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GCSE\CONTA BANDEIRAS\1. Operação Bandeiras\Publicações\2024\9.set.24\Bandeiras\"/>
    </mc:Choice>
  </mc:AlternateContent>
  <xr:revisionPtr revIDLastSave="0" documentId="14_{60880B55-B14A-4481-9B66-B1D2795636B8}" xr6:coauthVersionLast="47" xr6:coauthVersionMax="47" xr10:uidLastSave="{00000000-0000-0000-0000-000000000000}"/>
  <bookViews>
    <workbookView xWindow="-120" yWindow="-120" windowWidth="20730" windowHeight="11040" tabRatio="929" firstSheet="11" activeTab="14" xr2:uid="{00000000-000D-0000-FFFF-FFFF00000000}"/>
  </bookViews>
  <sheets>
    <sheet name="Capa" sheetId="12" r:id="rId1"/>
    <sheet name="Demonstrativo Consolidado" sheetId="14" r:id="rId2"/>
    <sheet name="Dem.Valores Repassados Março" sheetId="61" r:id="rId3"/>
    <sheet name="Dem.Valores Repassados Abril" sheetId="62" r:id="rId4"/>
    <sheet name="Dem.Valores Repassados Maio" sheetId="63" r:id="rId5"/>
    <sheet name="Dem.Valores Repassados Junho" sheetId="64" r:id="rId6"/>
    <sheet name="Dem.Valores Recebidos Junho" sheetId="65" r:id="rId7"/>
    <sheet name="Dem.Valores Repassados Julho" sheetId="60" r:id="rId8"/>
    <sheet name="Dem.Valores Recebidos Julho" sheetId="59" r:id="rId9"/>
    <sheet name="Dem.Valores Recebidos Agosto" sheetId="66" r:id="rId10"/>
    <sheet name="Dem.Valores Repassados Agosto" sheetId="67" r:id="rId11"/>
    <sheet name="Dem.Valores Recebidos Setembro" sheetId="68" r:id="rId12"/>
    <sheet name="Dem.Valores Repassados Setembro" sheetId="69" r:id="rId13"/>
    <sheet name="Dem.Valores Recebidos Outubro" sheetId="71" r:id="rId14"/>
    <sheet name="Dem.Valores Repassados Outubro" sheetId="72" r:id="rId15"/>
  </sheets>
  <externalReferences>
    <externalReference r:id="rId16"/>
    <externalReference r:id="rId17"/>
    <externalReference r:id="rId18"/>
    <externalReference r:id="rId19"/>
  </externalReferences>
  <definedNames>
    <definedName name="_xlnm._FilterDatabase" localSheetId="9" hidden="1">'Dem.Valores Recebidos Agosto'!$A$13:$J$50</definedName>
    <definedName name="_xlnm._FilterDatabase" localSheetId="8" hidden="1">'Dem.Valores Recebidos Julho'!$A$13:$J$50</definedName>
    <definedName name="_xlnm._FilterDatabase" localSheetId="6" hidden="1">'Dem.Valores Recebidos Junho'!$A$13:$J$50</definedName>
    <definedName name="_xlnm._FilterDatabase" localSheetId="13" hidden="1">'Dem.Valores Recebidos Outubro'!$A$13:$J$50</definedName>
    <definedName name="_xlnm._FilterDatabase" localSheetId="11" hidden="1">'Dem.Valores Recebidos Setembro'!$A$13:$J$50</definedName>
    <definedName name="_xlnm._FilterDatabase" localSheetId="3" hidden="1">'Dem.Valores Repassados Abril'!$A$17:$H$93</definedName>
    <definedName name="_xlnm._FilterDatabase" localSheetId="10" hidden="1">'Dem.Valores Repassados Agosto'!$A$17:$P$92</definedName>
    <definedName name="_xlnm._FilterDatabase" localSheetId="7" hidden="1">'Dem.Valores Repassados Julho'!$A$17:$Q$92</definedName>
    <definedName name="_xlnm._FilterDatabase" localSheetId="5" hidden="1">'Dem.Valores Repassados Junho'!$A$17:$K$92</definedName>
    <definedName name="_xlnm._FilterDatabase" localSheetId="4" hidden="1">'Dem.Valores Repassados Maio'!$A$17:$H$93</definedName>
    <definedName name="_xlnm._FilterDatabase" localSheetId="2" hidden="1">'Dem.Valores Repassados Março'!$A$17:$H$93</definedName>
    <definedName name="_xlnm._FilterDatabase" localSheetId="14" hidden="1">'Dem.Valores Repassados Outubro'!$A$17:$Z$92</definedName>
    <definedName name="_xlnm._FilterDatabase" localSheetId="12" hidden="1">'Dem.Valores Repassados Setembro'!$A$17:$Z$92</definedName>
    <definedName name="_xlnm.Print_Area" localSheetId="9">'Dem.Valores Recebidos Agosto'!$A$1:$E$17</definedName>
    <definedName name="_xlnm.Print_Area" localSheetId="8">'Dem.Valores Recebidos Julho'!$A$1:$E$17</definedName>
    <definedName name="_xlnm.Print_Area" localSheetId="6">'Dem.Valores Recebidos Junho'!$A$1:$E$17</definedName>
    <definedName name="_xlnm.Print_Area" localSheetId="13">'Dem.Valores Recebidos Outubro'!$A$1:$E$17</definedName>
    <definedName name="_xlnm.Print_Area" localSheetId="11">'Dem.Valores Recebidos Setembro'!$A$1:$E$17</definedName>
    <definedName name="_xlnm.Print_Area" localSheetId="3">'Dem.Valores Repassados Abril'!$A$1:$E$88</definedName>
    <definedName name="_xlnm.Print_Area" localSheetId="10">'Dem.Valores Repassados Agosto'!$A$1:$E$87</definedName>
    <definedName name="_xlnm.Print_Area" localSheetId="7">'Dem.Valores Repassados Julho'!$A$1:$E$87</definedName>
    <definedName name="_xlnm.Print_Area" localSheetId="5">'Dem.Valores Repassados Junho'!$A$1:$E$87</definedName>
    <definedName name="_xlnm.Print_Area" localSheetId="4">'Dem.Valores Repassados Maio'!$A$1:$E$88</definedName>
    <definedName name="_xlnm.Print_Area" localSheetId="2">'Dem.Valores Repassados Março'!$A$1:$E$88</definedName>
    <definedName name="_xlnm.Print_Area" localSheetId="14">'Dem.Valores Repassados Outubro'!$A$1:$E$87</definedName>
    <definedName name="_xlnm.Print_Area" localSheetId="12">'Dem.Valores Repassados Setembro'!$A$1:$E$87</definedName>
    <definedName name="_xlnm.Print_Area" localSheetId="1">'Demonstrativo Consolidado'!$A$1:$U$35</definedName>
    <definedName name="_xlnm.Print_Titles" localSheetId="9">'Dem.Valores Recebidos Agosto'!$13:$13</definedName>
    <definedName name="_xlnm.Print_Titles" localSheetId="8">'Dem.Valores Recebidos Julho'!$13:$13</definedName>
    <definedName name="_xlnm.Print_Titles" localSheetId="6">'Dem.Valores Recebidos Junho'!$13:$13</definedName>
    <definedName name="_xlnm.Print_Titles" localSheetId="13">'Dem.Valores Recebidos Outubro'!$13:$13</definedName>
    <definedName name="_xlnm.Print_Titles" localSheetId="11">'Dem.Valores Recebidos Setembro'!$13:$13</definedName>
    <definedName name="_xlnm.Print_Titles" localSheetId="3">'Dem.Valores Repassados Abril'!$17:$17</definedName>
    <definedName name="_xlnm.Print_Titles" localSheetId="10">'Dem.Valores Repassados Agosto'!$17:$17</definedName>
    <definedName name="_xlnm.Print_Titles" localSheetId="7">'Dem.Valores Repassados Julho'!$17:$17</definedName>
    <definedName name="_xlnm.Print_Titles" localSheetId="5">'Dem.Valores Repassados Junho'!$17:$17</definedName>
    <definedName name="_xlnm.Print_Titles" localSheetId="4">'Dem.Valores Repassados Maio'!$17:$17</definedName>
    <definedName name="_xlnm.Print_Titles" localSheetId="2">'Dem.Valores Repassados Março'!$17:$17</definedName>
    <definedName name="_xlnm.Print_Titles" localSheetId="14">'Dem.Valores Repassados Outubro'!$17:$17</definedName>
    <definedName name="_xlnm.Print_Titles" localSheetId="12">'Dem.Valores Repassados Setembro'!$17:$17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99" i="72" l="1"/>
  <c r="C98" i="72"/>
  <c r="E97" i="72"/>
  <c r="F97" i="72" s="1"/>
  <c r="C97" i="72"/>
  <c r="C96" i="72"/>
  <c r="C95" i="72"/>
  <c r="C94" i="72"/>
  <c r="C93" i="72"/>
  <c r="C92" i="72"/>
  <c r="C91" i="72"/>
  <c r="C90" i="72"/>
  <c r="E89" i="72"/>
  <c r="F89" i="72" s="1"/>
  <c r="C89" i="72"/>
  <c r="C88" i="72"/>
  <c r="C87" i="72"/>
  <c r="C86" i="72"/>
  <c r="C85" i="72"/>
  <c r="E84" i="72"/>
  <c r="F84" i="72" s="1"/>
  <c r="C84" i="72"/>
  <c r="C83" i="72"/>
  <c r="C82" i="72"/>
  <c r="C81" i="72"/>
  <c r="E80" i="72"/>
  <c r="F80" i="72" s="1"/>
  <c r="C80" i="72"/>
  <c r="C79" i="72"/>
  <c r="C78" i="72"/>
  <c r="C77" i="72"/>
  <c r="E76" i="72"/>
  <c r="F76" i="72" s="1"/>
  <c r="C76" i="72"/>
  <c r="C75" i="72"/>
  <c r="C74" i="72"/>
  <c r="C73" i="72"/>
  <c r="E72" i="72"/>
  <c r="F72" i="72" s="1"/>
  <c r="C72" i="72"/>
  <c r="C71" i="72"/>
  <c r="C70" i="72"/>
  <c r="C69" i="72"/>
  <c r="E68" i="72"/>
  <c r="F68" i="72" s="1"/>
  <c r="C68" i="72"/>
  <c r="C67" i="72"/>
  <c r="C66" i="72"/>
  <c r="C65" i="72"/>
  <c r="E64" i="72"/>
  <c r="F64" i="72" s="1"/>
  <c r="C64" i="72"/>
  <c r="C63" i="72"/>
  <c r="C62" i="72"/>
  <c r="C61" i="72"/>
  <c r="E60" i="72"/>
  <c r="F60" i="72" s="1"/>
  <c r="C60" i="72"/>
  <c r="C59" i="72"/>
  <c r="C58" i="72"/>
  <c r="C57" i="72"/>
  <c r="E56" i="72"/>
  <c r="F56" i="72" s="1"/>
  <c r="C56" i="72"/>
  <c r="C55" i="72"/>
  <c r="C54" i="72"/>
  <c r="C53" i="72"/>
  <c r="E52" i="72"/>
  <c r="F52" i="72" s="1"/>
  <c r="C52" i="72"/>
  <c r="C51" i="72"/>
  <c r="C50" i="72"/>
  <c r="C49" i="72"/>
  <c r="E48" i="72"/>
  <c r="F48" i="72" s="1"/>
  <c r="C48" i="72"/>
  <c r="C47" i="72"/>
  <c r="C46" i="72"/>
  <c r="C45" i="72"/>
  <c r="E44" i="72"/>
  <c r="F44" i="72" s="1"/>
  <c r="C44" i="72"/>
  <c r="C43" i="72"/>
  <c r="C42" i="72"/>
  <c r="C41" i="72"/>
  <c r="E40" i="72"/>
  <c r="F40" i="72" s="1"/>
  <c r="C40" i="72"/>
  <c r="C39" i="72"/>
  <c r="C38" i="72"/>
  <c r="C37" i="72"/>
  <c r="E36" i="72"/>
  <c r="F36" i="72" s="1"/>
  <c r="C36" i="72"/>
  <c r="C35" i="72"/>
  <c r="C34" i="72"/>
  <c r="C33" i="72"/>
  <c r="E32" i="72"/>
  <c r="F32" i="72" s="1"/>
  <c r="C32" i="72"/>
  <c r="C31" i="72"/>
  <c r="C30" i="72"/>
  <c r="C29" i="72"/>
  <c r="E28" i="72"/>
  <c r="F28" i="72" s="1"/>
  <c r="C28" i="72"/>
  <c r="C27" i="72"/>
  <c r="C26" i="72"/>
  <c r="C25" i="72"/>
  <c r="E24" i="72"/>
  <c r="F24" i="72" s="1"/>
  <c r="C24" i="72"/>
  <c r="C23" i="72"/>
  <c r="C22" i="72"/>
  <c r="C21" i="72"/>
  <c r="E20" i="72"/>
  <c r="F20" i="72" s="1"/>
  <c r="C20" i="72"/>
  <c r="C19" i="72"/>
  <c r="D18" i="72"/>
  <c r="D16" i="72"/>
  <c r="J14" i="72"/>
  <c r="J15" i="72" s="1"/>
  <c r="J12" i="72"/>
  <c r="D12" i="72"/>
  <c r="D13" i="72" s="1"/>
  <c r="D14" i="72" s="1"/>
  <c r="J11" i="72"/>
  <c r="J13" i="72" s="1"/>
  <c r="J10" i="72"/>
  <c r="J9" i="72"/>
  <c r="J8" i="72"/>
  <c r="F8" i="72"/>
  <c r="B5" i="72"/>
  <c r="D39" i="71"/>
  <c r="E39" i="71" s="1"/>
  <c r="D38" i="71"/>
  <c r="E38" i="71" s="1"/>
  <c r="D37" i="71"/>
  <c r="E37" i="71" s="1"/>
  <c r="D36" i="71"/>
  <c r="E36" i="71" s="1"/>
  <c r="D35" i="71"/>
  <c r="E35" i="71" s="1"/>
  <c r="D34" i="71"/>
  <c r="E34" i="71" s="1"/>
  <c r="D33" i="71"/>
  <c r="E33" i="71" s="1"/>
  <c r="D32" i="71"/>
  <c r="E32" i="71" s="1"/>
  <c r="D31" i="71"/>
  <c r="E31" i="71" s="1"/>
  <c r="D30" i="71"/>
  <c r="E30" i="71" s="1"/>
  <c r="D29" i="71"/>
  <c r="E29" i="71" s="1"/>
  <c r="D28" i="71"/>
  <c r="E28" i="71" s="1"/>
  <c r="D27" i="71"/>
  <c r="E27" i="71" s="1"/>
  <c r="D26" i="71"/>
  <c r="E26" i="71" s="1"/>
  <c r="D25" i="71"/>
  <c r="E25" i="71" s="1"/>
  <c r="D24" i="71"/>
  <c r="E24" i="71" s="1"/>
  <c r="D23" i="71"/>
  <c r="E23" i="71" s="1"/>
  <c r="D22" i="71"/>
  <c r="E22" i="71" s="1"/>
  <c r="D21" i="71"/>
  <c r="E21" i="71" s="1"/>
  <c r="D20" i="71"/>
  <c r="E20" i="71" s="1"/>
  <c r="D19" i="71"/>
  <c r="E19" i="71" s="1"/>
  <c r="D18" i="71"/>
  <c r="E18" i="71" s="1"/>
  <c r="D17" i="71"/>
  <c r="E17" i="71" s="1"/>
  <c r="D16" i="71"/>
  <c r="E16" i="71" s="1"/>
  <c r="D15" i="71"/>
  <c r="E15" i="71" s="1"/>
  <c r="D14" i="71"/>
  <c r="C9" i="71" s="1"/>
  <c r="D9" i="71" s="1"/>
  <c r="C12" i="71"/>
  <c r="E8" i="71"/>
  <c r="C8" i="71"/>
  <c r="B5" i="71"/>
  <c r="J16" i="72" l="1"/>
  <c r="J17" i="72"/>
  <c r="K17" i="72" s="1"/>
  <c r="E98" i="72"/>
  <c r="F98" i="72" s="1"/>
  <c r="E94" i="72"/>
  <c r="F94" i="72" s="1"/>
  <c r="E90" i="72"/>
  <c r="F90" i="72" s="1"/>
  <c r="E86" i="72"/>
  <c r="F86" i="72" s="1"/>
  <c r="E82" i="72"/>
  <c r="F82" i="72" s="1"/>
  <c r="E78" i="72"/>
  <c r="F78" i="72" s="1"/>
  <c r="E74" i="72"/>
  <c r="F74" i="72" s="1"/>
  <c r="E70" i="72"/>
  <c r="F70" i="72" s="1"/>
  <c r="E66" i="72"/>
  <c r="F66" i="72" s="1"/>
  <c r="E62" i="72"/>
  <c r="F62" i="72" s="1"/>
  <c r="E58" i="72"/>
  <c r="F58" i="72" s="1"/>
  <c r="E54" i="72"/>
  <c r="F54" i="72" s="1"/>
  <c r="E50" i="72"/>
  <c r="F50" i="72" s="1"/>
  <c r="E46" i="72"/>
  <c r="F46" i="72" s="1"/>
  <c r="E42" i="72"/>
  <c r="F42" i="72" s="1"/>
  <c r="E38" i="72"/>
  <c r="F38" i="72" s="1"/>
  <c r="E34" i="72"/>
  <c r="F34" i="72" s="1"/>
  <c r="E30" i="72"/>
  <c r="F30" i="72" s="1"/>
  <c r="E26" i="72"/>
  <c r="F26" i="72" s="1"/>
  <c r="E22" i="72"/>
  <c r="F22" i="72" s="1"/>
  <c r="E14" i="72"/>
  <c r="E75" i="72"/>
  <c r="F75" i="72" s="1"/>
  <c r="E71" i="72"/>
  <c r="F71" i="72" s="1"/>
  <c r="E67" i="72"/>
  <c r="F67" i="72" s="1"/>
  <c r="E63" i="72"/>
  <c r="F63" i="72" s="1"/>
  <c r="E59" i="72"/>
  <c r="F59" i="72" s="1"/>
  <c r="E55" i="72"/>
  <c r="F55" i="72" s="1"/>
  <c r="E51" i="72"/>
  <c r="F51" i="72" s="1"/>
  <c r="E47" i="72"/>
  <c r="F47" i="72" s="1"/>
  <c r="E43" i="72"/>
  <c r="F43" i="72" s="1"/>
  <c r="E39" i="72"/>
  <c r="F39" i="72" s="1"/>
  <c r="E35" i="72"/>
  <c r="F35" i="72" s="1"/>
  <c r="E31" i="72"/>
  <c r="F31" i="72" s="1"/>
  <c r="E27" i="72"/>
  <c r="F27" i="72" s="1"/>
  <c r="E23" i="72"/>
  <c r="F23" i="72" s="1"/>
  <c r="E19" i="72"/>
  <c r="B10" i="72"/>
  <c r="E96" i="72"/>
  <c r="F96" i="72" s="1"/>
  <c r="E92" i="72"/>
  <c r="F92" i="72" s="1"/>
  <c r="E88" i="72"/>
  <c r="F88" i="72" s="1"/>
  <c r="E99" i="72"/>
  <c r="F99" i="72" s="1"/>
  <c r="E95" i="72"/>
  <c r="F95" i="72" s="1"/>
  <c r="E91" i="72"/>
  <c r="F91" i="72" s="1"/>
  <c r="E87" i="72"/>
  <c r="F87" i="72" s="1"/>
  <c r="E83" i="72"/>
  <c r="F83" i="72" s="1"/>
  <c r="E79" i="72"/>
  <c r="F79" i="72" s="1"/>
  <c r="C16" i="72"/>
  <c r="E21" i="72"/>
  <c r="F21" i="72" s="1"/>
  <c r="E25" i="72"/>
  <c r="F25" i="72" s="1"/>
  <c r="E29" i="72"/>
  <c r="F29" i="72" s="1"/>
  <c r="E33" i="72"/>
  <c r="F33" i="72" s="1"/>
  <c r="E37" i="72"/>
  <c r="F37" i="72" s="1"/>
  <c r="E41" i="72"/>
  <c r="F41" i="72" s="1"/>
  <c r="E45" i="72"/>
  <c r="F45" i="72" s="1"/>
  <c r="E49" i="72"/>
  <c r="F49" i="72" s="1"/>
  <c r="E53" i="72"/>
  <c r="F53" i="72" s="1"/>
  <c r="E57" i="72"/>
  <c r="F57" i="72" s="1"/>
  <c r="E61" i="72"/>
  <c r="F61" i="72" s="1"/>
  <c r="E65" i="72"/>
  <c r="F65" i="72" s="1"/>
  <c r="E69" i="72"/>
  <c r="F69" i="72" s="1"/>
  <c r="E73" i="72"/>
  <c r="F73" i="72" s="1"/>
  <c r="E77" i="72"/>
  <c r="F77" i="72" s="1"/>
  <c r="E81" i="72"/>
  <c r="F81" i="72" s="1"/>
  <c r="E85" i="72"/>
  <c r="F85" i="72" s="1"/>
  <c r="E93" i="72"/>
  <c r="F93" i="72" s="1"/>
  <c r="E13" i="72"/>
  <c r="E14" i="71"/>
  <c r="D12" i="71"/>
  <c r="F19" i="72" l="1"/>
  <c r="E18" i="72"/>
  <c r="E16" i="72"/>
  <c r="G16" i="72" s="1"/>
  <c r="E12" i="71"/>
  <c r="E9" i="71"/>
  <c r="E10" i="71"/>
  <c r="C10" i="71"/>
  <c r="D10" i="71" s="1"/>
  <c r="F18" i="72" l="1"/>
  <c r="F16" i="72"/>
  <c r="E10" i="68" l="1"/>
  <c r="C97" i="69"/>
  <c r="C96" i="69"/>
  <c r="C95" i="69"/>
  <c r="C94" i="69"/>
  <c r="C93" i="69"/>
  <c r="C92" i="69"/>
  <c r="C91" i="69"/>
  <c r="C90" i="69"/>
  <c r="C89" i="69"/>
  <c r="C88" i="69"/>
  <c r="C87" i="69"/>
  <c r="C86" i="69"/>
  <c r="C85" i="69"/>
  <c r="C84" i="69"/>
  <c r="C83" i="69"/>
  <c r="C82" i="69"/>
  <c r="C81" i="69"/>
  <c r="C80" i="69"/>
  <c r="C79" i="69"/>
  <c r="C78" i="69"/>
  <c r="C77" i="69"/>
  <c r="C76" i="69"/>
  <c r="C75" i="69"/>
  <c r="C74" i="69"/>
  <c r="C73" i="69"/>
  <c r="C72" i="69"/>
  <c r="C71" i="69"/>
  <c r="C70" i="69"/>
  <c r="C69" i="69"/>
  <c r="C68" i="69"/>
  <c r="C67" i="69"/>
  <c r="C66" i="69"/>
  <c r="C65" i="69"/>
  <c r="C64" i="69"/>
  <c r="C63" i="69"/>
  <c r="C62" i="69"/>
  <c r="C61" i="69"/>
  <c r="C60" i="69"/>
  <c r="C59" i="69"/>
  <c r="C58" i="69"/>
  <c r="C57" i="69"/>
  <c r="C56" i="69"/>
  <c r="C55" i="69"/>
  <c r="C54" i="69"/>
  <c r="C53" i="69"/>
  <c r="C52" i="69"/>
  <c r="C51" i="69"/>
  <c r="C50" i="69"/>
  <c r="C49" i="69"/>
  <c r="C48" i="69"/>
  <c r="C47" i="69"/>
  <c r="C46" i="69"/>
  <c r="C45" i="69"/>
  <c r="C44" i="69"/>
  <c r="C43" i="69"/>
  <c r="C42" i="69"/>
  <c r="C41" i="69"/>
  <c r="C40" i="69"/>
  <c r="C39" i="69"/>
  <c r="C38" i="69"/>
  <c r="C37" i="69"/>
  <c r="C36" i="69"/>
  <c r="C35" i="69"/>
  <c r="C34" i="69"/>
  <c r="C33" i="69"/>
  <c r="C32" i="69"/>
  <c r="C31" i="69"/>
  <c r="C30" i="69"/>
  <c r="C29" i="69"/>
  <c r="C28" i="69"/>
  <c r="C27" i="69"/>
  <c r="C26" i="69"/>
  <c r="C25" i="69"/>
  <c r="C24" i="69"/>
  <c r="C23" i="69"/>
  <c r="C22" i="69"/>
  <c r="C21" i="69"/>
  <c r="C20" i="69"/>
  <c r="E19" i="69"/>
  <c r="C19" i="69"/>
  <c r="D18" i="69"/>
  <c r="D16" i="69"/>
  <c r="C16" i="69"/>
  <c r="J14" i="69"/>
  <c r="D14" i="69"/>
  <c r="D13" i="69"/>
  <c r="E13" i="69" s="1"/>
  <c r="J12" i="69"/>
  <c r="D12" i="69"/>
  <c r="J8" i="69" s="1"/>
  <c r="J11" i="69" s="1"/>
  <c r="J10" i="69"/>
  <c r="B10" i="69"/>
  <c r="J9" i="69"/>
  <c r="J13" i="69" s="1"/>
  <c r="F8" i="69"/>
  <c r="B5" i="69"/>
  <c r="D12" i="68"/>
  <c r="C12" i="68"/>
  <c r="E8" i="68"/>
  <c r="C8" i="68"/>
  <c r="B5" i="68"/>
  <c r="C9" i="68" l="1"/>
  <c r="D9" i="68" s="1"/>
  <c r="E96" i="69"/>
  <c r="F96" i="69" s="1"/>
  <c r="E92" i="69"/>
  <c r="F92" i="69" s="1"/>
  <c r="E88" i="69"/>
  <c r="F88" i="69" s="1"/>
  <c r="E84" i="69"/>
  <c r="F84" i="69" s="1"/>
  <c r="E80" i="69"/>
  <c r="F80" i="69" s="1"/>
  <c r="E76" i="69"/>
  <c r="F76" i="69" s="1"/>
  <c r="E72" i="69"/>
  <c r="F72" i="69" s="1"/>
  <c r="E68" i="69"/>
  <c r="F68" i="69" s="1"/>
  <c r="E64" i="69"/>
  <c r="F64" i="69" s="1"/>
  <c r="E60" i="69"/>
  <c r="F60" i="69" s="1"/>
  <c r="E56" i="69"/>
  <c r="F56" i="69" s="1"/>
  <c r="E52" i="69"/>
  <c r="F52" i="69" s="1"/>
  <c r="E48" i="69"/>
  <c r="F48" i="69" s="1"/>
  <c r="E44" i="69"/>
  <c r="F44" i="69" s="1"/>
  <c r="E40" i="69"/>
  <c r="F40" i="69" s="1"/>
  <c r="E36" i="69"/>
  <c r="F36" i="69" s="1"/>
  <c r="E32" i="69"/>
  <c r="F32" i="69" s="1"/>
  <c r="E28" i="69"/>
  <c r="F28" i="69" s="1"/>
  <c r="E24" i="69"/>
  <c r="F24" i="69" s="1"/>
  <c r="E20" i="69"/>
  <c r="F20" i="69" s="1"/>
  <c r="E94" i="69"/>
  <c r="F94" i="69" s="1"/>
  <c r="E82" i="69"/>
  <c r="F82" i="69" s="1"/>
  <c r="E74" i="69"/>
  <c r="F74" i="69" s="1"/>
  <c r="E66" i="69"/>
  <c r="F66" i="69" s="1"/>
  <c r="E58" i="69"/>
  <c r="F58" i="69" s="1"/>
  <c r="E50" i="69"/>
  <c r="F50" i="69" s="1"/>
  <c r="E42" i="69"/>
  <c r="F42" i="69" s="1"/>
  <c r="E26" i="69"/>
  <c r="F26" i="69" s="1"/>
  <c r="E22" i="69"/>
  <c r="F22" i="69" s="1"/>
  <c r="E14" i="69"/>
  <c r="E95" i="69"/>
  <c r="F95" i="69" s="1"/>
  <c r="E83" i="69"/>
  <c r="F83" i="69" s="1"/>
  <c r="E75" i="69"/>
  <c r="F75" i="69" s="1"/>
  <c r="E67" i="69"/>
  <c r="F67" i="69" s="1"/>
  <c r="E63" i="69"/>
  <c r="F63" i="69" s="1"/>
  <c r="E47" i="69"/>
  <c r="F47" i="69" s="1"/>
  <c r="E43" i="69"/>
  <c r="F43" i="69" s="1"/>
  <c r="E39" i="69"/>
  <c r="F39" i="69" s="1"/>
  <c r="E35" i="69"/>
  <c r="F35" i="69" s="1"/>
  <c r="E23" i="69"/>
  <c r="F23" i="69" s="1"/>
  <c r="E97" i="69"/>
  <c r="F97" i="69" s="1"/>
  <c r="E93" i="69"/>
  <c r="F93" i="69" s="1"/>
  <c r="E89" i="69"/>
  <c r="F89" i="69" s="1"/>
  <c r="E85" i="69"/>
  <c r="F85" i="69" s="1"/>
  <c r="E81" i="69"/>
  <c r="F81" i="69" s="1"/>
  <c r="E77" i="69"/>
  <c r="F77" i="69" s="1"/>
  <c r="E73" i="69"/>
  <c r="F73" i="69" s="1"/>
  <c r="E69" i="69"/>
  <c r="F69" i="69" s="1"/>
  <c r="E65" i="69"/>
  <c r="F65" i="69" s="1"/>
  <c r="E61" i="69"/>
  <c r="F61" i="69" s="1"/>
  <c r="E57" i="69"/>
  <c r="F57" i="69" s="1"/>
  <c r="E53" i="69"/>
  <c r="F53" i="69" s="1"/>
  <c r="E49" i="69"/>
  <c r="F49" i="69" s="1"/>
  <c r="E45" i="69"/>
  <c r="F45" i="69" s="1"/>
  <c r="E41" i="69"/>
  <c r="F41" i="69" s="1"/>
  <c r="E37" i="69"/>
  <c r="F37" i="69" s="1"/>
  <c r="E33" i="69"/>
  <c r="F33" i="69" s="1"/>
  <c r="E29" i="69"/>
  <c r="F29" i="69" s="1"/>
  <c r="E25" i="69"/>
  <c r="F25" i="69" s="1"/>
  <c r="E21" i="69"/>
  <c r="F21" i="69" s="1"/>
  <c r="E90" i="69"/>
  <c r="F90" i="69" s="1"/>
  <c r="E86" i="69"/>
  <c r="F86" i="69" s="1"/>
  <c r="E78" i="69"/>
  <c r="F78" i="69" s="1"/>
  <c r="E70" i="69"/>
  <c r="F70" i="69" s="1"/>
  <c r="E62" i="69"/>
  <c r="F62" i="69" s="1"/>
  <c r="E54" i="69"/>
  <c r="F54" i="69" s="1"/>
  <c r="E46" i="69"/>
  <c r="F46" i="69" s="1"/>
  <c r="E38" i="69"/>
  <c r="F38" i="69" s="1"/>
  <c r="E34" i="69"/>
  <c r="F34" i="69" s="1"/>
  <c r="E30" i="69"/>
  <c r="F30" i="69" s="1"/>
  <c r="E91" i="69"/>
  <c r="F91" i="69" s="1"/>
  <c r="E87" i="69"/>
  <c r="F87" i="69" s="1"/>
  <c r="E79" i="69"/>
  <c r="F79" i="69" s="1"/>
  <c r="E71" i="69"/>
  <c r="F71" i="69" s="1"/>
  <c r="E59" i="69"/>
  <c r="F59" i="69" s="1"/>
  <c r="E55" i="69"/>
  <c r="F55" i="69" s="1"/>
  <c r="E51" i="69"/>
  <c r="F51" i="69" s="1"/>
  <c r="E31" i="69"/>
  <c r="F31" i="69" s="1"/>
  <c r="E27" i="69"/>
  <c r="F27" i="69" s="1"/>
  <c r="E18" i="69"/>
  <c r="F19" i="69"/>
  <c r="J15" i="69"/>
  <c r="E9" i="68"/>
  <c r="C10" i="68"/>
  <c r="D10" i="68" s="1"/>
  <c r="E12" i="68"/>
  <c r="J17" i="69" l="1"/>
  <c r="K17" i="69" s="1"/>
  <c r="J16" i="69"/>
  <c r="F16" i="69"/>
  <c r="F18" i="69"/>
  <c r="E16" i="69"/>
  <c r="G16" i="69" s="1"/>
  <c r="E16" i="65" l="1"/>
  <c r="E15" i="65"/>
  <c r="E14" i="65"/>
  <c r="C10" i="65" s="1"/>
  <c r="D10" i="65" s="1"/>
  <c r="E12" i="65"/>
  <c r="D12" i="65"/>
  <c r="C12" i="65"/>
  <c r="E10" i="65"/>
  <c r="E9" i="65"/>
  <c r="C9" i="65"/>
  <c r="D9" i="65" s="1"/>
  <c r="E8" i="65"/>
  <c r="C8" i="65"/>
  <c r="B5" i="65"/>
  <c r="C76" i="64"/>
  <c r="C75" i="64"/>
  <c r="C74" i="64"/>
  <c r="C73" i="64"/>
  <c r="C72" i="64"/>
  <c r="C71" i="64"/>
  <c r="C70" i="64"/>
  <c r="C69" i="64"/>
  <c r="C68" i="64"/>
  <c r="C67" i="64"/>
  <c r="C66" i="64"/>
  <c r="C65" i="64"/>
  <c r="C64" i="64"/>
  <c r="C63" i="64"/>
  <c r="C62" i="64"/>
  <c r="C61" i="64"/>
  <c r="C60" i="64"/>
  <c r="C59" i="64"/>
  <c r="C58" i="64"/>
  <c r="C57" i="64"/>
  <c r="C56" i="64"/>
  <c r="C55" i="64"/>
  <c r="C54" i="64"/>
  <c r="C53" i="64"/>
  <c r="C52" i="64"/>
  <c r="C51" i="64"/>
  <c r="C50" i="64"/>
  <c r="C49" i="64"/>
  <c r="C48" i="64"/>
  <c r="C47" i="64"/>
  <c r="C46" i="64"/>
  <c r="C45" i="64"/>
  <c r="C44" i="64"/>
  <c r="C43" i="64"/>
  <c r="C42" i="64"/>
  <c r="C41" i="64"/>
  <c r="C40" i="64"/>
  <c r="C39" i="64"/>
  <c r="C38" i="64"/>
  <c r="C37" i="64"/>
  <c r="C36" i="64"/>
  <c r="C35" i="64"/>
  <c r="C34" i="64"/>
  <c r="C33" i="64"/>
  <c r="C32" i="64"/>
  <c r="C31" i="64"/>
  <c r="C30" i="64"/>
  <c r="C29" i="64"/>
  <c r="C28" i="64"/>
  <c r="C27" i="64"/>
  <c r="C26" i="64"/>
  <c r="C25" i="64"/>
  <c r="C24" i="64"/>
  <c r="C23" i="64"/>
  <c r="C22" i="64"/>
  <c r="C21" i="64"/>
  <c r="C20" i="64"/>
  <c r="C16" i="64" s="1"/>
  <c r="C19" i="64"/>
  <c r="D18" i="64"/>
  <c r="D16" i="64"/>
  <c r="D12" i="64"/>
  <c r="D13" i="64" s="1"/>
  <c r="F8" i="64"/>
  <c r="B5" i="64"/>
  <c r="F16" i="63"/>
  <c r="E16" i="63"/>
  <c r="G16" i="63" s="1"/>
  <c r="D16" i="63"/>
  <c r="C16" i="63"/>
  <c r="D16" i="62"/>
  <c r="D18" i="62"/>
  <c r="C19" i="62"/>
  <c r="C16" i="62" s="1"/>
  <c r="E19" i="62"/>
  <c r="F19" i="62"/>
  <c r="C20" i="62"/>
  <c r="E20" i="62"/>
  <c r="F20" i="62" s="1"/>
  <c r="C21" i="62"/>
  <c r="E21" i="62"/>
  <c r="F21" i="62" s="1"/>
  <c r="C22" i="62"/>
  <c r="E22" i="62"/>
  <c r="F22" i="62"/>
  <c r="C23" i="62"/>
  <c r="E23" i="62"/>
  <c r="F23" i="62"/>
  <c r="C24" i="62"/>
  <c r="E24" i="62"/>
  <c r="F24" i="62" s="1"/>
  <c r="C25" i="62"/>
  <c r="E25" i="62"/>
  <c r="F25" i="62" s="1"/>
  <c r="C26" i="62"/>
  <c r="E26" i="62"/>
  <c r="F26" i="62"/>
  <c r="C27" i="62"/>
  <c r="E27" i="62"/>
  <c r="F27" i="62"/>
  <c r="C28" i="62"/>
  <c r="E28" i="62"/>
  <c r="F28" i="62" s="1"/>
  <c r="C29" i="62"/>
  <c r="E29" i="62"/>
  <c r="F29" i="62" s="1"/>
  <c r="C30" i="62"/>
  <c r="E30" i="62"/>
  <c r="F30" i="62"/>
  <c r="C31" i="62"/>
  <c r="E31" i="62"/>
  <c r="F31" i="62"/>
  <c r="C32" i="62"/>
  <c r="E32" i="62"/>
  <c r="F32" i="62" s="1"/>
  <c r="C33" i="62"/>
  <c r="E33" i="62"/>
  <c r="F33" i="62" s="1"/>
  <c r="C34" i="62"/>
  <c r="E34" i="62"/>
  <c r="F34" i="62"/>
  <c r="C35" i="62"/>
  <c r="E35" i="62"/>
  <c r="F35" i="62"/>
  <c r="C36" i="62"/>
  <c r="E36" i="62"/>
  <c r="F36" i="62" s="1"/>
  <c r="C37" i="62"/>
  <c r="E37" i="62"/>
  <c r="F37" i="62" s="1"/>
  <c r="C38" i="62"/>
  <c r="E38" i="62"/>
  <c r="F38" i="62"/>
  <c r="C39" i="62"/>
  <c r="E39" i="62"/>
  <c r="F39" i="62"/>
  <c r="C40" i="62"/>
  <c r="E40" i="62"/>
  <c r="F40" i="62" s="1"/>
  <c r="C41" i="62"/>
  <c r="E41" i="62"/>
  <c r="F41" i="62" s="1"/>
  <c r="C42" i="62"/>
  <c r="E42" i="62"/>
  <c r="F42" i="62"/>
  <c r="C43" i="62"/>
  <c r="E43" i="62"/>
  <c r="F43" i="62"/>
  <c r="C44" i="62"/>
  <c r="E44" i="62"/>
  <c r="F44" i="62" s="1"/>
  <c r="C45" i="62"/>
  <c r="E45" i="62"/>
  <c r="F45" i="62" s="1"/>
  <c r="C46" i="62"/>
  <c r="E46" i="62"/>
  <c r="F46" i="62"/>
  <c r="C47" i="62"/>
  <c r="E47" i="62"/>
  <c r="F47" i="62"/>
  <c r="C48" i="62"/>
  <c r="E48" i="62"/>
  <c r="F48" i="62" s="1"/>
  <c r="C49" i="62"/>
  <c r="E49" i="62"/>
  <c r="F49" i="62" s="1"/>
  <c r="C50" i="62"/>
  <c r="E50" i="62"/>
  <c r="F50" i="62"/>
  <c r="C51" i="62"/>
  <c r="E51" i="62"/>
  <c r="F51" i="62"/>
  <c r="C52" i="62"/>
  <c r="E52" i="62"/>
  <c r="F52" i="62" s="1"/>
  <c r="C53" i="62"/>
  <c r="E53" i="62"/>
  <c r="F53" i="62" s="1"/>
  <c r="C54" i="62"/>
  <c r="E54" i="62"/>
  <c r="F54" i="62"/>
  <c r="C55" i="62"/>
  <c r="E55" i="62"/>
  <c r="F55" i="62"/>
  <c r="C56" i="62"/>
  <c r="E56" i="62"/>
  <c r="F56" i="62" s="1"/>
  <c r="C57" i="62"/>
  <c r="E57" i="62"/>
  <c r="F57" i="62" s="1"/>
  <c r="C58" i="62"/>
  <c r="E58" i="62"/>
  <c r="F58" i="62"/>
  <c r="C59" i="62"/>
  <c r="E59" i="62"/>
  <c r="F59" i="62"/>
  <c r="C60" i="62"/>
  <c r="E60" i="62"/>
  <c r="F60" i="62" s="1"/>
  <c r="C61" i="62"/>
  <c r="E61" i="62"/>
  <c r="F61" i="62" s="1"/>
  <c r="C62" i="62"/>
  <c r="E62" i="62"/>
  <c r="F62" i="62"/>
  <c r="C63" i="62"/>
  <c r="E63" i="62"/>
  <c r="F63" i="62"/>
  <c r="C64" i="62"/>
  <c r="E64" i="62"/>
  <c r="F64" i="62" s="1"/>
  <c r="C65" i="62"/>
  <c r="E65" i="62"/>
  <c r="F65" i="62" s="1"/>
  <c r="C66" i="62"/>
  <c r="E66" i="62"/>
  <c r="F66" i="62"/>
  <c r="C67" i="62"/>
  <c r="E67" i="62"/>
  <c r="F67" i="62"/>
  <c r="C68" i="62"/>
  <c r="E68" i="62"/>
  <c r="F68" i="62" s="1"/>
  <c r="C69" i="62"/>
  <c r="E69" i="62"/>
  <c r="F69" i="62" s="1"/>
  <c r="C70" i="62"/>
  <c r="E70" i="62"/>
  <c r="F70" i="62"/>
  <c r="C71" i="62"/>
  <c r="E71" i="62"/>
  <c r="F71" i="62"/>
  <c r="C72" i="62"/>
  <c r="E72" i="62"/>
  <c r="F72" i="62" s="1"/>
  <c r="C73" i="62"/>
  <c r="E73" i="62"/>
  <c r="F73" i="62" s="1"/>
  <c r="C74" i="62"/>
  <c r="E74" i="62"/>
  <c r="F74" i="62"/>
  <c r="C75" i="62"/>
  <c r="E75" i="62"/>
  <c r="F75" i="62"/>
  <c r="C76" i="62"/>
  <c r="E76" i="62"/>
  <c r="F76" i="62" s="1"/>
  <c r="C77" i="62"/>
  <c r="E77" i="62"/>
  <c r="F77" i="62" s="1"/>
  <c r="C78" i="62"/>
  <c r="E78" i="62"/>
  <c r="F78" i="62"/>
  <c r="C79" i="62"/>
  <c r="E79" i="62"/>
  <c r="F79" i="62"/>
  <c r="C80" i="62"/>
  <c r="E80" i="62"/>
  <c r="F80" i="62" s="1"/>
  <c r="C81" i="62"/>
  <c r="E81" i="62"/>
  <c r="F81" i="62" s="1"/>
  <c r="C82" i="62"/>
  <c r="E82" i="62"/>
  <c r="F82" i="62"/>
  <c r="C83" i="62"/>
  <c r="E83" i="62"/>
  <c r="F83" i="62"/>
  <c r="C84" i="62"/>
  <c r="E84" i="62"/>
  <c r="F84" i="62" s="1"/>
  <c r="C85" i="62"/>
  <c r="E85" i="62"/>
  <c r="F85" i="62" s="1"/>
  <c r="C86" i="62"/>
  <c r="E86" i="62"/>
  <c r="F86" i="62"/>
  <c r="C87" i="62"/>
  <c r="E87" i="62"/>
  <c r="F87" i="62"/>
  <c r="C88" i="62"/>
  <c r="E88" i="62"/>
  <c r="F88" i="62" s="1"/>
  <c r="C89" i="62"/>
  <c r="E89" i="62"/>
  <c r="F89" i="62" s="1"/>
  <c r="C90" i="62"/>
  <c r="E90" i="62"/>
  <c r="F90" i="62"/>
  <c r="C91" i="62"/>
  <c r="E91" i="62"/>
  <c r="F91" i="62"/>
  <c r="C92" i="62"/>
  <c r="E92" i="62"/>
  <c r="F92" i="62" s="1"/>
  <c r="C93" i="62"/>
  <c r="E93" i="62"/>
  <c r="F93" i="62" s="1"/>
  <c r="C94" i="62"/>
  <c r="E94" i="62"/>
  <c r="F94" i="62"/>
  <c r="C95" i="62"/>
  <c r="E95" i="62"/>
  <c r="F95" i="62"/>
  <c r="C96" i="62"/>
  <c r="E96" i="62"/>
  <c r="F96" i="62" s="1"/>
  <c r="E13" i="64" l="1"/>
  <c r="D14" i="64"/>
  <c r="F18" i="62"/>
  <c r="F16" i="62"/>
  <c r="E18" i="62"/>
  <c r="E16" i="62"/>
  <c r="G16" i="62" s="1"/>
  <c r="E75" i="64" l="1"/>
  <c r="F75" i="64" s="1"/>
  <c r="E71" i="64"/>
  <c r="F71" i="64" s="1"/>
  <c r="E67" i="64"/>
  <c r="F67" i="64" s="1"/>
  <c r="E63" i="64"/>
  <c r="F63" i="64" s="1"/>
  <c r="E59" i="64"/>
  <c r="F59" i="64" s="1"/>
  <c r="E55" i="64"/>
  <c r="F55" i="64" s="1"/>
  <c r="E51" i="64"/>
  <c r="F51" i="64" s="1"/>
  <c r="E47" i="64"/>
  <c r="F47" i="64" s="1"/>
  <c r="E43" i="64"/>
  <c r="F43" i="64" s="1"/>
  <c r="E39" i="64"/>
  <c r="F39" i="64" s="1"/>
  <c r="E35" i="64"/>
  <c r="F35" i="64" s="1"/>
  <c r="E31" i="64"/>
  <c r="F31" i="64" s="1"/>
  <c r="E27" i="64"/>
  <c r="F27" i="64" s="1"/>
  <c r="E23" i="64"/>
  <c r="F23" i="64" s="1"/>
  <c r="E19" i="64"/>
  <c r="E49" i="64"/>
  <c r="F49" i="64" s="1"/>
  <c r="E41" i="64"/>
  <c r="F41" i="64" s="1"/>
  <c r="E33" i="64"/>
  <c r="F33" i="64" s="1"/>
  <c r="E25" i="64"/>
  <c r="F25" i="64" s="1"/>
  <c r="E66" i="64"/>
  <c r="F66" i="64" s="1"/>
  <c r="E58" i="64"/>
  <c r="F58" i="64" s="1"/>
  <c r="E50" i="64"/>
  <c r="F50" i="64" s="1"/>
  <c r="E42" i="64"/>
  <c r="F42" i="64" s="1"/>
  <c r="E34" i="64"/>
  <c r="F34" i="64" s="1"/>
  <c r="E26" i="64"/>
  <c r="F26" i="64" s="1"/>
  <c r="E76" i="64"/>
  <c r="F76" i="64" s="1"/>
  <c r="E72" i="64"/>
  <c r="F72" i="64" s="1"/>
  <c r="E68" i="64"/>
  <c r="F68" i="64" s="1"/>
  <c r="E64" i="64"/>
  <c r="F64" i="64" s="1"/>
  <c r="E60" i="64"/>
  <c r="F60" i="64" s="1"/>
  <c r="E56" i="64"/>
  <c r="F56" i="64" s="1"/>
  <c r="E52" i="64"/>
  <c r="F52" i="64" s="1"/>
  <c r="E48" i="64"/>
  <c r="F48" i="64" s="1"/>
  <c r="E44" i="64"/>
  <c r="F44" i="64" s="1"/>
  <c r="E40" i="64"/>
  <c r="F40" i="64" s="1"/>
  <c r="E36" i="64"/>
  <c r="F36" i="64" s="1"/>
  <c r="E32" i="64"/>
  <c r="F32" i="64" s="1"/>
  <c r="E28" i="64"/>
  <c r="F28" i="64" s="1"/>
  <c r="E24" i="64"/>
  <c r="F24" i="64" s="1"/>
  <c r="E20" i="64"/>
  <c r="F20" i="64" s="1"/>
  <c r="E73" i="64"/>
  <c r="F73" i="64" s="1"/>
  <c r="E69" i="64"/>
  <c r="F69" i="64" s="1"/>
  <c r="E65" i="64"/>
  <c r="F65" i="64" s="1"/>
  <c r="E61" i="64"/>
  <c r="F61" i="64" s="1"/>
  <c r="E57" i="64"/>
  <c r="F57" i="64" s="1"/>
  <c r="E53" i="64"/>
  <c r="F53" i="64" s="1"/>
  <c r="E45" i="64"/>
  <c r="F45" i="64" s="1"/>
  <c r="E37" i="64"/>
  <c r="F37" i="64" s="1"/>
  <c r="E29" i="64"/>
  <c r="F29" i="64" s="1"/>
  <c r="E21" i="64"/>
  <c r="F21" i="64" s="1"/>
  <c r="E14" i="64"/>
  <c r="E74" i="64"/>
  <c r="F74" i="64" s="1"/>
  <c r="E70" i="64"/>
  <c r="F70" i="64" s="1"/>
  <c r="E62" i="64"/>
  <c r="F62" i="64" s="1"/>
  <c r="E54" i="64"/>
  <c r="F54" i="64" s="1"/>
  <c r="E46" i="64"/>
  <c r="F46" i="64" s="1"/>
  <c r="E38" i="64"/>
  <c r="F38" i="64" s="1"/>
  <c r="E30" i="64"/>
  <c r="F30" i="64" s="1"/>
  <c r="E22" i="64"/>
  <c r="F22" i="64" s="1"/>
  <c r="F19" i="64" l="1"/>
  <c r="E18" i="64"/>
  <c r="E16" i="64"/>
  <c r="G16" i="64" s="1"/>
  <c r="F18" i="64" l="1"/>
  <c r="F16" i="64"/>
  <c r="Q14" i="14" l="1"/>
  <c r="T10" i="14"/>
  <c r="S11" i="14"/>
  <c r="S12" i="14"/>
  <c r="S10" i="14"/>
  <c r="R13" i="14"/>
  <c r="Q12" i="14" l="1"/>
  <c r="P10" i="14" l="1"/>
  <c r="Q10" i="14" l="1"/>
  <c r="O10" i="14" l="1"/>
  <c r="R10" i="14" s="1"/>
  <c r="P14" i="14" l="1"/>
  <c r="P12" i="14"/>
  <c r="Q21" i="14"/>
  <c r="Q20" i="14"/>
  <c r="P20" i="14"/>
  <c r="P21" i="14"/>
  <c r="O20" i="14"/>
  <c r="Q19" i="14"/>
  <c r="P19" i="14"/>
  <c r="O19" i="14"/>
  <c r="Q18" i="14"/>
  <c r="P18" i="14"/>
  <c r="O18" i="14"/>
  <c r="O17" i="14"/>
  <c r="Q17" i="14"/>
  <c r="P17" i="14"/>
  <c r="Q16" i="14" l="1"/>
  <c r="P16" i="14"/>
  <c r="O16" i="14"/>
  <c r="P15" i="14"/>
  <c r="Q15" i="14"/>
  <c r="O15" i="14"/>
  <c r="O14" i="14"/>
  <c r="P13" i="14" l="1"/>
  <c r="T13" i="14" s="1"/>
  <c r="O12" i="14" l="1"/>
  <c r="R21" i="14" l="1"/>
  <c r="S21" i="14"/>
  <c r="P11" i="14" l="1"/>
  <c r="R18" i="14" l="1"/>
  <c r="R17" i="14" l="1"/>
  <c r="R14" i="14" l="1"/>
  <c r="R12" i="14" l="1"/>
  <c r="Q11" i="14" l="1"/>
  <c r="T11" i="14" l="1"/>
  <c r="T20" i="14"/>
  <c r="T15" i="14"/>
  <c r="T17" i="14"/>
  <c r="T16" i="14"/>
  <c r="T18" i="14"/>
  <c r="T12" i="14"/>
  <c r="T14" i="14"/>
  <c r="T19" i="14"/>
  <c r="T21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tc={BBCD1644-9101-41D7-BB9B-05DF0789AEF8}</author>
    <author>tc={3EA4E85D-7B31-44D3-86D1-2A041E6B2810}</author>
    <author>tc={0FD4DE97-A1D8-4D0D-BC36-2CB3061EE9DA}</author>
    <author>tc={6166BBD4-F49E-4CED-926E-84D96260464F}</author>
  </authors>
  <commentList>
    <comment ref="C9" authorId="0" shapeId="0" xr:uid="{BBCD1644-9101-41D7-BB9B-05DF0789AEF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3EA4E85D-7B31-44D3-86D1-2A041E6B281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0FD4DE97-A1D8-4D0D-BC36-2CB3061EE9DA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  <comment ref="D11" authorId="3" shapeId="0" xr:uid="{6166BBD4-F49E-4CED-926E-84D96260464F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Inadimplência agente RBE
Valor despacho                                    81.810.879,13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tc={6615DF10-26AB-4EE0-AEAD-AB6EA824F55C}</author>
    <author>tc={F22FD047-D4B4-4F53-8FDC-8B2C715C580F}</author>
    <author>tc={E009E29F-326F-4C87-8693-A584FDFCCAF7}</author>
    <author>tc={6EB62A13-54E7-477E-9224-14E6F6CD48C6}</author>
  </authors>
  <commentList>
    <comment ref="C9" authorId="0" shapeId="0" xr:uid="{6615DF10-26AB-4EE0-AEAD-AB6EA824F55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F22FD047-D4B4-4F53-8FDC-8B2C715C580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E009E29F-326F-4C87-8693-A584FDFCCAF7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  <comment ref="D11" authorId="3" shapeId="0" xr:uid="{6EB62A13-54E7-477E-9224-14E6F6CD48C6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Inadimplência agente RBE
Valor despacho                                    81.810.879,13 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tc={8CCF9A56-2585-41B3-A02A-5EE17BC2FB0B}</author>
    <author>tc={05CEC423-3184-4A9D-9D4D-26F59D1558D1}</author>
    <author>tc={030ED262-C489-46CA-AB6F-185BBE00A98C}</author>
  </authors>
  <commentList>
    <comment ref="C9" authorId="0" shapeId="0" xr:uid="{8CCF9A56-2585-41B3-A02A-5EE17BC2FB0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05CEC423-3184-4A9D-9D4D-26F59D1558D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030ED262-C489-46CA-AB6F-185BBE00A98C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tc={222A80E7-F1D2-47FA-954B-49B0FDF7C5E6}</author>
    <author>tc={7AA97275-4DD9-4D0F-904F-11BC8390F7D0}</author>
    <author>tc={C88FC45E-757E-4742-9DD9-1EB32BCDB0AF}</author>
  </authors>
  <commentList>
    <comment ref="C9" authorId="0" shapeId="0" xr:uid="{222A80E7-F1D2-47FA-954B-49B0FDF7C5E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7AA97275-4DD9-4D0F-904F-11BC8390F7D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C88FC45E-757E-4742-9DD9-1EB32BCDB0AF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tc={BC626C35-8C6D-441D-BD4F-E08DE431FBC0}</author>
    <author>tc={EDF6C620-8BC8-4690-B8D0-C851619D0D87}</author>
    <author>tc={85E2E7BB-295B-45AC-9AB0-263B5111CAB3}</author>
  </authors>
  <commentList>
    <comment ref="C9" authorId="0" shapeId="0" xr:uid="{BC626C35-8C6D-441D-BD4F-E08DE431FBC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EDF6C620-8BC8-4690-B8D0-C851619D0D8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85E2E7BB-295B-45AC-9AB0-263B5111CAB3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tc={440827B9-7491-4D6D-8583-B91F7528B270}</author>
    <author>tc={784A3767-7C44-430F-83CA-B3DC7E2D9CBB}</author>
    <author>tc={951A7228-72E2-4648-8102-C12776A79A9F}</author>
  </authors>
  <commentList>
    <comment ref="C9" authorId="0" shapeId="0" xr:uid="{440827B9-7491-4D6D-8583-B91F7528B27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784A3767-7C44-430F-83CA-B3DC7E2D9CB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951A7228-72E2-4648-8102-C12776A79A9F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tc={2AE9377B-88DB-4054-B16D-6C4B71EAB5E1}</author>
    <author>tc={33F9C938-13C2-400D-98B8-F9655AB30EB1}</author>
    <author>tc={E771C0EB-02CE-4172-8CDA-73C07B1AA47D}</author>
  </authors>
  <commentList>
    <comment ref="C9" authorId="0" shapeId="0" xr:uid="{2AE9377B-88DB-4054-B16D-6C4B71EAB5E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33F9C938-13C2-400D-98B8-F9655AB30EB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E771C0EB-02CE-4172-8CDA-73C07B1AA47D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tc={E1D3AB9A-4CB9-4862-9300-87461F0136EB}</author>
    <author>tc={0B8695AB-FF97-4E97-8E68-3CCCBEC1FC18}</author>
    <author>tc={F94F295F-B74E-4B40-B93E-F43BF0404556}</author>
  </authors>
  <commentList>
    <comment ref="C9" authorId="0" shapeId="0" xr:uid="{E1D3AB9A-4CB9-4862-9300-87461F0136E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0B8695AB-FF97-4E97-8E68-3CCCBEC1FC1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F94F295F-B74E-4B40-B93E-F43BF0404556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</commentList>
</comments>
</file>

<file path=xl/sharedStrings.xml><?xml version="1.0" encoding="utf-8"?>
<sst xmlns="http://schemas.openxmlformats.org/spreadsheetml/2006/main" count="1275" uniqueCount="214">
  <si>
    <t xml:space="preserve">Mês de Liquidação_
Contabilização </t>
  </si>
  <si>
    <t>Distribuidoras Devedoras (qde/R$)</t>
  </si>
  <si>
    <t>Distribuidoras Credoras (qde/R$)</t>
  </si>
  <si>
    <t>Índice de Inadimplência</t>
  </si>
  <si>
    <t>Qde.</t>
  </si>
  <si>
    <t>Despacho 
Vl. Débitos (R$)</t>
  </si>
  <si>
    <t>Data</t>
  </si>
  <si>
    <t>Despacho 
Vl. Créditos (R$)</t>
  </si>
  <si>
    <t>Qde. Ds</t>
  </si>
  <si>
    <t>R$</t>
  </si>
  <si>
    <t>%</t>
  </si>
  <si>
    <t>Qde Ds</t>
  </si>
  <si>
    <t>Ano 
(competência)</t>
  </si>
  <si>
    <t>Despacho SGT/ANEEL</t>
  </si>
  <si>
    <t>Vl. Repassados
(R$)</t>
  </si>
  <si>
    <t>Vl. Depositados 
(R$)</t>
  </si>
  <si>
    <t>-</t>
  </si>
  <si>
    <t>CELPA</t>
  </si>
  <si>
    <t>ELETROPAULO</t>
  </si>
  <si>
    <t>CEAL</t>
  </si>
  <si>
    <t>CEA</t>
  </si>
  <si>
    <t>COPEL DISTRIB</t>
  </si>
  <si>
    <t>CEPISA</t>
  </si>
  <si>
    <t>CEMIG DISTRIB</t>
  </si>
  <si>
    <t>CPFL PAULISTA</t>
  </si>
  <si>
    <t xml:space="preserve"> </t>
  </si>
  <si>
    <t>No Mês</t>
  </si>
  <si>
    <t>No Acumulado</t>
  </si>
  <si>
    <t>CELESC DIST</t>
  </si>
  <si>
    <t>COELBA</t>
  </si>
  <si>
    <t>RGE SUL</t>
  </si>
  <si>
    <t>COSERN</t>
  </si>
  <si>
    <t>ENERGISA SE</t>
  </si>
  <si>
    <t>ELFSM</t>
  </si>
  <si>
    <t>CEB DISTRIBUIC</t>
  </si>
  <si>
    <t>LIGHT</t>
  </si>
  <si>
    <t>AMPLA</t>
  </si>
  <si>
    <t>CELPE</t>
  </si>
  <si>
    <t>COELCE</t>
  </si>
  <si>
    <t>BANDEIRANTE</t>
  </si>
  <si>
    <t>ESCELSA</t>
  </si>
  <si>
    <t>ENERGISA MT</t>
  </si>
  <si>
    <t>CEMAR</t>
  </si>
  <si>
    <t>ENERGISA MS</t>
  </si>
  <si>
    <t>ENERGISA TO</t>
  </si>
  <si>
    <t>CPFL JAGUARI</t>
  </si>
  <si>
    <t>ELEKTRO</t>
  </si>
  <si>
    <t>CEEE DISTRIB</t>
  </si>
  <si>
    <t>COCEL</t>
  </si>
  <si>
    <t>DEMEI</t>
  </si>
  <si>
    <t>ELETROCAR</t>
  </si>
  <si>
    <t>CHESP DIST</t>
  </si>
  <si>
    <t>CELG</t>
  </si>
  <si>
    <t>CPFL PIRATINGA</t>
  </si>
  <si>
    <t>ENERGISA PB</t>
  </si>
  <si>
    <t>DMED</t>
  </si>
  <si>
    <t>AMAZONAS ENERG</t>
  </si>
  <si>
    <t>ENERGISA AC</t>
  </si>
  <si>
    <t>ENERGISA SS</t>
  </si>
  <si>
    <t>ENERGISA RO</t>
  </si>
  <si>
    <t>DCELT</t>
  </si>
  <si>
    <t>Mar_Jan¹</t>
  </si>
  <si>
    <t>CERTAJA</t>
  </si>
  <si>
    <t>COPREL COOPERATIVA</t>
  </si>
  <si>
    <t>CERILUZ DIST</t>
  </si>
  <si>
    <t>CRELUZ COOP</t>
  </si>
  <si>
    <t>CCEE</t>
  </si>
  <si>
    <t>COOPERALIANCA</t>
  </si>
  <si>
    <t>SULGIPE</t>
  </si>
  <si>
    <t>CERIPA ACL</t>
  </si>
  <si>
    <t>CETRIL</t>
  </si>
  <si>
    <t>CERBRANORTE</t>
  </si>
  <si>
    <t>CERTEL DIST</t>
  </si>
  <si>
    <t>COOPERLUZ DIST</t>
  </si>
  <si>
    <t>CEMIRIM D</t>
  </si>
  <si>
    <t>Ago_Jun</t>
  </si>
  <si>
    <t>Set_Jul</t>
  </si>
  <si>
    <t>out_Ago</t>
  </si>
  <si>
    <t>Dez_Out</t>
  </si>
  <si>
    <t>fev_dez</t>
  </si>
  <si>
    <t>Abr_Fev</t>
  </si>
  <si>
    <t>Mai_Mar</t>
  </si>
  <si>
    <t>Jun_Abr</t>
  </si>
  <si>
    <t>ENERGISA MR</t>
  </si>
  <si>
    <t>CODESAM</t>
  </si>
  <si>
    <t>COOPERZEM DIST</t>
  </si>
  <si>
    <t>câmara de comercialização de energia elétrica</t>
  </si>
  <si>
    <t>gerência de contabilização e liquidação</t>
  </si>
  <si>
    <t>valor (R$)</t>
  </si>
  <si>
    <t>percentual</t>
  </si>
  <si>
    <t>n° de agentes</t>
  </si>
  <si>
    <t>crédito a pagar (R$)</t>
  </si>
  <si>
    <t>caft ccee (R$)</t>
  </si>
  <si>
    <t>saldo conta (R$)</t>
  </si>
  <si>
    <t>prêmio de risco (R$)</t>
  </si>
  <si>
    <t>pagto devedores (R$)</t>
  </si>
  <si>
    <t>total para crédito (R$)</t>
  </si>
  <si>
    <t>inadimplência (R$)</t>
  </si>
  <si>
    <t>cnpj</t>
  </si>
  <si>
    <t>agente</t>
  </si>
  <si>
    <t>loss sharing</t>
  </si>
  <si>
    <t>valor a receber (R$)</t>
  </si>
  <si>
    <t>valor recebido (R$)</t>
  </si>
  <si>
    <t>valor não recebido (R$)</t>
  </si>
  <si>
    <t>observações</t>
  </si>
  <si>
    <t>CERPRO</t>
  </si>
  <si>
    <t>Nov_Set³</t>
  </si>
  <si>
    <r>
      <t>Jan_Nov</t>
    </r>
    <r>
      <rPr>
        <b/>
        <vertAlign val="superscript"/>
        <sz val="11"/>
        <color theme="3"/>
        <rFont val="Inter"/>
        <family val="3"/>
        <scheme val="minor"/>
      </rPr>
      <t>4</t>
    </r>
  </si>
  <si>
    <t>Demonstrativo Mensal de Recursos de Bandeiras Tarifárias - CONTA BANDEIRAS - Ano 2024</t>
  </si>
  <si>
    <t>EFLUL</t>
  </si>
  <si>
    <t>HIDROPAN</t>
  </si>
  <si>
    <t xml:space="preserve">¹  Os agentes COOPERA, CELETRO, CERCI inadimplentes. COOPERA: o valor foi pago no dia 12/03/2024. CELETRO: o valor foi pago no dia 12/03/2024. CERCI: o valor foi pago no dia 07/03/2024. </t>
  </si>
  <si>
    <t>JOAOCESA</t>
  </si>
  <si>
    <t>x</t>
  </si>
  <si>
    <t>A LIQUIDAR</t>
  </si>
  <si>
    <t>LIQUIDADO</t>
  </si>
  <si>
    <t>INADIMPLÊNCIA</t>
  </si>
  <si>
    <t>valor a pagar (R$)</t>
  </si>
  <si>
    <t>valor pago (R$)</t>
  </si>
  <si>
    <t>exportação?</t>
  </si>
  <si>
    <t>cliente</t>
  </si>
  <si>
    <t>representante operacional</t>
  </si>
  <si>
    <t>carteira</t>
  </si>
  <si>
    <t>Ativado</t>
  </si>
  <si>
    <t>débito da liquidação de bandeiras tarifárias - maio/2024</t>
  </si>
  <si>
    <t>PETROBRAS PIE</t>
  </si>
  <si>
    <t>EXP</t>
  </si>
  <si>
    <t>PARNAIBA COM</t>
  </si>
  <si>
    <t>crédito da liquidação de bandeiras tarifárias - maio/2024</t>
  </si>
  <si>
    <t>PACTO ENERGIA PR</t>
  </si>
  <si>
    <t>MUX ENERGIA</t>
  </si>
  <si>
    <t>NOVA PALMA</t>
  </si>
  <si>
    <t>CERIM</t>
  </si>
  <si>
    <t>CERNHE</t>
  </si>
  <si>
    <t>CEJAMA</t>
  </si>
  <si>
    <t>CEPRAG</t>
  </si>
  <si>
    <t>CERGAL</t>
  </si>
  <si>
    <t>CERGAPA</t>
  </si>
  <si>
    <t>CERGRAL</t>
  </si>
  <si>
    <t>COOPERMILA</t>
  </si>
  <si>
    <t>COORSEL</t>
  </si>
  <si>
    <t>CERMISSOES</t>
  </si>
  <si>
    <t>CRERAL DIST</t>
  </si>
  <si>
    <t>CERFOX DIST</t>
  </si>
  <si>
    <t>CERTHIL DISTRIBUICAO</t>
  </si>
  <si>
    <t>CERVAM</t>
  </si>
  <si>
    <t>CEGERO</t>
  </si>
  <si>
    <t>CERSAD DISTRIBUIDORA</t>
  </si>
  <si>
    <t>crédito da liquidação de bandeiras tarifárias - janeiro/2024</t>
  </si>
  <si>
    <t>CAFT</t>
  </si>
  <si>
    <t>crédito da liquidação de bandeiras tarifárias -fevereiro/2024</t>
  </si>
  <si>
    <t>crédito da liquidação de bandeiras tarifárias - março/2024</t>
  </si>
  <si>
    <t>DSP</t>
  </si>
  <si>
    <t>CERPALO</t>
  </si>
  <si>
    <t>Jul_Mai</t>
  </si>
  <si>
    <t>débito da liquidação de bandeiras tarifárias - junho/2024</t>
  </si>
  <si>
    <t>COOPERNORTE</t>
  </si>
  <si>
    <t>PARNAIBA</t>
  </si>
  <si>
    <t>crédito da liquidação de bandeiras tarifárias - junho/2024</t>
  </si>
  <si>
    <t>EFLJC</t>
  </si>
  <si>
    <t>COOPERA</t>
  </si>
  <si>
    <t/>
  </si>
  <si>
    <t>CERCI</t>
  </si>
  <si>
    <t>CEDRI</t>
  </si>
  <si>
    <t>ENEVA</t>
  </si>
  <si>
    <t>TERMICO / RENOVAVEL</t>
  </si>
  <si>
    <t>Cimino</t>
  </si>
  <si>
    <t>UTE PARNAIB II</t>
  </si>
  <si>
    <t>UTE STA VITORIA JALLES BIO</t>
  </si>
  <si>
    <t>SIMPLE</t>
  </si>
  <si>
    <t>COMERCIALIZADOR 2</t>
  </si>
  <si>
    <t>Sandra</t>
  </si>
  <si>
    <t>CERMC</t>
  </si>
  <si>
    <t>CERCOS</t>
  </si>
  <si>
    <t>CERES</t>
  </si>
  <si>
    <t>PETROBRAS</t>
  </si>
  <si>
    <t>CEREJ</t>
  </si>
  <si>
    <t>CERMOFUL</t>
  </si>
  <si>
    <t>Em Adesão</t>
  </si>
  <si>
    <t>CASTRO DIS</t>
  </si>
  <si>
    <t>CERTREL</t>
  </si>
  <si>
    <t>CERAL ANITAPOLIS</t>
  </si>
  <si>
    <t>CERIS</t>
  </si>
  <si>
    <t>CERRP ACL</t>
  </si>
  <si>
    <t>CERACA</t>
  </si>
  <si>
    <t>CERSUL</t>
  </si>
  <si>
    <t>Aderido</t>
  </si>
  <si>
    <t>COOPERCOCAL</t>
  </si>
  <si>
    <t>CERAL ARARUAMA ACL</t>
  </si>
  <si>
    <t>CERAL-DIS</t>
  </si>
  <si>
    <t>TEMÁTICA</t>
  </si>
  <si>
    <t>COOPERNORTE DIST</t>
  </si>
  <si>
    <t>COOPERSUL DIST</t>
  </si>
  <si>
    <t>CELETRO</t>
  </si>
  <si>
    <t xml:space="preserve">Ajustes para mapa de crédito </t>
  </si>
  <si>
    <t>Retorno dos débitos</t>
  </si>
  <si>
    <t>Total prêmio de risco</t>
  </si>
  <si>
    <t>Total arrecadado</t>
  </si>
  <si>
    <t>Saldo</t>
  </si>
  <si>
    <t>Total para crédito</t>
  </si>
  <si>
    <t>Créditos a ser repassado</t>
  </si>
  <si>
    <t>Arrecadado &gt; Crédito</t>
  </si>
  <si>
    <t>Inclusão no PRÊMIO</t>
  </si>
  <si>
    <t>Inclusão no SALDO</t>
  </si>
  <si>
    <t>CEDRAP</t>
  </si>
  <si>
    <t>Tipo</t>
  </si>
  <si>
    <t>thais.cimino@ccee.org.br</t>
  </si>
  <si>
    <t>PAMPA SUL</t>
  </si>
  <si>
    <t>COMERC</t>
  </si>
  <si>
    <t>COMERC ENERGIA SA</t>
  </si>
  <si>
    <t>COMERCIALIZADOR 1</t>
  </si>
  <si>
    <t>ingrid.mello@ccee.org.br</t>
  </si>
  <si>
    <t>IMETAME TERMELETRICA</t>
  </si>
  <si>
    <t>sandra.roza@ccee.org.br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</si>
</sst>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8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d/m/yy\ h:mm;@"/>
    <numFmt numFmtId="165" formatCode="#,##0.00;[Red]#,##0.00"/>
    <numFmt numFmtId="166" formatCode="00&quot;.&quot;000&quot;.&quot;###&quot;/&quot;####\-##"/>
    <numFmt numFmtId="167" formatCode="0.000000000000"/>
    <numFmt numFmtId="168" formatCode="0.000%"/>
    <numFmt numFmtId="169" formatCode="#,##0.000000000000"/>
    <numFmt numFmtId="170" formatCode="0.000"/>
    <numFmt numFmtId="171" formatCode="_(&quot;R$ &quot;* #,##0.00_);_(&quot;R$ &quot;* \(#,##0.00\);_(&quot;R$ &quot;* &quot;-&quot;??_);_(@_)"/>
    <numFmt numFmtId="172" formatCode="&quot;$&quot;#,##0_);[Red]\(&quot;$&quot;#,##0\)"/>
    <numFmt numFmtId="173" formatCode="_(* #,##0_);_(* \(#,##0\);_(* &quot;-&quot;??_);_(@_)"/>
    <numFmt numFmtId="174" formatCode="0.0000"/>
    <numFmt numFmtId="175" formatCode="#,##0.0_);\(#,##0.0\)"/>
    <numFmt numFmtId="176" formatCode="#,##0.000"/>
    <numFmt numFmtId="177" formatCode="m\-d\-\y\y"/>
    <numFmt numFmtId="178" formatCode="General_)"/>
    <numFmt numFmtId="179" formatCode="#\ ###\ ###\ ##0\ "/>
    <numFmt numFmtId="180" formatCode="&quot;\&quot;#,##0.00;[Red]&quot;\&quot;\-#,##0.00"/>
    <numFmt numFmtId="181" formatCode="&quot;$&quot;#,##0\ ;\(&quot;$&quot;#,##0\)"/>
    <numFmt numFmtId="182" formatCode="_-* #,##0.0_-;\-* #,##0.0_-;_-* &quot;-&quot;??_-;_-@_-"/>
    <numFmt numFmtId="183" formatCode="#,#00"/>
    <numFmt numFmtId="184" formatCode="0.0%;_(&quot;-&quot;_)"/>
    <numFmt numFmtId="185" formatCode="\$#,"/>
    <numFmt numFmtId="186" formatCode="0.00_)"/>
    <numFmt numFmtId="187" formatCode="0.00%;\(0.00%\)"/>
    <numFmt numFmtId="188" formatCode="#,##0.00;\(#,##0.00\)"/>
    <numFmt numFmtId="189" formatCode="#,"/>
    <numFmt numFmtId="190" formatCode="#.##000"/>
    <numFmt numFmtId="191" formatCode="#.##0,"/>
    <numFmt numFmtId="192" formatCode="000"/>
    <numFmt numFmtId="193" formatCode="_-&quot;$&quot;* #,##0_-;\-&quot;$&quot;* #,##0_-;_-&quot;$&quot;* &quot;-&quot;_-;_-@_-"/>
    <numFmt numFmtId="194" formatCode="_-&quot;$&quot;* #,##0.00_-;\-&quot;$&quot;* #,##0.00_-;_-&quot;$&quot;* &quot;-&quot;??_-;_-@_-"/>
    <numFmt numFmtId="195" formatCode="[Blue]General"/>
    <numFmt numFmtId="196" formatCode="#,##0.00&quot; $&quot;;\-#,##0.00&quot; $&quot;"/>
    <numFmt numFmtId="197" formatCode="_ * #,##0.00_ ;_ * \-#,##0.00_ ;_ * &quot;-&quot;??_ ;_ @_ "/>
    <numFmt numFmtId="198" formatCode="_-* #,##0.00\ &quot;kr&quot;_-;\-* #,##0.00\ &quot;kr&quot;_-;_-* &quot;-&quot;??\ &quot;kr&quot;_-;_-@_-"/>
    <numFmt numFmtId="199" formatCode="mm/yy"/>
    <numFmt numFmtId="200" formatCode="dd/mm/yy"/>
    <numFmt numFmtId="201" formatCode="###0;[Blue]\(###0\)"/>
    <numFmt numFmtId="202" formatCode="#,##0;[Blue]\(#,##0\)"/>
    <numFmt numFmtId="203" formatCode="#,##0.0;[Blue]\(#,##0.0\)"/>
    <numFmt numFmtId="204" formatCode="0%;[Red]\(0%\)"/>
    <numFmt numFmtId="205" formatCode="#,##0.0%;[Blue]\(#,##0.0%\)"/>
    <numFmt numFmtId="206" formatCode="0.0%;[Blue]\(0.0%\)"/>
    <numFmt numFmtId="207" formatCode="0.00%;[Red]\(0.00%\)"/>
    <numFmt numFmtId="208" formatCode="#,##0.0_);[Red]\(#,##0.0\)"/>
    <numFmt numFmtId="209" formatCode="_([$€-2]* #,##0.0000_);_([$€-2]* \(#,##0.0000\);_([$€-2]* &quot;-&quot;??_)"/>
    <numFmt numFmtId="210" formatCode="&quot;$&quot;#,##0_);\(&quot;$&quot;#,##0\)"/>
    <numFmt numFmtId="211" formatCode="_(* #,##0.0_);_(* \(#,##0.0\);_(* &quot;-&quot;?_);_(@_)"/>
    <numFmt numFmtId="212" formatCode="#,##0.00\ &quot;m³/d&quot;"/>
    <numFmt numFmtId="213" formatCode="0.000_)"/>
    <numFmt numFmtId="214" formatCode="#,##0_);[Red]\(#,##0\);"/>
    <numFmt numFmtId="215" formatCode="#,##0.0000_);[Red]\(#,##0.00000\)"/>
    <numFmt numFmtId="216" formatCode="&quot;$&quot;#,##0_);[Red]\(&quot;$&quot;#,##0\);"/>
    <numFmt numFmtId="217" formatCode="_(* #,##0.00_);_(* \(#,##0.00\);_(* \-??_);_(@_)"/>
    <numFmt numFmtId="218" formatCode=";;;"/>
    <numFmt numFmtId="219" formatCode="#,##0.00\ &quot;Pts&quot;;\-#,##0.00\ &quot;Pts&quot;"/>
    <numFmt numFmtId="220" formatCode="0.00000000"/>
    <numFmt numFmtId="221" formatCode="#,##0.00&quot;F&quot;_);\(#,##0.00&quot;F&quot;\)"/>
    <numFmt numFmtId="222" formatCode="0\ 000\ 000\ 000"/>
    <numFmt numFmtId="223" formatCode="#,##0;\(#,##0\)"/>
    <numFmt numFmtId="224" formatCode="_ * #,##0_ ;_ * \-#,##0_ ;_ * &quot;-&quot;_ ;_ @_ "/>
    <numFmt numFmtId="225" formatCode="0.0000000000"/>
    <numFmt numFmtId="226" formatCode="_(&quot;N$&quot;* #,##0_);_(&quot;N$&quot;* \(#,##0\);_(&quot;N$&quot;* &quot;-&quot;_);_(@_)"/>
    <numFmt numFmtId="227" formatCode="_(&quot;N$&quot;* #,##0.00_);_(&quot;N$&quot;* \(#,##0.00\);_(&quot;N$&quot;* &quot;-&quot;??_);_(@_)"/>
    <numFmt numFmtId="228" formatCode="&quot;$&quot;#,##0.00_);\(&quot;$&quot;#,##0.00\)"/>
    <numFmt numFmtId="229" formatCode="#,##0.0%;[Red]\(#,##0.0%\)"/>
    <numFmt numFmtId="230" formatCode="0.000000000"/>
    <numFmt numFmtId="231" formatCode="0_)%;[Red]\(0\)%"/>
    <numFmt numFmtId="232" formatCode="0.0\ %;[Red]\(0.0\)%"/>
    <numFmt numFmtId="233" formatCode="0.00\ %;[Red]\(0.00\)%"/>
    <numFmt numFmtId="234" formatCode="_(&quot;$&quot;* #,##0_);_(&quot;$&quot;* \(#,##0\);_(&quot;$&quot;* &quot;-&quot;_);_(@_)"/>
    <numFmt numFmtId="235" formatCode="%#,#00"/>
    <numFmt numFmtId="236" formatCode="0000"/>
    <numFmt numFmtId="237" formatCode="00"/>
    <numFmt numFmtId="238" formatCode="_([$€]* #,##0.00_);_([$€]* \(#,##0.00\);_([$€]* &quot;-&quot;??_);_(@_)"/>
  </numFmts>
  <fonts count="232">
    <font>
      <sz val="11"/>
      <color theme="1"/>
      <name val="Inter"/>
      <family val="2"/>
      <scheme val="minor"/>
    </font>
    <font>
      <b/>
      <sz val="11"/>
      <color theme="1"/>
      <name val="Inter"/>
      <family val="2"/>
      <scheme val="minor"/>
    </font>
    <font>
      <sz val="10"/>
      <name val="Arial"/>
      <family val="2"/>
    </font>
    <font>
      <sz val="8"/>
      <name val="Inter"/>
      <family val="2"/>
      <scheme val="minor"/>
    </font>
    <font>
      <u/>
      <sz val="11"/>
      <color theme="10"/>
      <name val="Inter"/>
      <family val="2"/>
      <scheme val="minor"/>
    </font>
    <font>
      <u/>
      <sz val="11"/>
      <color theme="11"/>
      <name val="Inter"/>
      <family val="2"/>
      <scheme val="minor"/>
    </font>
    <font>
      <sz val="11"/>
      <color theme="1"/>
      <name val="Inter"/>
      <family val="2"/>
      <scheme val="minor"/>
    </font>
    <font>
      <sz val="10"/>
      <color indexed="8"/>
      <name val="Arial"/>
      <family val="2"/>
    </font>
    <font>
      <sz val="9"/>
      <color theme="1"/>
      <name val="Inter"/>
      <family val="2"/>
      <scheme val="minor"/>
    </font>
    <font>
      <sz val="11"/>
      <color theme="1"/>
      <name val="Calibri"/>
      <family val="2"/>
    </font>
    <font>
      <b/>
      <sz val="11"/>
      <color theme="3"/>
      <name val="Inter"/>
      <family val="2"/>
      <scheme val="minor"/>
    </font>
    <font>
      <sz val="12"/>
      <color theme="3"/>
      <name val="Calibri"/>
      <family val="2"/>
    </font>
    <font>
      <b/>
      <sz val="11"/>
      <color theme="3"/>
      <name val="Calibri"/>
      <family val="2"/>
    </font>
    <font>
      <sz val="10"/>
      <name val="Verdana"/>
      <family val="2"/>
    </font>
    <font>
      <b/>
      <sz val="20"/>
      <name val="Verdana"/>
      <family val="2"/>
    </font>
    <font>
      <b/>
      <sz val="22"/>
      <color rgb="FF005587"/>
      <name val="Verdana"/>
      <family val="2"/>
    </font>
    <font>
      <sz val="16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sz val="32"/>
      <color rgb="FF06038D"/>
      <name val="Verdana"/>
      <family val="2"/>
    </font>
    <font>
      <sz val="32"/>
      <color rgb="FFFFC000"/>
      <name val="Verdana"/>
      <family val="2"/>
    </font>
    <font>
      <sz val="8"/>
      <name val="Verdana"/>
      <family val="2"/>
    </font>
    <font>
      <b/>
      <sz val="12"/>
      <color rgb="FF0B2B6A"/>
      <name val="Verdana"/>
      <family val="2"/>
    </font>
    <font>
      <sz val="12"/>
      <color theme="1" tint="0.14999847407452621"/>
      <name val="Verdana"/>
      <family val="2"/>
    </font>
    <font>
      <b/>
      <sz val="22"/>
      <color theme="3"/>
      <name val="Inter"/>
      <family val="2"/>
      <scheme val="minor"/>
    </font>
    <font>
      <i/>
      <sz val="11"/>
      <color theme="1"/>
      <name val="Inter Light"/>
    </font>
    <font>
      <b/>
      <sz val="14"/>
      <color rgb="FF06038D"/>
      <name val="Inter Light"/>
    </font>
    <font>
      <sz val="11"/>
      <color theme="1"/>
      <name val="Inter Light"/>
    </font>
    <font>
      <sz val="10"/>
      <color theme="1"/>
      <name val="Inter Light"/>
    </font>
    <font>
      <sz val="14"/>
      <name val="Inter Light"/>
    </font>
    <font>
      <b/>
      <sz val="14"/>
      <color rgb="FF4C4C4C"/>
      <name val="Inter Light"/>
    </font>
    <font>
      <sz val="10.5"/>
      <color theme="1"/>
      <name val="Inter Light"/>
    </font>
    <font>
      <sz val="10"/>
      <color theme="0"/>
      <name val="Inter Light"/>
    </font>
    <font>
      <sz val="10.5"/>
      <color indexed="8"/>
      <name val="Inter Light"/>
    </font>
    <font>
      <b/>
      <sz val="10.5"/>
      <color rgb="FFC00000"/>
      <name val="Inter Light"/>
    </font>
    <font>
      <sz val="10.5"/>
      <color rgb="FF000C4C"/>
      <name val="Inter Light"/>
    </font>
    <font>
      <sz val="10.5"/>
      <color rgb="FF06038D"/>
      <name val="Inter Light"/>
    </font>
    <font>
      <sz val="7"/>
      <color rgb="FF000000"/>
      <name val="Inter Light"/>
    </font>
    <font>
      <b/>
      <sz val="10"/>
      <name val="Inter Light"/>
    </font>
    <font>
      <sz val="10.5"/>
      <color rgb="FFC00000"/>
      <name val="Inter Light"/>
    </font>
    <font>
      <b/>
      <sz val="10.5"/>
      <color theme="1"/>
      <name val="Inter Light"/>
    </font>
    <font>
      <b/>
      <sz val="10"/>
      <color theme="5" tint="-0.499984740745262"/>
      <name val="Inter Light"/>
    </font>
    <font>
      <sz val="10"/>
      <name val="Inter Light"/>
    </font>
    <font>
      <sz val="10"/>
      <color theme="5" tint="-0.499984740745262"/>
      <name val="Inter Light"/>
    </font>
    <font>
      <b/>
      <sz val="18"/>
      <color theme="1"/>
      <name val="Inter Light"/>
    </font>
    <font>
      <sz val="10"/>
      <color rgb="FFFF0000"/>
      <name val="Inter Light"/>
    </font>
    <font>
      <b/>
      <vertAlign val="superscript"/>
      <sz val="11"/>
      <color theme="3"/>
      <name val="Inter"/>
      <family val="3"/>
      <scheme val="minor"/>
    </font>
    <font>
      <b/>
      <sz val="11"/>
      <color theme="3"/>
      <name val="Inter"/>
      <family val="3"/>
      <scheme val="minor"/>
    </font>
    <font>
      <b/>
      <sz val="10.5"/>
      <color rgb="FF06038D"/>
      <name val="Inter Light"/>
    </font>
    <font>
      <sz val="9"/>
      <color theme="1"/>
      <name val="Segoe UI"/>
      <family val="2"/>
    </font>
    <font>
      <sz val="10"/>
      <color rgb="FF000000"/>
      <name val="Inter Light"/>
    </font>
    <font>
      <sz val="12"/>
      <color theme="1"/>
      <name val="Inter Light"/>
    </font>
    <font>
      <sz val="10.5"/>
      <name val="Inter Light"/>
    </font>
    <font>
      <sz val="7"/>
      <color rgb="FF242424"/>
      <name val="Inter Light"/>
    </font>
    <font>
      <sz val="11"/>
      <color rgb="FF333333"/>
      <name val="Inter Light"/>
    </font>
    <font>
      <sz val="11"/>
      <name val="Inter Light"/>
    </font>
    <font>
      <sz val="10.5"/>
      <color theme="2" tint="-9.9978637043366805E-2"/>
      <name val="Inter Light"/>
    </font>
    <font>
      <sz val="10"/>
      <color rgb="FFC00000"/>
      <name val="Inter Light"/>
    </font>
    <font>
      <b/>
      <sz val="15"/>
      <color theme="3"/>
      <name val="Inter"/>
      <family val="2"/>
      <scheme val="minor"/>
    </font>
    <font>
      <b/>
      <sz val="13"/>
      <color theme="3"/>
      <name val="Inter"/>
      <family val="2"/>
      <scheme val="minor"/>
    </font>
    <font>
      <sz val="11"/>
      <color rgb="FF006100"/>
      <name val="Inter"/>
      <family val="2"/>
      <scheme val="minor"/>
    </font>
    <font>
      <sz val="11"/>
      <color rgb="FF9C0006"/>
      <name val="Inter"/>
      <family val="2"/>
      <scheme val="minor"/>
    </font>
    <font>
      <sz val="11"/>
      <color rgb="FF3F3F76"/>
      <name val="Inter"/>
      <family val="2"/>
      <scheme val="minor"/>
    </font>
    <font>
      <b/>
      <sz val="11"/>
      <color rgb="FF3F3F3F"/>
      <name val="Inter"/>
      <family val="2"/>
      <scheme val="minor"/>
    </font>
    <font>
      <b/>
      <sz val="11"/>
      <color rgb="FFFA7D00"/>
      <name val="Inter"/>
      <family val="2"/>
      <scheme val="minor"/>
    </font>
    <font>
      <sz val="11"/>
      <color rgb="FFFA7D00"/>
      <name val="Inter"/>
      <family val="2"/>
      <scheme val="minor"/>
    </font>
    <font>
      <b/>
      <sz val="11"/>
      <color theme="0"/>
      <name val="Inter"/>
      <family val="2"/>
      <scheme val="minor"/>
    </font>
    <font>
      <sz val="11"/>
      <color rgb="FFFF0000"/>
      <name val="Inter"/>
      <family val="2"/>
      <scheme val="minor"/>
    </font>
    <font>
      <i/>
      <sz val="11"/>
      <color rgb="FF7F7F7F"/>
      <name val="Inter"/>
      <family val="2"/>
      <scheme val="minor"/>
    </font>
    <font>
      <sz val="11"/>
      <color theme="0"/>
      <name val="Inter"/>
      <family val="2"/>
      <scheme val="minor"/>
    </font>
    <font>
      <sz val="10"/>
      <name val="Arial "/>
    </font>
    <font>
      <sz val="10"/>
      <name val="Times New Roman"/>
      <family val="1"/>
    </font>
    <font>
      <sz val="9"/>
      <name val="Times New Roman"/>
      <family val="1"/>
    </font>
    <font>
      <sz val="9"/>
      <name val="Arial"/>
      <family val="2"/>
    </font>
    <font>
      <sz val="11"/>
      <color rgb="FF9C6500"/>
      <name val="Inter"/>
      <family val="2"/>
      <scheme val="minor"/>
    </font>
    <font>
      <sz val="12"/>
      <name val="Arial Narrow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name val="Arial Narrow"/>
      <family val="2"/>
    </font>
    <font>
      <sz val="8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2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8"/>
      <name val="MS Sans Serif"/>
      <family val="2"/>
    </font>
    <font>
      <sz val="12"/>
      <name val="Helv"/>
    </font>
    <font>
      <sz val="14"/>
      <color indexed="8"/>
      <name val="Arial"/>
      <family val="2"/>
    </font>
    <font>
      <sz val="11"/>
      <color indexed="20"/>
      <name val="Calibri"/>
      <family val="2"/>
    </font>
    <font>
      <sz val="12"/>
      <name val="Tms Rmn"/>
    </font>
    <font>
      <sz val="8"/>
      <name val="SwitzerlandLight"/>
    </font>
    <font>
      <sz val="7"/>
      <name val="SwitzerlandLight"/>
    </font>
    <font>
      <sz val="11"/>
      <color indexed="17"/>
      <name val="Calibri"/>
      <family val="2"/>
    </font>
    <font>
      <sz val="1"/>
      <color indexed="8"/>
      <name val="Courier"/>
      <family val="3"/>
    </font>
    <font>
      <b/>
      <sz val="10"/>
      <color indexed="1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8"/>
      <name val="Arial"/>
      <family val="2"/>
    </font>
    <font>
      <sz val="10"/>
      <name val="Helv"/>
    </font>
    <font>
      <sz val="10"/>
      <color indexed="24"/>
      <name val="Arial"/>
      <family val="2"/>
    </font>
    <font>
      <sz val="10"/>
      <name val="MS Sans Serif"/>
      <family val="2"/>
    </font>
    <font>
      <sz val="11"/>
      <name val="??"/>
      <family val="3"/>
      <charset val="129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8"/>
      <name val="Times New Roman"/>
      <family val="1"/>
    </font>
    <font>
      <b/>
      <sz val="48"/>
      <color indexed="12"/>
      <name val="Lucida Console"/>
      <family val="3"/>
    </font>
    <font>
      <sz val="10"/>
      <color indexed="18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1"/>
      <color indexed="56"/>
      <name val="Calibri"/>
      <family val="2"/>
    </font>
    <font>
      <sz val="10"/>
      <color indexed="12"/>
      <name val="Arial"/>
      <family val="2"/>
    </font>
    <font>
      <shadow/>
      <sz val="8"/>
      <color indexed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Palatino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1"/>
      <color indexed="18"/>
      <name val="Courier"/>
      <family val="3"/>
    </font>
    <font>
      <b/>
      <sz val="10"/>
      <color indexed="32"/>
      <name val="Arial"/>
      <family val="2"/>
    </font>
    <font>
      <b/>
      <sz val="12"/>
      <name val="Univers (WN)"/>
    </font>
    <font>
      <sz val="11"/>
      <color indexed="10"/>
      <name val="Calibri"/>
      <family val="2"/>
    </font>
    <font>
      <sz val="8"/>
      <name val="CG Times (E1)"/>
    </font>
    <font>
      <b/>
      <sz val="18"/>
      <color indexed="56"/>
      <name val="Cambria"/>
      <family val="2"/>
    </font>
    <font>
      <b/>
      <u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62"/>
      <name val="Cambria"/>
      <family val="2"/>
    </font>
    <font>
      <sz val="10"/>
      <color indexed="32"/>
      <name val="Arial"/>
      <family val="2"/>
    </font>
    <font>
      <sz val="10"/>
      <name val="Univers (E1)"/>
    </font>
    <font>
      <sz val="8"/>
      <color indexed="12"/>
      <name val="Arial"/>
      <family val="2"/>
    </font>
    <font>
      <sz val="10"/>
      <color indexed="10"/>
      <name val="Arial"/>
      <family val="2"/>
    </font>
    <font>
      <u/>
      <sz val="10"/>
      <color indexed="36"/>
      <name val="Courier"/>
      <family val="3"/>
    </font>
    <font>
      <u/>
      <sz val="10"/>
      <color indexed="12"/>
      <name val="Arial Narrow"/>
      <family val="2"/>
    </font>
    <font>
      <sz val="11"/>
      <name val="Arial"/>
      <family val="2"/>
    </font>
    <font>
      <sz val="10"/>
      <name val="Palatino"/>
      <family val="1"/>
    </font>
    <font>
      <sz val="10"/>
      <name val="Century Gothic"/>
      <family val="2"/>
    </font>
    <font>
      <sz val="8"/>
      <color theme="1"/>
      <name val="Arial"/>
      <family val="2"/>
    </font>
    <font>
      <b/>
      <sz val="10"/>
      <name val="MS Sans Serif"/>
      <family val="2"/>
    </font>
    <font>
      <b/>
      <i/>
      <sz val="14"/>
      <name val="Arial"/>
      <family val="2"/>
    </font>
    <font>
      <b/>
      <sz val="11"/>
      <color indexed="8"/>
      <name val="Calibri"/>
      <family val="2"/>
    </font>
    <font>
      <sz val="10"/>
      <name val="Tms Rmn"/>
    </font>
    <font>
      <b/>
      <sz val="10"/>
      <name val="Tms Rmn"/>
    </font>
    <font>
      <u/>
      <sz val="10"/>
      <color indexed="36"/>
      <name val="Arial"/>
      <family val="2"/>
    </font>
    <font>
      <b/>
      <sz val="10"/>
      <color indexed="37"/>
      <name val="Arial"/>
      <family val="2"/>
    </font>
    <font>
      <b/>
      <sz val="14"/>
      <color indexed="18"/>
      <name val="Times New Roman"/>
      <family val="1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u/>
      <sz val="12"/>
      <name val="Tms Rmn"/>
    </font>
    <font>
      <b/>
      <sz val="12"/>
      <name val="Tms Rmn"/>
    </font>
    <font>
      <sz val="10"/>
      <color rgb="FFFF0000"/>
      <name val="Arial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sz val="12"/>
      <name val="Times New Roman"/>
      <family val="1"/>
    </font>
    <font>
      <sz val="10"/>
      <name val="Geneva"/>
    </font>
    <font>
      <sz val="9"/>
      <color indexed="8"/>
      <name val="Calibri"/>
      <family val="2"/>
    </font>
    <font>
      <sz val="9"/>
      <color indexed="9"/>
      <name val="Calibri"/>
      <family val="2"/>
    </font>
    <font>
      <sz val="8"/>
      <color indexed="12"/>
      <name val="Helv"/>
    </font>
    <font>
      <sz val="10"/>
      <name val="FuturaA Bk BT"/>
    </font>
    <font>
      <sz val="9"/>
      <color indexed="20"/>
      <name val="Calibri"/>
      <family val="2"/>
    </font>
    <font>
      <sz val="8"/>
      <name val="Geneva"/>
    </font>
    <font>
      <b/>
      <sz val="12"/>
      <name val="Times New Roman"/>
      <family val="1"/>
    </font>
    <font>
      <sz val="7"/>
      <name val="Times New Roman"/>
      <family val="1"/>
    </font>
    <font>
      <b/>
      <sz val="11"/>
      <color indexed="10"/>
      <name val="Calibri"/>
      <family val="2"/>
    </font>
    <font>
      <b/>
      <sz val="10"/>
      <color indexed="12"/>
      <name val="Arial"/>
      <family val="2"/>
    </font>
    <font>
      <b/>
      <sz val="9"/>
      <color indexed="9"/>
      <name val="Calibri"/>
      <family val="2"/>
    </font>
    <font>
      <sz val="12"/>
      <name val="Arial MT"/>
    </font>
    <font>
      <sz val="11"/>
      <name val="Tms Rmn"/>
    </font>
    <font>
      <sz val="8"/>
      <name val="Palatino"/>
      <family val="1"/>
    </font>
    <font>
      <sz val="10"/>
      <name val="BERNHARD"/>
    </font>
    <font>
      <sz val="7.5"/>
      <color indexed="12"/>
      <name val="Arial"/>
      <family val="2"/>
    </font>
    <font>
      <b/>
      <sz val="1"/>
      <color indexed="8"/>
      <name val="Courier"/>
      <family val="3"/>
    </font>
    <font>
      <i/>
      <sz val="9"/>
      <color indexed="23"/>
      <name val="Calibri"/>
      <family val="2"/>
    </font>
    <font>
      <sz val="7"/>
      <name val="Palatino"/>
      <family val="1"/>
    </font>
    <font>
      <sz val="9"/>
      <color indexed="17"/>
      <name val="Calibri"/>
      <family val="2"/>
    </font>
    <font>
      <i/>
      <sz val="14"/>
      <name val="Palatino"/>
      <family val="1"/>
    </font>
    <font>
      <u/>
      <sz val="11"/>
      <color theme="10"/>
      <name val="Calibri"/>
      <family val="2"/>
    </font>
    <font>
      <b/>
      <sz val="9"/>
      <name val="Geneva"/>
    </font>
    <font>
      <b/>
      <sz val="10"/>
      <name val="Palatino"/>
      <family val="1"/>
    </font>
    <font>
      <sz val="9"/>
      <color indexed="52"/>
      <name val="Calibri"/>
      <family val="2"/>
    </font>
    <font>
      <sz val="8"/>
      <color indexed="8"/>
      <name val="Helv"/>
    </font>
    <font>
      <sz val="10"/>
      <name val="Arial CE"/>
      <charset val="238"/>
    </font>
    <font>
      <sz val="10"/>
      <color indexed="20"/>
      <name val="Times New Roman"/>
      <family val="1"/>
    </font>
    <font>
      <sz val="9"/>
      <color indexed="60"/>
      <name val="Calibri"/>
      <family val="2"/>
    </font>
    <font>
      <sz val="19"/>
      <name val="Helv"/>
    </font>
    <font>
      <sz val="8"/>
      <name val="Helv"/>
      <charset val="204"/>
    </font>
    <font>
      <i/>
      <sz val="10"/>
      <name val="MS Sans Serif"/>
      <family val="2"/>
    </font>
    <font>
      <b/>
      <sz val="9"/>
      <color indexed="63"/>
      <name val="Calibri"/>
      <family val="2"/>
    </font>
    <font>
      <b/>
      <sz val="11"/>
      <color indexed="16"/>
      <name val="Times New Roman"/>
      <family val="1"/>
    </font>
    <font>
      <sz val="10"/>
      <color indexed="16"/>
      <name val="Helvetica-Black"/>
      <family val="2"/>
    </font>
    <font>
      <sz val="22"/>
      <name val="UBSHeadline"/>
      <family val="1"/>
    </font>
    <font>
      <sz val="8"/>
      <name val="Helv"/>
    </font>
    <font>
      <i/>
      <sz val="10"/>
      <color indexed="10"/>
      <name val="Futura Bk BT"/>
      <family val="2"/>
    </font>
    <font>
      <sz val="10"/>
      <name val="Futura Bk BT"/>
    </font>
    <font>
      <sz val="10"/>
      <color indexed="10"/>
      <name val="MS Sans Serif"/>
      <family val="2"/>
    </font>
    <font>
      <b/>
      <sz val="16"/>
      <color indexed="23"/>
      <name val="Arial"/>
      <family val="2"/>
    </font>
    <font>
      <b/>
      <sz val="18"/>
      <color indexed="9"/>
      <name val="Arial"/>
      <family val="2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b/>
      <sz val="8"/>
      <name val="Times New Roman"/>
      <family val="1"/>
    </font>
    <font>
      <sz val="9"/>
      <name val="Tms Rmn"/>
    </font>
    <font>
      <b/>
      <sz val="11"/>
      <name val="Times New Roman"/>
      <family val="1"/>
    </font>
    <font>
      <b/>
      <sz val="7"/>
      <color indexed="12"/>
      <name val="Arial"/>
      <family val="2"/>
    </font>
    <font>
      <sz val="8"/>
      <color indexed="10"/>
      <name val="Arial Narrow"/>
      <family val="2"/>
    </font>
    <font>
      <sz val="12"/>
      <color indexed="14"/>
      <name val="Times New Roman"/>
      <family val="1"/>
    </font>
    <font>
      <sz val="9"/>
      <color indexed="10"/>
      <name val="Calibri"/>
      <family val="2"/>
    </font>
    <font>
      <sz val="10"/>
      <name val="Arial Cyr"/>
      <charset val="204"/>
    </font>
    <font>
      <sz val="10"/>
      <name val="NTHarmonica"/>
    </font>
    <font>
      <sz val="11"/>
      <name val="Times New Roman"/>
      <family val="1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name val="Tahoma"/>
      <family val="2"/>
    </font>
    <font>
      <sz val="10"/>
      <color rgb="FFFA7D00"/>
      <name val="Arial"/>
      <family val="2"/>
    </font>
    <font>
      <u/>
      <sz val="11"/>
      <color indexed="12"/>
      <name val="Calibri"/>
      <family val="2"/>
    </font>
    <font>
      <u/>
      <sz val="7.5"/>
      <color indexed="12"/>
      <name val="Arial"/>
      <family val="2"/>
    </font>
    <font>
      <sz val="10"/>
      <color rgb="FF9C0006"/>
      <name val="Arial"/>
      <family val="2"/>
    </font>
    <font>
      <sz val="10"/>
      <name val="Calibri"/>
      <family val="2"/>
    </font>
    <font>
      <b/>
      <sz val="18"/>
      <color theme="3"/>
      <name val="Inter Black"/>
      <family val="2"/>
      <scheme val="major"/>
    </font>
    <font>
      <b/>
      <sz val="11"/>
      <color theme="3"/>
      <name val="Arial"/>
      <family val="2"/>
    </font>
    <font>
      <sz val="11"/>
      <color rgb="FF000000"/>
      <name val="Inter"/>
      <family val="2"/>
      <scheme val="minor"/>
    </font>
    <font>
      <sz val="12"/>
      <color theme="1"/>
      <name val="Times New Roman"/>
      <family val="2"/>
    </font>
    <font>
      <sz val="9"/>
      <color indexed="81"/>
      <name val="Segoe UI"/>
      <charset val="1"/>
    </font>
    <font>
      <sz val="10"/>
      <color rgb="FF000C4C"/>
      <name val="Inter Light"/>
    </font>
  </fonts>
  <fills count="12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7EA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B8DDE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79998168889431442"/>
        <bgColor indexed="64"/>
      </patternFill>
    </fill>
    <fill>
      <patternFill patternType="solid">
        <fgColor rgb="FF06038D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C4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1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3"/>
        <bgColor indexed="64"/>
      </patternFill>
    </fill>
    <fill>
      <patternFill patternType="gray0625"/>
    </fill>
    <fill>
      <patternFill patternType="solid">
        <fgColor indexed="9"/>
        <bgColor indexed="19"/>
      </patternFill>
    </fill>
    <fill>
      <patternFill patternType="solid">
        <fgColor indexed="9"/>
        <bgColor indexed="43"/>
      </patternFill>
    </fill>
    <fill>
      <patternFill patternType="solid">
        <fgColor indexed="5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1"/>
      </patternFill>
    </fill>
    <fill>
      <patternFill patternType="solid">
        <fgColor indexed="50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3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33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8"/>
      </patternFill>
    </fill>
    <fill>
      <patternFill patternType="solid">
        <f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gray0625">
        <fgColor indexed="11"/>
      </patternFill>
    </fill>
    <fill>
      <patternFill patternType="solid">
        <fgColor indexed="31"/>
        <bgColor indexed="64"/>
      </patternFill>
    </fill>
    <fill>
      <patternFill patternType="solid">
        <fgColor indexed="54"/>
      </patternFill>
    </fill>
    <fill>
      <patternFill patternType="solid">
        <fgColor indexed="23"/>
        <bgColor indexed="64"/>
      </patternFill>
    </fill>
    <fill>
      <patternFill patternType="solid">
        <fgColor indexed="35"/>
        <bgColor indexed="64"/>
      </patternFill>
    </fill>
    <fill>
      <patternFill patternType="gray125">
        <f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0C4C"/>
        <bgColor indexed="64"/>
      </patternFill>
    </fill>
    <fill>
      <patternFill patternType="solid">
        <fgColor rgb="FFC2C2C2"/>
        <bgColor indexed="64"/>
      </patternFill>
    </fill>
  </fills>
  <borders count="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18"/>
      </left>
      <right/>
      <top style="thick">
        <color indexed="1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dotted">
        <color indexed="64"/>
      </bottom>
      <diagonal/>
    </border>
    <border>
      <left style="double">
        <color indexed="10"/>
      </left>
      <right style="double">
        <color indexed="10"/>
      </right>
      <top style="double">
        <color indexed="10"/>
      </top>
      <bottom style="double">
        <color indexed="1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4031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7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75" fillId="0" borderId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2" fillId="0" borderId="0"/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2" fillId="0" borderId="0"/>
    <xf numFmtId="0" fontId="2" fillId="0" borderId="0"/>
    <xf numFmtId="3" fontId="84" fillId="46" borderId="0">
      <alignment horizontal="left"/>
    </xf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3" fontId="86" fillId="53" borderId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0" fontId="87" fillId="58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1" borderId="0" applyNumberFormat="0" applyBorder="0" applyAlignment="0" applyProtection="0"/>
    <xf numFmtId="0" fontId="87" fillId="58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1" borderId="0" applyNumberFormat="0" applyBorder="0" applyAlignment="0" applyProtection="0"/>
    <xf numFmtId="0" fontId="88" fillId="0" borderId="0"/>
    <xf numFmtId="0" fontId="88" fillId="0" borderId="0"/>
    <xf numFmtId="0" fontId="88" fillId="0" borderId="0"/>
    <xf numFmtId="37" fontId="89" fillId="0" borderId="0"/>
    <xf numFmtId="0" fontId="89" fillId="0" borderId="13" applyBorder="0"/>
    <xf numFmtId="0" fontId="87" fillId="62" borderId="0" applyNumberFormat="0" applyBorder="0" applyAlignment="0" applyProtection="0"/>
    <xf numFmtId="0" fontId="87" fillId="63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177" fontId="77" fillId="66" borderId="33">
      <alignment horizontal="center" vertical="center"/>
    </xf>
    <xf numFmtId="0" fontId="2" fillId="0" borderId="0"/>
    <xf numFmtId="10" fontId="2" fillId="67" borderId="0" applyFont="0" applyBorder="0" applyAlignment="0">
      <protection locked="0"/>
    </xf>
    <xf numFmtId="174" fontId="2" fillId="67" borderId="0" applyBorder="0" applyAlignment="0">
      <protection locked="0"/>
    </xf>
    <xf numFmtId="3" fontId="84" fillId="0" borderId="0" applyNumberFormat="0" applyFill="0" applyBorder="0" applyAlignment="0" applyProtection="0"/>
    <xf numFmtId="3" fontId="90" fillId="0" borderId="0" applyNumberFormat="0" applyFill="0" applyBorder="0" applyAlignment="0" applyProtection="0"/>
    <xf numFmtId="0" fontId="91" fillId="48" borderId="0" applyNumberFormat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ill="0" applyBorder="0" applyAlignment="0"/>
    <xf numFmtId="178" fontId="93" fillId="0" borderId="0">
      <alignment vertical="top"/>
    </xf>
    <xf numFmtId="179" fontId="94" fillId="0" borderId="15"/>
    <xf numFmtId="0" fontId="95" fillId="49" borderId="0" applyNumberFormat="0" applyBorder="0" applyAlignment="0" applyProtection="0"/>
    <xf numFmtId="0" fontId="96" fillId="0" borderId="0">
      <protection locked="0"/>
    </xf>
    <xf numFmtId="0" fontId="96" fillId="0" borderId="0">
      <protection locked="0"/>
    </xf>
    <xf numFmtId="14" fontId="97" fillId="68" borderId="34" applyBorder="0" applyAlignment="0">
      <alignment horizontal="center" vertical="center"/>
    </xf>
    <xf numFmtId="0" fontId="97" fillId="69" borderId="34" applyNumberFormat="0" applyBorder="0" applyAlignment="0">
      <alignment horizontal="center" vertical="center"/>
    </xf>
    <xf numFmtId="0" fontId="2" fillId="0" borderId="0" applyFill="0" applyBorder="0" applyAlignment="0"/>
    <xf numFmtId="178" fontId="72" fillId="0" borderId="0" applyFill="0" applyBorder="0" applyAlignment="0"/>
    <xf numFmtId="170" fontId="72" fillId="0" borderId="0" applyFill="0" applyBorder="0" applyAlignment="0"/>
    <xf numFmtId="175" fontId="83" fillId="0" borderId="0" applyFill="0" applyBorder="0" applyAlignment="0"/>
    <xf numFmtId="18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78" fontId="72" fillId="0" borderId="0" applyFill="0" applyBorder="0" applyAlignment="0"/>
    <xf numFmtId="0" fontId="98" fillId="70" borderId="35" applyNumberFormat="0" applyAlignment="0" applyProtection="0"/>
    <xf numFmtId="0" fontId="98" fillId="70" borderId="35" applyNumberFormat="0" applyAlignment="0" applyProtection="0"/>
    <xf numFmtId="40" fontId="72" fillId="67" borderId="1">
      <alignment vertical="center"/>
    </xf>
    <xf numFmtId="0" fontId="99" fillId="71" borderId="36" applyNumberFormat="0" applyAlignment="0" applyProtection="0"/>
    <xf numFmtId="0" fontId="100" fillId="0" borderId="37" applyNumberFormat="0" applyFill="0" applyAlignment="0" applyProtection="0"/>
    <xf numFmtId="0" fontId="99" fillId="71" borderId="36" applyNumberFormat="0" applyAlignment="0" applyProtection="0"/>
    <xf numFmtId="0" fontId="101" fillId="72" borderId="38" applyFont="0" applyFill="0" applyBorder="0"/>
    <xf numFmtId="0" fontId="81" fillId="0" borderId="29"/>
    <xf numFmtId="0" fontId="102" fillId="0" borderId="39"/>
    <xf numFmtId="4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103" fillId="0" borderId="0" applyFont="0" applyFill="0" applyBorder="0" applyAlignment="0" applyProtection="0"/>
    <xf numFmtId="43" fontId="2" fillId="73" borderId="0" applyNumberFormat="0" applyFont="0" applyBorder="0" applyAlignment="0" applyProtection="0"/>
    <xf numFmtId="0" fontId="102" fillId="0" borderId="39"/>
    <xf numFmtId="0" fontId="104" fillId="0" borderId="0" applyFont="0" applyFill="0" applyBorder="0" applyAlignment="0" applyProtection="0"/>
    <xf numFmtId="0" fontId="104" fillId="0" borderId="0" applyFont="0" applyFill="0" applyBorder="0" applyAlignment="0" applyProtection="0"/>
    <xf numFmtId="193" fontId="2" fillId="0" borderId="0" applyFont="0" applyFill="0" applyBorder="0" applyAlignment="0" applyProtection="0"/>
    <xf numFmtId="178" fontId="72" fillId="0" borderId="0" applyFont="0" applyFill="0" applyBorder="0" applyAlignment="0" applyProtection="0"/>
    <xf numFmtId="194" fontId="2" fillId="0" borderId="0" applyFont="0" applyFill="0" applyBorder="0" applyAlignment="0" applyProtection="0"/>
    <xf numFmtId="181" fontId="103" fillId="0" borderId="0" applyFont="0" applyFill="0" applyBorder="0" applyAlignment="0" applyProtection="0"/>
    <xf numFmtId="0" fontId="96" fillId="0" borderId="0">
      <protection locked="0"/>
    </xf>
    <xf numFmtId="172" fontId="105" fillId="0" borderId="0">
      <protection locked="0"/>
    </xf>
    <xf numFmtId="14" fontId="7" fillId="0" borderId="0" applyFill="0" applyBorder="0" applyAlignment="0"/>
    <xf numFmtId="0" fontId="2" fillId="0" borderId="0" applyFont="0" applyFill="0" applyBorder="0" applyProtection="0">
      <alignment horizontal="left"/>
    </xf>
    <xf numFmtId="0" fontId="2" fillId="0" borderId="0" applyFont="0" applyFill="0" applyBorder="0" applyAlignment="0" applyProtection="0">
      <protection locked="0"/>
    </xf>
    <xf numFmtId="39" fontId="102" fillId="0" borderId="0" applyFont="0" applyFill="0" applyBorder="0" applyAlignment="0" applyProtection="0"/>
    <xf numFmtId="0" fontId="104" fillId="0" borderId="0" applyFont="0" applyFill="0" applyBorder="0" applyAlignment="0"/>
    <xf numFmtId="0" fontId="2" fillId="0" borderId="40">
      <alignment vertical="center"/>
    </xf>
    <xf numFmtId="0" fontId="87" fillId="62" borderId="0" applyNumberFormat="0" applyBorder="0" applyAlignment="0" applyProtection="0"/>
    <xf numFmtId="0" fontId="87" fillId="63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0" fontId="2" fillId="0" borderId="0" applyFill="0" applyBorder="0" applyAlignment="0"/>
    <xf numFmtId="178" fontId="7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78" fontId="72" fillId="0" borderId="0" applyFill="0" applyBorder="0" applyAlignment="0"/>
    <xf numFmtId="0" fontId="106" fillId="52" borderId="35" applyNumberFormat="0" applyAlignment="0" applyProtection="0"/>
    <xf numFmtId="0" fontId="83" fillId="0" borderId="0">
      <alignment vertical="center"/>
    </xf>
    <xf numFmtId="0" fontId="2" fillId="0" borderId="0" applyFont="0" applyFill="0" applyBorder="0" applyAlignment="0" applyProtection="0"/>
    <xf numFmtId="3" fontId="77" fillId="0" borderId="41" applyFill="0" applyBorder="0"/>
    <xf numFmtId="0" fontId="107" fillId="0" borderId="0" applyNumberFormat="0" applyFill="0" applyBorder="0" applyAlignment="0" applyProtection="0"/>
    <xf numFmtId="37" fontId="108" fillId="0" borderId="0" applyBorder="0" applyAlignment="0"/>
    <xf numFmtId="182" fontId="2" fillId="0" borderId="0">
      <protection locked="0"/>
    </xf>
    <xf numFmtId="183" fontId="96" fillId="0" borderId="0"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109" fillId="67" borderId="0" applyNumberFormat="0" applyFont="0" applyBorder="0" applyAlignment="0" applyProtection="0">
      <alignment horizontal="centerContinuous"/>
    </xf>
    <xf numFmtId="0" fontId="109" fillId="74" borderId="0" applyNumberFormat="0" applyFont="0" applyBorder="0" applyAlignment="0" applyProtection="0">
      <alignment horizontal="centerContinuous"/>
    </xf>
    <xf numFmtId="0" fontId="110" fillId="53" borderId="42" applyNumberFormat="0" applyFont="0" applyBorder="0" applyAlignment="0"/>
    <xf numFmtId="0" fontId="2" fillId="67" borderId="43" applyNumberFormat="0" applyFont="0" applyBorder="0" applyAlignment="0" applyProtection="0"/>
    <xf numFmtId="10" fontId="2" fillId="67" borderId="0" applyNumberFormat="0" applyFont="0" applyBorder="0" applyAlignment="0"/>
    <xf numFmtId="0" fontId="95" fillId="49" borderId="0" applyNumberFormat="0" applyBorder="0" applyAlignment="0" applyProtection="0"/>
    <xf numFmtId="38" fontId="81" fillId="53" borderId="0" applyNumberFormat="0" applyBorder="0" applyAlignment="0" applyProtection="0"/>
    <xf numFmtId="0" fontId="111" fillId="0" borderId="0" applyNumberFormat="0" applyFill="0" applyBorder="0" applyAlignment="0" applyProtection="0"/>
    <xf numFmtId="0" fontId="112" fillId="0" borderId="44" applyNumberFormat="0" applyAlignment="0" applyProtection="0">
      <alignment horizontal="left" vertical="center"/>
    </xf>
    <xf numFmtId="0" fontId="112" fillId="0" borderId="31">
      <alignment horizontal="left" vertical="center"/>
    </xf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45" applyNumberFormat="0" applyFill="0" applyAlignment="0" applyProtection="0"/>
    <xf numFmtId="0" fontId="115" fillId="0" borderId="0" applyNumberFormat="0" applyFill="0" applyBorder="0" applyAlignment="0" applyProtection="0"/>
    <xf numFmtId="184" fontId="2" fillId="0" borderId="0">
      <protection locked="0"/>
    </xf>
    <xf numFmtId="184" fontId="2" fillId="0" borderId="0">
      <protection locked="0"/>
    </xf>
    <xf numFmtId="0" fontId="116" fillId="0" borderId="46" applyNumberFormat="0" applyFill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91" fillId="48" borderId="0" applyNumberFormat="0" applyBorder="0" applyAlignment="0" applyProtection="0"/>
    <xf numFmtId="0" fontId="83" fillId="0" borderId="0"/>
    <xf numFmtId="37" fontId="117" fillId="0" borderId="0" applyFill="0" applyBorder="0" applyAlignment="0">
      <protection locked="0"/>
    </xf>
    <xf numFmtId="0" fontId="117" fillId="0" borderId="32" applyFill="0" applyBorder="0" applyAlignment="0">
      <alignment horizontal="center"/>
      <protection locked="0"/>
    </xf>
    <xf numFmtId="10" fontId="81" fillId="67" borderId="1" applyNumberFormat="0" applyBorder="0" applyAlignment="0" applyProtection="0"/>
    <xf numFmtId="0" fontId="2" fillId="0" borderId="0" applyFill="0" applyBorder="0" applyAlignment="0">
      <protection locked="0"/>
    </xf>
    <xf numFmtId="0" fontId="104" fillId="0" borderId="0" applyFill="0" applyBorder="0" applyAlignment="0" applyProtection="0">
      <protection locked="0"/>
    </xf>
    <xf numFmtId="0" fontId="2" fillId="0" borderId="0" applyFill="0" applyBorder="0" applyAlignment="0"/>
    <xf numFmtId="178" fontId="7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78" fontId="72" fillId="0" borderId="0" applyFill="0" applyBorder="0" applyAlignment="0"/>
    <xf numFmtId="0" fontId="100" fillId="0" borderId="37" applyNumberFormat="0" applyFill="0" applyAlignment="0" applyProtection="0"/>
    <xf numFmtId="171" fontId="75" fillId="0" borderId="0" applyFont="0" applyFill="0" applyBorder="0" applyAlignment="0" applyProtection="0"/>
    <xf numFmtId="185" fontId="96" fillId="0" borderId="0">
      <protection locked="0"/>
    </xf>
    <xf numFmtId="0" fontId="2" fillId="0" borderId="0" applyFont="0" applyFill="0" applyBorder="0" applyAlignment="0" applyProtection="0"/>
    <xf numFmtId="3" fontId="118" fillId="46" borderId="13">
      <alignment horizontal="center"/>
    </xf>
    <xf numFmtId="0" fontId="119" fillId="75" borderId="0" applyNumberFormat="0" applyBorder="0" applyAlignment="0" applyProtection="0"/>
    <xf numFmtId="0" fontId="119" fillId="75" borderId="0" applyNumberFormat="0" applyBorder="0" applyAlignment="0" applyProtection="0"/>
    <xf numFmtId="37" fontId="120" fillId="0" borderId="0"/>
    <xf numFmtId="186" fontId="121" fillId="0" borderId="0"/>
    <xf numFmtId="187" fontId="122" fillId="0" borderId="0"/>
    <xf numFmtId="188" fontId="122" fillId="0" borderId="0"/>
    <xf numFmtId="0" fontId="2" fillId="0" borderId="0" applyFill="0" applyBorder="0" applyAlignment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123" fillId="70" borderId="48" applyNumberFormat="0" applyAlignment="0" applyProtection="0"/>
    <xf numFmtId="0" fontId="124" fillId="10" borderId="0"/>
    <xf numFmtId="0" fontId="2" fillId="0" borderId="49" applyFont="0" applyFill="0" applyBorder="0" applyAlignment="0" applyProtection="0">
      <alignment horizontal="right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7" fillId="66" borderId="50" applyNumberFormat="0" applyFont="0" applyBorder="0" applyAlignment="0" applyProtection="0"/>
    <xf numFmtId="0" fontId="2" fillId="0" borderId="0" applyFill="0" applyBorder="0" applyAlignment="0"/>
    <xf numFmtId="178" fontId="7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78" fontId="72" fillId="0" borderId="0" applyFill="0" applyBorder="0" applyAlignment="0"/>
    <xf numFmtId="14" fontId="97" fillId="77" borderId="46" applyNumberFormat="0" applyFont="0" applyBorder="0" applyAlignment="0" applyProtection="0">
      <alignment horizontal="center" vertical="center"/>
    </xf>
    <xf numFmtId="3" fontId="73" fillId="0" borderId="0" applyFill="0" applyBorder="0" applyAlignment="0" applyProtection="0"/>
    <xf numFmtId="3" fontId="82" fillId="0" borderId="0" applyFill="0" applyBorder="0" applyAlignment="0" applyProtection="0"/>
    <xf numFmtId="3" fontId="73" fillId="0" borderId="0" applyFill="0" applyBorder="0" applyAlignment="0" applyProtection="0"/>
    <xf numFmtId="0" fontId="123" fillId="70" borderId="48" applyNumberFormat="0" applyAlignment="0" applyProtection="0"/>
    <xf numFmtId="38" fontId="104" fillId="0" borderId="0" applyFont="0" applyFill="0" applyBorder="0" applyAlignment="0" applyProtection="0"/>
    <xf numFmtId="189" fontId="125" fillId="0" borderId="0">
      <protection locked="0"/>
    </xf>
    <xf numFmtId="43" fontId="7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8" fontId="104" fillId="78" borderId="0" applyNumberFormat="0" applyFont="0" applyBorder="0" applyAlignment="0" applyProtection="0"/>
    <xf numFmtId="3" fontId="126" fillId="79" borderId="0">
      <alignment horizontal="left"/>
    </xf>
    <xf numFmtId="0" fontId="7" fillId="0" borderId="0">
      <alignment vertical="top"/>
    </xf>
    <xf numFmtId="0" fontId="82" fillId="0" borderId="0"/>
    <xf numFmtId="0" fontId="82" fillId="0" borderId="0"/>
    <xf numFmtId="0" fontId="82" fillId="0" borderId="0"/>
    <xf numFmtId="0" fontId="82" fillId="0" borderId="0"/>
    <xf numFmtId="38" fontId="127" fillId="0" borderId="0" applyFill="0" applyBorder="0" applyAlignment="0" applyProtection="0"/>
    <xf numFmtId="0" fontId="2" fillId="0" borderId="0" applyFill="0" applyBorder="0" applyAlignment="0" applyProtection="0"/>
    <xf numFmtId="49" fontId="7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2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" fontId="129" fillId="0" borderId="0" applyFont="0" applyFill="0" applyBorder="0" applyAlignment="0" applyProtection="0">
      <alignment horizontal="left"/>
    </xf>
    <xf numFmtId="0" fontId="130" fillId="0" borderId="0" applyNumberFormat="0" applyFill="0" applyBorder="0" applyAlignment="0" applyProtection="0"/>
    <xf numFmtId="3" fontId="131" fillId="79" borderId="0">
      <alignment horizontal="center"/>
    </xf>
    <xf numFmtId="0" fontId="130" fillId="0" borderId="0" applyNumberFormat="0" applyFill="0" applyBorder="0" applyAlignment="0" applyProtection="0"/>
    <xf numFmtId="0" fontId="132" fillId="0" borderId="51" applyNumberFormat="0" applyFill="0" applyAlignment="0" applyProtection="0"/>
    <xf numFmtId="0" fontId="133" fillId="0" borderId="52" applyNumberFormat="0" applyFill="0" applyAlignment="0" applyProtection="0"/>
    <xf numFmtId="0" fontId="115" fillId="0" borderId="45" applyNumberFormat="0" applyFill="0" applyAlignment="0" applyProtection="0"/>
    <xf numFmtId="0" fontId="115" fillId="0" borderId="0" applyNumberFormat="0" applyFill="0" applyBorder="0" applyAlignment="0" applyProtection="0"/>
    <xf numFmtId="3" fontId="135" fillId="79" borderId="0">
      <alignment horizontal="left"/>
    </xf>
    <xf numFmtId="184" fontId="2" fillId="0" borderId="53">
      <protection locked="0"/>
    </xf>
    <xf numFmtId="3" fontId="86" fillId="80" borderId="0">
      <alignment horizontal="right"/>
    </xf>
    <xf numFmtId="10" fontId="136" fillId="0" borderId="54" applyNumberFormat="0" applyFont="0" applyFill="0" applyAlignment="0" applyProtection="0"/>
    <xf numFmtId="37" fontId="81" fillId="73" borderId="0" applyNumberFormat="0" applyBorder="0" applyAlignment="0" applyProtection="0"/>
    <xf numFmtId="37" fontId="81" fillId="0" borderId="0"/>
    <xf numFmtId="3" fontId="137" fillId="0" borderId="46" applyProtection="0"/>
    <xf numFmtId="190" fontId="96" fillId="0" borderId="0">
      <protection locked="0"/>
    </xf>
    <xf numFmtId="191" fontId="96" fillId="0" borderId="0">
      <protection locked="0"/>
    </xf>
    <xf numFmtId="0" fontId="128" fillId="0" borderId="0" applyNumberFormat="0" applyFill="0" applyBorder="0" applyAlignment="0" applyProtection="0"/>
    <xf numFmtId="0" fontId="2" fillId="0" borderId="31" applyFont="0" applyFill="0" applyBorder="0" applyAlignment="0" applyProtection="0"/>
    <xf numFmtId="171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7" fillId="0" borderId="0">
      <alignment vertical="top"/>
    </xf>
    <xf numFmtId="0" fontId="2" fillId="0" borderId="0"/>
    <xf numFmtId="9" fontId="2" fillId="0" borderId="0" applyFont="0" applyFill="0" applyBorder="0" applyAlignment="0" applyProtection="0"/>
    <xf numFmtId="0" fontId="7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0" fontId="87" fillId="58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1" borderId="0" applyNumberFormat="0" applyBorder="0" applyAlignment="0" applyProtection="0"/>
    <xf numFmtId="0" fontId="87" fillId="58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1" borderId="0" applyNumberFormat="0" applyBorder="0" applyAlignment="0" applyProtection="0"/>
    <xf numFmtId="0" fontId="89" fillId="0" borderId="13" applyBorder="0"/>
    <xf numFmtId="195" fontId="2" fillId="66" borderId="33">
      <alignment horizontal="center" vertical="center"/>
    </xf>
    <xf numFmtId="195" fontId="2" fillId="66" borderId="33">
      <alignment horizontal="center" vertical="center"/>
    </xf>
    <xf numFmtId="195" fontId="2" fillId="66" borderId="33">
      <alignment horizontal="center" vertical="center"/>
    </xf>
    <xf numFmtId="195" fontId="2" fillId="66" borderId="33">
      <alignment horizontal="center" vertical="center"/>
    </xf>
    <xf numFmtId="0" fontId="2" fillId="0" borderId="0"/>
    <xf numFmtId="3" fontId="84" fillId="0" borderId="0" applyNumberFormat="0" applyFill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2" fillId="0" borderId="0" applyFill="0" applyBorder="0" applyAlignment="0"/>
    <xf numFmtId="175" fontId="83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98" fillId="70" borderId="35" applyNumberFormat="0" applyAlignment="0" applyProtection="0"/>
    <xf numFmtId="0" fontId="99" fillId="71" borderId="36" applyNumberFormat="0" applyAlignment="0" applyProtection="0"/>
    <xf numFmtId="0" fontId="100" fillId="0" borderId="37" applyNumberFormat="0" applyFill="0" applyAlignment="0" applyProtection="0"/>
    <xf numFmtId="0" fontId="99" fillId="71" borderId="36" applyNumberFormat="0" applyAlignment="0" applyProtection="0"/>
    <xf numFmtId="0" fontId="100" fillId="0" borderId="37" applyNumberFormat="0" applyFill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4" fontId="7" fillId="0" borderId="0" applyFill="0" applyBorder="0" applyAlignment="0"/>
    <xf numFmtId="0" fontId="2" fillId="0" borderId="40">
      <alignment vertical="center"/>
    </xf>
    <xf numFmtId="0" fontId="115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87" fillId="63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0" fontId="87" fillId="62" borderId="0" applyNumberFormat="0" applyBorder="0" applyAlignment="0" applyProtection="0"/>
    <xf numFmtId="0" fontId="87" fillId="63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06" fillId="52" borderId="35" applyNumberFormat="0" applyAlignment="0" applyProtection="0"/>
    <xf numFmtId="182" fontId="2" fillId="0" borderId="0">
      <protection locked="0"/>
    </xf>
    <xf numFmtId="182" fontId="2" fillId="0" borderId="0">
      <protection locked="0"/>
    </xf>
    <xf numFmtId="182" fontId="2" fillId="0" borderId="0">
      <protection locked="0"/>
    </xf>
    <xf numFmtId="0" fontId="2" fillId="67" borderId="43" applyNumberFormat="0" applyFon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0" fontId="132" fillId="0" borderId="51" applyNumberFormat="0" applyFill="0" applyAlignment="0" applyProtection="0"/>
    <xf numFmtId="0" fontId="133" fillId="0" borderId="52" applyNumberFormat="0" applyFill="0" applyAlignment="0" applyProtection="0"/>
    <xf numFmtId="196" fontId="2" fillId="0" borderId="0">
      <protection locked="0"/>
    </xf>
    <xf numFmtId="196" fontId="2" fillId="0" borderId="0">
      <protection locked="0"/>
    </xf>
    <xf numFmtId="196" fontId="2" fillId="0" borderId="0">
      <protection locked="0"/>
    </xf>
    <xf numFmtId="196" fontId="2" fillId="0" borderId="0">
      <protection locked="0"/>
    </xf>
    <xf numFmtId="196" fontId="2" fillId="0" borderId="0">
      <protection locked="0"/>
    </xf>
    <xf numFmtId="196" fontId="2" fillId="0" borderId="0">
      <protection locked="0"/>
    </xf>
    <xf numFmtId="196" fontId="2" fillId="0" borderId="0">
      <protection locked="0"/>
    </xf>
    <xf numFmtId="196" fontId="2" fillId="0" borderId="0">
      <protection locked="0"/>
    </xf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10" fontId="81" fillId="67" borderId="1" applyNumberFormat="0" applyBorder="0" applyAlignment="0" applyProtection="0"/>
    <xf numFmtId="10" fontId="81" fillId="67" borderId="1" applyNumberFormat="0" applyBorder="0" applyAlignment="0" applyProtection="0"/>
    <xf numFmtId="10" fontId="81" fillId="67" borderId="1" applyNumberFormat="0" applyBorder="0" applyAlignment="0" applyProtection="0"/>
    <xf numFmtId="10" fontId="81" fillId="67" borderId="1" applyNumberFormat="0" applyBorder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43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71" fontId="85" fillId="0" borderId="0" applyFont="0" applyFill="0" applyBorder="0" applyAlignment="0" applyProtection="0"/>
    <xf numFmtId="171" fontId="85" fillId="0" borderId="0" applyFont="0" applyFill="0" applyBorder="0" applyAlignment="0" applyProtection="0"/>
    <xf numFmtId="3" fontId="118" fillId="46" borderId="13">
      <alignment horizontal="center"/>
    </xf>
    <xf numFmtId="0" fontId="119" fillId="75" borderId="0" applyNumberFormat="0" applyBorder="0" applyAlignment="0" applyProtection="0"/>
    <xf numFmtId="198" fontId="2" fillId="0" borderId="0"/>
    <xf numFmtId="198" fontId="2" fillId="0" borderId="0"/>
    <xf numFmtId="198" fontId="2" fillId="0" borderId="0"/>
    <xf numFmtId="198" fontId="2" fillId="0" borderId="0"/>
    <xf numFmtId="187" fontId="142" fillId="0" borderId="0"/>
    <xf numFmtId="188" fontId="142" fillId="0" borderId="0"/>
    <xf numFmtId="0" fontId="104" fillId="0" borderId="0"/>
    <xf numFmtId="0" fontId="7" fillId="0" borderId="0"/>
    <xf numFmtId="0" fontId="2" fillId="0" borderId="0">
      <alignment vertical="top"/>
    </xf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" fillId="0" borderId="0"/>
    <xf numFmtId="0" fontId="143" fillId="0" borderId="0"/>
    <xf numFmtId="0" fontId="143" fillId="0" borderId="0"/>
    <xf numFmtId="0" fontId="143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144" fillId="0" borderId="0"/>
    <xf numFmtId="0" fontId="2" fillId="0" borderId="0"/>
    <xf numFmtId="0" fontId="6" fillId="0" borderId="0"/>
    <xf numFmtId="173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85" fillId="0" borderId="0"/>
    <xf numFmtId="0" fontId="85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0" borderId="49" applyFont="0" applyFill="0" applyBorder="0" applyAlignment="0" applyProtection="0">
      <alignment horizontal="right"/>
    </xf>
    <xf numFmtId="176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7" fillId="66" borderId="50" applyNumberFormat="0" applyFon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45" fillId="0" borderId="0" applyNumberFormat="0" applyFill="0" applyBorder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9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46" fillId="0" borderId="30" applyProtection="0">
      <alignment horizontal="centerContinuous"/>
    </xf>
    <xf numFmtId="0" fontId="82" fillId="0" borderId="0"/>
    <xf numFmtId="0" fontId="82" fillId="0" borderId="0"/>
    <xf numFmtId="0" fontId="82" fillId="0" borderId="0"/>
    <xf numFmtId="0" fontId="82" fillId="0" borderId="0"/>
    <xf numFmtId="49" fontId="7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2" fillId="0" borderId="51" applyNumberFormat="0" applyFill="0" applyAlignment="0" applyProtection="0"/>
    <xf numFmtId="0" fontId="133" fillId="0" borderId="52" applyNumberFormat="0" applyFill="0" applyAlignment="0" applyProtection="0"/>
    <xf numFmtId="0" fontId="115" fillId="0" borderId="45" applyNumberFormat="0" applyFill="0" applyAlignment="0" applyProtection="0"/>
    <xf numFmtId="0" fontId="115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47" fillId="0" borderId="55" applyNumberFormat="0" applyFill="0" applyAlignment="0" applyProtection="0"/>
    <xf numFmtId="37" fontId="81" fillId="73" borderId="0" applyNumberFormat="0" applyBorder="0" applyAlignment="0" applyProtection="0"/>
    <xf numFmtId="37" fontId="81" fillId="73" borderId="0" applyNumberFormat="0" applyBorder="0" applyAlignment="0" applyProtection="0"/>
    <xf numFmtId="37" fontId="81" fillId="73" borderId="0" applyNumberFormat="0" applyBorder="0" applyAlignment="0" applyProtection="0"/>
    <xf numFmtId="37" fontId="81" fillId="73" borderId="0" applyNumberFormat="0" applyBorder="0" applyAlignment="0" applyProtection="0"/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88" fillId="0" borderId="0"/>
    <xf numFmtId="0" fontId="88" fillId="0" borderId="0"/>
    <xf numFmtId="0" fontId="6" fillId="0" borderId="0"/>
    <xf numFmtId="43" fontId="80" fillId="0" borderId="0" applyFont="0" applyFill="0" applyBorder="0" applyAlignment="0" applyProtection="0"/>
    <xf numFmtId="0" fontId="80" fillId="0" borderId="0"/>
    <xf numFmtId="9" fontId="80" fillId="0" borderId="0" applyFont="0" applyFill="0" applyBorder="0" applyAlignment="0" applyProtection="0"/>
    <xf numFmtId="171" fontId="80" fillId="0" borderId="0" applyFont="0" applyFill="0" applyBorder="0" applyAlignment="0" applyProtection="0"/>
    <xf numFmtId="201" fontId="148" fillId="0" borderId="0" applyFill="0" applyBorder="0" applyProtection="0">
      <alignment horizontal="right"/>
      <protection locked="0"/>
    </xf>
    <xf numFmtId="202" fontId="148" fillId="0" borderId="0" applyFill="0" applyBorder="0" applyProtection="0">
      <alignment horizontal="right"/>
      <protection locked="0"/>
    </xf>
    <xf numFmtId="203" fontId="148" fillId="0" borderId="0" applyFill="0" applyBorder="0" applyProtection="0">
      <alignment horizontal="right"/>
      <protection locked="0"/>
    </xf>
    <xf numFmtId="202" fontId="148" fillId="0" borderId="0" applyFont="0" applyFill="0" applyBorder="0" applyAlignment="0"/>
    <xf numFmtId="203" fontId="148" fillId="0" borderId="0" applyFont="0" applyFill="0" applyBorder="0" applyAlignment="0"/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204" fontId="142" fillId="0" borderId="0" applyFill="0" applyBorder="0" applyProtection="0">
      <alignment horizontal="right"/>
      <protection locked="0"/>
    </xf>
    <xf numFmtId="205" fontId="148" fillId="0" borderId="56" applyFont="0" applyFill="0" applyBorder="0" applyAlignment="0"/>
    <xf numFmtId="206" fontId="148" fillId="0" borderId="0" applyFill="0" applyBorder="0" applyProtection="0">
      <alignment horizontal="right"/>
      <protection locked="0"/>
    </xf>
    <xf numFmtId="207" fontId="142" fillId="0" borderId="0" applyFill="0" applyBorder="0" applyProtection="0">
      <alignment horizontal="right"/>
      <protection locked="0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43" fontId="2" fillId="0" borderId="0" applyFont="0" applyFill="0" applyBorder="0" applyAlignment="0" applyProtection="0">
      <alignment wrapText="1"/>
    </xf>
    <xf numFmtId="17" fontId="101" fillId="0" borderId="0" applyFill="0" applyBorder="0">
      <alignment horizontal="right"/>
    </xf>
    <xf numFmtId="172" fontId="105" fillId="0" borderId="0">
      <protection locked="0"/>
    </xf>
    <xf numFmtId="0" fontId="149" fillId="83" borderId="0" applyNumberFormat="0" applyBorder="0" applyProtection="0">
      <alignment horizontal="center"/>
      <protection locked="0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3" fontId="151" fillId="0" borderId="58" applyFill="0" applyBorder="0" applyAlignment="0">
      <alignment horizontal="center"/>
    </xf>
    <xf numFmtId="171" fontId="6" fillId="0" borderId="0" applyFont="0" applyFill="0" applyBorder="0" applyAlignment="0" applyProtection="0"/>
    <xf numFmtId="0" fontId="83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center"/>
    </xf>
    <xf numFmtId="208" fontId="101" fillId="0" borderId="0" applyNumberFormat="0" applyFill="0" applyBorder="0" applyAlignment="0" applyProtection="0"/>
    <xf numFmtId="9" fontId="8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52" fillId="82" borderId="59">
      <alignment horizontal="left"/>
    </xf>
    <xf numFmtId="4" fontId="86" fillId="0" borderId="60" applyNumberFormat="0" applyProtection="0">
      <alignment vertical="center"/>
    </xf>
    <xf numFmtId="4" fontId="153" fillId="73" borderId="60" applyNumberFormat="0" applyProtection="0">
      <alignment vertical="center"/>
    </xf>
    <xf numFmtId="4" fontId="86" fillId="0" borderId="60" applyNumberFormat="0" applyProtection="0">
      <alignment horizontal="left" vertical="center" indent="1"/>
    </xf>
    <xf numFmtId="0" fontId="86" fillId="0" borderId="60" applyNumberFormat="0" applyProtection="0">
      <alignment horizontal="left" vertical="top" indent="1"/>
    </xf>
    <xf numFmtId="4" fontId="86" fillId="0" borderId="0" applyNumberFormat="0" applyProtection="0">
      <alignment horizontal="left" vertical="center" indent="1"/>
    </xf>
    <xf numFmtId="4" fontId="7" fillId="48" borderId="60" applyNumberFormat="0" applyProtection="0">
      <alignment horizontal="right" vertical="center"/>
    </xf>
    <xf numFmtId="4" fontId="7" fillId="55" borderId="60" applyNumberFormat="0" applyProtection="0">
      <alignment horizontal="right" vertical="center"/>
    </xf>
    <xf numFmtId="4" fontId="7" fillId="63" borderId="60" applyNumberFormat="0" applyProtection="0">
      <alignment horizontal="right" vertical="center"/>
    </xf>
    <xf numFmtId="4" fontId="7" fillId="57" borderId="60" applyNumberFormat="0" applyProtection="0">
      <alignment horizontal="right" vertical="center"/>
    </xf>
    <xf numFmtId="4" fontId="7" fillId="61" borderId="60" applyNumberFormat="0" applyProtection="0">
      <alignment horizontal="right" vertical="center"/>
    </xf>
    <xf numFmtId="4" fontId="7" fillId="65" borderId="60" applyNumberFormat="0" applyProtection="0">
      <alignment horizontal="right" vertical="center"/>
    </xf>
    <xf numFmtId="4" fontId="7" fillId="64" borderId="60" applyNumberFormat="0" applyProtection="0">
      <alignment horizontal="right" vertical="center"/>
    </xf>
    <xf numFmtId="4" fontId="7" fillId="84" borderId="60" applyNumberFormat="0" applyProtection="0">
      <alignment horizontal="right" vertical="center"/>
    </xf>
    <xf numFmtId="4" fontId="7" fillId="56" borderId="60" applyNumberFormat="0" applyProtection="0">
      <alignment horizontal="right" vertical="center"/>
    </xf>
    <xf numFmtId="4" fontId="7" fillId="0" borderId="0" applyNumberFormat="0" applyProtection="0">
      <alignment horizontal="left" vertical="center" indent="1"/>
    </xf>
    <xf numFmtId="4" fontId="7" fillId="0" borderId="0" applyNumberFormat="0" applyProtection="0">
      <alignment horizontal="left" vertical="center" indent="1"/>
    </xf>
    <xf numFmtId="4" fontId="154" fillId="85" borderId="0" applyNumberFormat="0" applyProtection="0">
      <alignment horizontal="left" vertical="center" indent="1"/>
    </xf>
    <xf numFmtId="4" fontId="7" fillId="86" borderId="60" applyNumberFormat="0" applyProtection="0">
      <alignment horizontal="right" vertical="center"/>
    </xf>
    <xf numFmtId="4" fontId="7" fillId="0" borderId="0" applyNumberFormat="0" applyProtection="0">
      <alignment horizontal="left" vertical="center" indent="1"/>
    </xf>
    <xf numFmtId="4" fontId="86" fillId="0" borderId="0" applyNumberFormat="0" applyProtection="0">
      <alignment horizontal="left" vertical="center" indent="1"/>
    </xf>
    <xf numFmtId="0" fontId="2" fillId="0" borderId="56" applyNumberFormat="0" applyProtection="0">
      <alignment horizontal="left" vertical="center" indent="1"/>
    </xf>
    <xf numFmtId="0" fontId="2" fillId="85" borderId="60" applyNumberFormat="0" applyProtection="0">
      <alignment horizontal="left" vertical="top" indent="1"/>
    </xf>
    <xf numFmtId="0" fontId="2" fillId="0" borderId="56" applyNumberFormat="0" applyProtection="0">
      <alignment horizontal="left" vertical="center" indent="1"/>
    </xf>
    <xf numFmtId="0" fontId="2" fillId="87" borderId="60" applyNumberFormat="0" applyProtection="0">
      <alignment horizontal="left" vertical="top" indent="1"/>
    </xf>
    <xf numFmtId="0" fontId="2" fillId="0" borderId="56" applyNumberFormat="0" applyProtection="0">
      <alignment horizontal="left" vertical="center" indent="1"/>
    </xf>
    <xf numFmtId="0" fontId="2" fillId="66" borderId="60" applyNumberFormat="0" applyProtection="0">
      <alignment horizontal="left" vertical="top" indent="1"/>
    </xf>
    <xf numFmtId="0" fontId="2" fillId="88" borderId="60" applyNumberFormat="0" applyProtection="0">
      <alignment horizontal="left" vertical="center" indent="1"/>
    </xf>
    <xf numFmtId="0" fontId="2" fillId="88" borderId="60" applyNumberFormat="0" applyProtection="0">
      <alignment horizontal="left" vertical="top" indent="1"/>
    </xf>
    <xf numFmtId="4" fontId="7" fillId="67" borderId="60" applyNumberFormat="0" applyProtection="0">
      <alignment vertical="center"/>
    </xf>
    <xf numFmtId="4" fontId="155" fillId="67" borderId="60" applyNumberFormat="0" applyProtection="0">
      <alignment vertical="center"/>
    </xf>
    <xf numFmtId="4" fontId="7" fillId="67" borderId="60" applyNumberFormat="0" applyProtection="0">
      <alignment horizontal="left" vertical="center" indent="1"/>
    </xf>
    <xf numFmtId="0" fontId="7" fillId="67" borderId="60" applyNumberFormat="0" applyProtection="0">
      <alignment horizontal="left" vertical="top" indent="1"/>
    </xf>
    <xf numFmtId="4" fontId="7" fillId="0" borderId="56" applyNumberFormat="0" applyProtection="0">
      <alignment horizontal="right" vertical="center"/>
    </xf>
    <xf numFmtId="4" fontId="155" fillId="0" borderId="60" applyNumberFormat="0" applyProtection="0">
      <alignment horizontal="right" vertical="center"/>
    </xf>
    <xf numFmtId="4" fontId="7" fillId="0" borderId="61" applyNumberFormat="0" applyProtection="0">
      <alignment horizontal="left" vertical="center" indent="1"/>
    </xf>
    <xf numFmtId="0" fontId="86" fillId="0" borderId="56" applyNumberFormat="0" applyProtection="0">
      <alignment horizontal="left" vertical="top" indent="1"/>
    </xf>
    <xf numFmtId="4" fontId="146" fillId="0" borderId="0" applyNumberFormat="0" applyProtection="0">
      <alignment horizontal="left" vertical="center" indent="1"/>
    </xf>
    <xf numFmtId="4" fontId="2" fillId="0" borderId="60" applyNumberFormat="0" applyProtection="0">
      <alignment horizontal="right" vertical="center"/>
    </xf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208" fontId="81" fillId="89" borderId="0" applyNumberFormat="0" applyFont="0" applyBorder="0" applyAlignment="0">
      <protection hidden="1"/>
    </xf>
    <xf numFmtId="0" fontId="156" fillId="0" borderId="0" applyFill="0" applyBorder="0" applyAlignment="0" applyProtection="0">
      <protection locked="0"/>
    </xf>
    <xf numFmtId="0" fontId="157" fillId="0" borderId="0" applyBorder="0" applyAlignment="0" applyProtection="0">
      <protection locked="0"/>
    </xf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0" fontId="87" fillId="58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1" borderId="0" applyNumberFormat="0" applyBorder="0" applyAlignment="0" applyProtection="0"/>
    <xf numFmtId="3" fontId="84" fillId="0" borderId="0" applyNumberFormat="0" applyFill="0" applyBorder="0" applyAlignment="0" applyProtection="0"/>
    <xf numFmtId="0" fontId="95" fillId="49" borderId="0" applyNumberFormat="0" applyBorder="0" applyAlignment="0" applyProtection="0"/>
    <xf numFmtId="0" fontId="2" fillId="0" borderId="0" applyFill="0" applyBorder="0" applyAlignment="0"/>
    <xf numFmtId="175" fontId="83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98" fillId="70" borderId="35" applyNumberFormat="0" applyAlignment="0" applyProtection="0"/>
    <xf numFmtId="0" fontId="99" fillId="71" borderId="36" applyNumberFormat="0" applyAlignment="0" applyProtection="0"/>
    <xf numFmtId="0" fontId="100" fillId="0" borderId="37" applyNumberFormat="0" applyFill="0" applyAlignment="0" applyProtection="0"/>
    <xf numFmtId="14" fontId="7" fillId="0" borderId="0" applyFill="0" applyBorder="0" applyAlignment="0"/>
    <xf numFmtId="0" fontId="2" fillId="0" borderId="40">
      <alignment vertical="center"/>
    </xf>
    <xf numFmtId="0" fontId="87" fillId="62" borderId="0" applyNumberFormat="0" applyBorder="0" applyAlignment="0" applyProtection="0"/>
    <xf numFmtId="0" fontId="87" fillId="63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83" fillId="0" borderId="0">
      <alignment vertical="center"/>
    </xf>
    <xf numFmtId="0" fontId="91" fillId="48" borderId="0" applyNumberForma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71" fontId="75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119" fillId="75" borderId="0" applyNumberFormat="0" applyBorder="0" applyAlignment="0" applyProtection="0"/>
    <xf numFmtId="187" fontId="142" fillId="0" borderId="0"/>
    <xf numFmtId="187" fontId="142" fillId="0" borderId="0"/>
    <xf numFmtId="188" fontId="142" fillId="0" borderId="0"/>
    <xf numFmtId="188" fontId="142" fillId="0" borderId="0"/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75" fillId="0" borderId="0"/>
    <xf numFmtId="0" fontId="85" fillId="76" borderId="47" applyNumberFormat="0" applyFont="0" applyAlignment="0" applyProtection="0"/>
    <xf numFmtId="9" fontId="75" fillId="0" borderId="0" applyFont="0" applyFill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23" fillId="70" borderId="48" applyNumberFormat="0" applyAlignment="0" applyProtection="0"/>
    <xf numFmtId="43" fontId="75" fillId="0" borderId="0" applyFont="0" applyFill="0" applyBorder="0" applyAlignment="0" applyProtection="0"/>
    <xf numFmtId="49" fontId="7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2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3" fillId="0" borderId="52" applyNumberFormat="0" applyFill="0" applyAlignment="0" applyProtection="0"/>
    <xf numFmtId="0" fontId="133" fillId="0" borderId="52" applyNumberFormat="0" applyFill="0" applyAlignment="0" applyProtection="0"/>
    <xf numFmtId="0" fontId="115" fillId="0" borderId="45" applyNumberFormat="0" applyFill="0" applyAlignment="0" applyProtection="0"/>
    <xf numFmtId="0" fontId="115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9" fillId="0" borderId="0" applyNumberFormat="0" applyFill="0" applyBorder="0" applyAlignment="0" applyProtection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7" fillId="0" borderId="0">
      <alignment vertical="top"/>
    </xf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37" fontId="89" fillId="0" borderId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2" fillId="0" borderId="0"/>
    <xf numFmtId="0" fontId="7" fillId="0" borderId="0">
      <alignment vertical="top"/>
    </xf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160" fillId="0" borderId="0"/>
    <xf numFmtId="0" fontId="160" fillId="0" borderId="0"/>
    <xf numFmtId="0" fontId="160" fillId="0" borderId="0"/>
    <xf numFmtId="0" fontId="160" fillId="0" borderId="0"/>
    <xf numFmtId="0" fontId="102" fillId="0" borderId="0"/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0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9" fontId="2" fillId="89" borderId="0"/>
    <xf numFmtId="9" fontId="2" fillId="89" borderId="0"/>
    <xf numFmtId="9" fontId="2" fillId="89" borderId="0"/>
    <xf numFmtId="9" fontId="2" fillId="89" borderId="0"/>
    <xf numFmtId="0" fontId="161" fillId="0" borderId="0" applyNumberFormat="0" applyFill="0" applyBorder="0" applyAlignment="0" applyProtection="0"/>
    <xf numFmtId="189" fontId="96" fillId="0" borderId="0">
      <protection locked="0"/>
    </xf>
    <xf numFmtId="189" fontId="96" fillId="0" borderId="0">
      <protection locked="0"/>
    </xf>
    <xf numFmtId="189" fontId="96" fillId="0" borderId="0">
      <protection locked="0"/>
    </xf>
    <xf numFmtId="0" fontId="2" fillId="0" borderId="0"/>
    <xf numFmtId="204" fontId="142" fillId="0" borderId="0" applyFill="0" applyBorder="0" applyProtection="0">
      <alignment horizontal="right"/>
      <protection locked="0"/>
    </xf>
    <xf numFmtId="207" fontId="142" fillId="0" borderId="0" applyFill="0" applyBorder="0" applyProtection="0">
      <alignment horizontal="right"/>
      <protection locked="0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162" fillId="0" borderId="0">
      <alignment horizontal="left"/>
    </xf>
    <xf numFmtId="3" fontId="84" fillId="46" borderId="0">
      <alignment horizontal="left"/>
    </xf>
    <xf numFmtId="3" fontId="84" fillId="46" borderId="0">
      <alignment horizontal="left"/>
    </xf>
    <xf numFmtId="0" fontId="163" fillId="47" borderId="0" applyNumberFormat="0" applyBorder="0" applyAlignment="0" applyProtection="0"/>
    <xf numFmtId="0" fontId="163" fillId="48" borderId="0" applyNumberFormat="0" applyBorder="0" applyAlignment="0" applyProtection="0"/>
    <xf numFmtId="0" fontId="163" fillId="49" borderId="0" applyNumberFormat="0" applyBorder="0" applyAlignment="0" applyProtection="0"/>
    <xf numFmtId="0" fontId="163" fillId="50" borderId="0" applyNumberFormat="0" applyBorder="0" applyAlignment="0" applyProtection="0"/>
    <xf numFmtId="0" fontId="163" fillId="51" borderId="0" applyNumberFormat="0" applyBorder="0" applyAlignment="0" applyProtection="0"/>
    <xf numFmtId="0" fontId="163" fillId="52" borderId="0" applyNumberFormat="0" applyBorder="0" applyAlignment="0" applyProtection="0"/>
    <xf numFmtId="0" fontId="85" fillId="47" borderId="0" applyNumberFormat="0" applyBorder="0" applyAlignment="0" applyProtection="0"/>
    <xf numFmtId="209" fontId="85" fillId="47" borderId="0" applyNumberFormat="0" applyBorder="0" applyAlignment="0" applyProtection="0"/>
    <xf numFmtId="209" fontId="85" fillId="47" borderId="0" applyNumberFormat="0" applyBorder="0" applyAlignment="0" applyProtection="0"/>
    <xf numFmtId="0" fontId="85" fillId="47" borderId="0" applyNumberFormat="0" applyBorder="0" applyAlignment="0" applyProtection="0"/>
    <xf numFmtId="209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209" fontId="85" fillId="48" borderId="0" applyNumberFormat="0" applyBorder="0" applyAlignment="0" applyProtection="0"/>
    <xf numFmtId="209" fontId="85" fillId="48" borderId="0" applyNumberFormat="0" applyBorder="0" applyAlignment="0" applyProtection="0"/>
    <xf numFmtId="0" fontId="85" fillId="48" borderId="0" applyNumberFormat="0" applyBorder="0" applyAlignment="0" applyProtection="0"/>
    <xf numFmtId="209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209" fontId="85" fillId="49" borderId="0" applyNumberFormat="0" applyBorder="0" applyAlignment="0" applyProtection="0"/>
    <xf numFmtId="209" fontId="85" fillId="49" borderId="0" applyNumberFormat="0" applyBorder="0" applyAlignment="0" applyProtection="0"/>
    <xf numFmtId="0" fontId="85" fillId="49" borderId="0" applyNumberFormat="0" applyBorder="0" applyAlignment="0" applyProtection="0"/>
    <xf numFmtId="209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209" fontId="85" fillId="50" borderId="0" applyNumberFormat="0" applyBorder="0" applyAlignment="0" applyProtection="0"/>
    <xf numFmtId="209" fontId="85" fillId="50" borderId="0" applyNumberFormat="0" applyBorder="0" applyAlignment="0" applyProtection="0"/>
    <xf numFmtId="0" fontId="85" fillId="50" borderId="0" applyNumberFormat="0" applyBorder="0" applyAlignment="0" applyProtection="0"/>
    <xf numFmtId="209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209" fontId="85" fillId="51" borderId="0" applyNumberFormat="0" applyBorder="0" applyAlignment="0" applyProtection="0"/>
    <xf numFmtId="209" fontId="85" fillId="51" borderId="0" applyNumberFormat="0" applyBorder="0" applyAlignment="0" applyProtection="0"/>
    <xf numFmtId="0" fontId="85" fillId="51" borderId="0" applyNumberFormat="0" applyBorder="0" applyAlignment="0" applyProtection="0"/>
    <xf numFmtId="209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209" fontId="85" fillId="52" borderId="0" applyNumberFormat="0" applyBorder="0" applyAlignment="0" applyProtection="0"/>
    <xf numFmtId="209" fontId="85" fillId="52" borderId="0" applyNumberFormat="0" applyBorder="0" applyAlignment="0" applyProtection="0"/>
    <xf numFmtId="0" fontId="85" fillId="52" borderId="0" applyNumberFormat="0" applyBorder="0" applyAlignment="0" applyProtection="0"/>
    <xf numFmtId="209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209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209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209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209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209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209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209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209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209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209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209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209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209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209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209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209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209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209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163" fillId="54" borderId="0" applyNumberFormat="0" applyBorder="0" applyAlignment="0" applyProtection="0"/>
    <xf numFmtId="0" fontId="163" fillId="55" borderId="0" applyNumberFormat="0" applyBorder="0" applyAlignment="0" applyProtection="0"/>
    <xf numFmtId="0" fontId="163" fillId="56" borderId="0" applyNumberFormat="0" applyBorder="0" applyAlignment="0" applyProtection="0"/>
    <xf numFmtId="0" fontId="163" fillId="50" borderId="0" applyNumberFormat="0" applyBorder="0" applyAlignment="0" applyProtection="0"/>
    <xf numFmtId="0" fontId="163" fillId="54" borderId="0" applyNumberFormat="0" applyBorder="0" applyAlignment="0" applyProtection="0"/>
    <xf numFmtId="0" fontId="163" fillId="57" borderId="0" applyNumberFormat="0" applyBorder="0" applyAlignment="0" applyProtection="0"/>
    <xf numFmtId="0" fontId="85" fillId="54" borderId="0" applyNumberFormat="0" applyBorder="0" applyAlignment="0" applyProtection="0"/>
    <xf numFmtId="209" fontId="85" fillId="54" borderId="0" applyNumberFormat="0" applyBorder="0" applyAlignment="0" applyProtection="0"/>
    <xf numFmtId="209" fontId="85" fillId="54" borderId="0" applyNumberFormat="0" applyBorder="0" applyAlignment="0" applyProtection="0"/>
    <xf numFmtId="0" fontId="85" fillId="54" borderId="0" applyNumberFormat="0" applyBorder="0" applyAlignment="0" applyProtection="0"/>
    <xf numFmtId="209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209" fontId="85" fillId="55" borderId="0" applyNumberFormat="0" applyBorder="0" applyAlignment="0" applyProtection="0"/>
    <xf numFmtId="209" fontId="85" fillId="55" borderId="0" applyNumberFormat="0" applyBorder="0" applyAlignment="0" applyProtection="0"/>
    <xf numFmtId="0" fontId="85" fillId="55" borderId="0" applyNumberFormat="0" applyBorder="0" applyAlignment="0" applyProtection="0"/>
    <xf numFmtId="209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209" fontId="85" fillId="56" borderId="0" applyNumberFormat="0" applyBorder="0" applyAlignment="0" applyProtection="0"/>
    <xf numFmtId="209" fontId="85" fillId="56" borderId="0" applyNumberFormat="0" applyBorder="0" applyAlignment="0" applyProtection="0"/>
    <xf numFmtId="0" fontId="85" fillId="56" borderId="0" applyNumberFormat="0" applyBorder="0" applyAlignment="0" applyProtection="0"/>
    <xf numFmtId="209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209" fontId="85" fillId="50" borderId="0" applyNumberFormat="0" applyBorder="0" applyAlignment="0" applyProtection="0"/>
    <xf numFmtId="209" fontId="85" fillId="50" borderId="0" applyNumberFormat="0" applyBorder="0" applyAlignment="0" applyProtection="0"/>
    <xf numFmtId="0" fontId="85" fillId="50" borderId="0" applyNumberFormat="0" applyBorder="0" applyAlignment="0" applyProtection="0"/>
    <xf numFmtId="209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209" fontId="85" fillId="54" borderId="0" applyNumberFormat="0" applyBorder="0" applyAlignment="0" applyProtection="0"/>
    <xf numFmtId="209" fontId="85" fillId="54" borderId="0" applyNumberFormat="0" applyBorder="0" applyAlignment="0" applyProtection="0"/>
    <xf numFmtId="0" fontId="85" fillId="54" borderId="0" applyNumberFormat="0" applyBorder="0" applyAlignment="0" applyProtection="0"/>
    <xf numFmtId="209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209" fontId="85" fillId="57" borderId="0" applyNumberFormat="0" applyBorder="0" applyAlignment="0" applyProtection="0"/>
    <xf numFmtId="209" fontId="85" fillId="57" borderId="0" applyNumberFormat="0" applyBorder="0" applyAlignment="0" applyProtection="0"/>
    <xf numFmtId="0" fontId="85" fillId="57" borderId="0" applyNumberFormat="0" applyBorder="0" applyAlignment="0" applyProtection="0"/>
    <xf numFmtId="209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209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209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209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209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209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209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209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209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209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209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209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209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209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209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209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209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209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209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164" fillId="58" borderId="0" applyNumberFormat="0" applyBorder="0" applyAlignment="0" applyProtection="0"/>
    <xf numFmtId="0" fontId="164" fillId="55" borderId="0" applyNumberFormat="0" applyBorder="0" applyAlignment="0" applyProtection="0"/>
    <xf numFmtId="0" fontId="164" fillId="56" borderId="0" applyNumberFormat="0" applyBorder="0" applyAlignment="0" applyProtection="0"/>
    <xf numFmtId="0" fontId="164" fillId="59" borderId="0" applyNumberFormat="0" applyBorder="0" applyAlignment="0" applyProtection="0"/>
    <xf numFmtId="0" fontId="164" fillId="60" borderId="0" applyNumberFormat="0" applyBorder="0" applyAlignment="0" applyProtection="0"/>
    <xf numFmtId="0" fontId="164" fillId="61" borderId="0" applyNumberFormat="0" applyBorder="0" applyAlignment="0" applyProtection="0"/>
    <xf numFmtId="0" fontId="87" fillId="58" borderId="0" applyNumberFormat="0" applyBorder="0" applyAlignment="0" applyProtection="0"/>
    <xf numFmtId="209" fontId="87" fillId="58" borderId="0" applyNumberFormat="0" applyBorder="0" applyAlignment="0" applyProtection="0"/>
    <xf numFmtId="209" fontId="87" fillId="58" borderId="0" applyNumberFormat="0" applyBorder="0" applyAlignment="0" applyProtection="0"/>
    <xf numFmtId="0" fontId="87" fillId="58" borderId="0" applyNumberFormat="0" applyBorder="0" applyAlignment="0" applyProtection="0"/>
    <xf numFmtId="209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5" borderId="0" applyNumberFormat="0" applyBorder="0" applyAlignment="0" applyProtection="0"/>
    <xf numFmtId="209" fontId="87" fillId="55" borderId="0" applyNumberFormat="0" applyBorder="0" applyAlignment="0" applyProtection="0"/>
    <xf numFmtId="209" fontId="87" fillId="55" borderId="0" applyNumberFormat="0" applyBorder="0" applyAlignment="0" applyProtection="0"/>
    <xf numFmtId="0" fontId="87" fillId="55" borderId="0" applyNumberFormat="0" applyBorder="0" applyAlignment="0" applyProtection="0"/>
    <xf numFmtId="209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209" fontId="87" fillId="56" borderId="0" applyNumberFormat="0" applyBorder="0" applyAlignment="0" applyProtection="0"/>
    <xf numFmtId="209" fontId="87" fillId="56" borderId="0" applyNumberFormat="0" applyBorder="0" applyAlignment="0" applyProtection="0"/>
    <xf numFmtId="0" fontId="87" fillId="56" borderId="0" applyNumberFormat="0" applyBorder="0" applyAlignment="0" applyProtection="0"/>
    <xf numFmtId="209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209" fontId="87" fillId="59" borderId="0" applyNumberFormat="0" applyBorder="0" applyAlignment="0" applyProtection="0"/>
    <xf numFmtId="209" fontId="87" fillId="59" borderId="0" applyNumberFormat="0" applyBorder="0" applyAlignment="0" applyProtection="0"/>
    <xf numFmtId="0" fontId="87" fillId="59" borderId="0" applyNumberFormat="0" applyBorder="0" applyAlignment="0" applyProtection="0"/>
    <xf numFmtId="209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209" fontId="87" fillId="60" borderId="0" applyNumberFormat="0" applyBorder="0" applyAlignment="0" applyProtection="0"/>
    <xf numFmtId="209" fontId="87" fillId="60" borderId="0" applyNumberFormat="0" applyBorder="0" applyAlignment="0" applyProtection="0"/>
    <xf numFmtId="0" fontId="87" fillId="60" borderId="0" applyNumberFormat="0" applyBorder="0" applyAlignment="0" applyProtection="0"/>
    <xf numFmtId="209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1" borderId="0" applyNumberFormat="0" applyBorder="0" applyAlignment="0" applyProtection="0"/>
    <xf numFmtId="209" fontId="87" fillId="61" borderId="0" applyNumberFormat="0" applyBorder="0" applyAlignment="0" applyProtection="0"/>
    <xf numFmtId="209" fontId="87" fillId="61" borderId="0" applyNumberFormat="0" applyBorder="0" applyAlignment="0" applyProtection="0"/>
    <xf numFmtId="0" fontId="87" fillId="61" borderId="0" applyNumberFormat="0" applyBorder="0" applyAlignment="0" applyProtection="0"/>
    <xf numFmtId="209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209" fontId="87" fillId="58" borderId="0" applyNumberFormat="0" applyBorder="0" applyAlignment="0" applyProtection="0"/>
    <xf numFmtId="209" fontId="87" fillId="55" borderId="0" applyNumberFormat="0" applyBorder="0" applyAlignment="0" applyProtection="0"/>
    <xf numFmtId="209" fontId="87" fillId="56" borderId="0" applyNumberFormat="0" applyBorder="0" applyAlignment="0" applyProtection="0"/>
    <xf numFmtId="209" fontId="87" fillId="59" borderId="0" applyNumberFormat="0" applyBorder="0" applyAlignment="0" applyProtection="0"/>
    <xf numFmtId="209" fontId="87" fillId="60" borderId="0" applyNumberFormat="0" applyBorder="0" applyAlignment="0" applyProtection="0"/>
    <xf numFmtId="209" fontId="87" fillId="61" borderId="0" applyNumberFormat="0" applyBorder="0" applyAlignment="0" applyProtection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85" fillId="90" borderId="0" applyNumberFormat="0" applyBorder="0" applyAlignment="0" applyProtection="0"/>
    <xf numFmtId="0" fontId="85" fillId="91" borderId="0" applyNumberFormat="0" applyBorder="0" applyAlignment="0" applyProtection="0"/>
    <xf numFmtId="0" fontId="87" fillId="92" borderId="0" applyNumberFormat="0" applyBorder="0" applyAlignment="0" applyProtection="0"/>
    <xf numFmtId="0" fontId="164" fillId="62" borderId="0" applyNumberFormat="0" applyBorder="0" applyAlignment="0" applyProtection="0"/>
    <xf numFmtId="0" fontId="87" fillId="93" borderId="0" applyNumberFormat="0" applyBorder="0" applyAlignment="0" applyProtection="0"/>
    <xf numFmtId="0" fontId="85" fillId="94" borderId="0" applyNumberFormat="0" applyBorder="0" applyAlignment="0" applyProtection="0"/>
    <xf numFmtId="0" fontId="85" fillId="95" borderId="0" applyNumberFormat="0" applyBorder="0" applyAlignment="0" applyProtection="0"/>
    <xf numFmtId="0" fontId="87" fillId="96" borderId="0" applyNumberFormat="0" applyBorder="0" applyAlignment="0" applyProtection="0"/>
    <xf numFmtId="0" fontId="79" fillId="97" borderId="0" applyNumberFormat="0" applyBorder="0" applyAlignment="0" applyProtection="0"/>
    <xf numFmtId="0" fontId="164" fillId="63" borderId="0" applyNumberFormat="0" applyBorder="0" applyAlignment="0" applyProtection="0"/>
    <xf numFmtId="0" fontId="87" fillId="98" borderId="0" applyNumberFormat="0" applyBorder="0" applyAlignment="0" applyProtection="0"/>
    <xf numFmtId="0" fontId="85" fillId="99" borderId="0" applyNumberFormat="0" applyBorder="0" applyAlignment="0" applyProtection="0"/>
    <xf numFmtId="0" fontId="85" fillId="100" borderId="0" applyNumberFormat="0" applyBorder="0" applyAlignment="0" applyProtection="0"/>
    <xf numFmtId="0" fontId="87" fillId="101" borderId="0" applyNumberFormat="0" applyBorder="0" applyAlignment="0" applyProtection="0"/>
    <xf numFmtId="0" fontId="79" fillId="102" borderId="0" applyNumberFormat="0" applyBorder="0" applyAlignment="0" applyProtection="0"/>
    <xf numFmtId="0" fontId="164" fillId="64" borderId="0" applyNumberFormat="0" applyBorder="0" applyAlignment="0" applyProtection="0"/>
    <xf numFmtId="0" fontId="87" fillId="96" borderId="0" applyNumberFormat="0" applyBorder="0" applyAlignment="0" applyProtection="0"/>
    <xf numFmtId="0" fontId="85" fillId="100" borderId="0" applyNumberFormat="0" applyBorder="0" applyAlignment="0" applyProtection="0"/>
    <xf numFmtId="0" fontId="85" fillId="101" borderId="0" applyNumberFormat="0" applyBorder="0" applyAlignment="0" applyProtection="0"/>
    <xf numFmtId="0" fontId="87" fillId="101" borderId="0" applyNumberFormat="0" applyBorder="0" applyAlignment="0" applyProtection="0"/>
    <xf numFmtId="0" fontId="164" fillId="59" borderId="0" applyNumberFormat="0" applyBorder="0" applyAlignment="0" applyProtection="0"/>
    <xf numFmtId="0" fontId="87" fillId="103" borderId="0" applyNumberFormat="0" applyBorder="0" applyAlignment="0" applyProtection="0"/>
    <xf numFmtId="0" fontId="85" fillId="90" borderId="0" applyNumberFormat="0" applyBorder="0" applyAlignment="0" applyProtection="0"/>
    <xf numFmtId="0" fontId="85" fillId="91" borderId="0" applyNumberFormat="0" applyBorder="0" applyAlignment="0" applyProtection="0"/>
    <xf numFmtId="0" fontId="87" fillId="91" borderId="0" applyNumberFormat="0" applyBorder="0" applyAlignment="0" applyProtection="0"/>
    <xf numFmtId="0" fontId="164" fillId="60" borderId="0" applyNumberFormat="0" applyBorder="0" applyAlignment="0" applyProtection="0"/>
    <xf numFmtId="0" fontId="87" fillId="104" borderId="0" applyNumberFormat="0" applyBorder="0" applyAlignment="0" applyProtection="0"/>
    <xf numFmtId="0" fontId="85" fillId="105" borderId="0" applyNumberFormat="0" applyBorder="0" applyAlignment="0" applyProtection="0"/>
    <xf numFmtId="0" fontId="85" fillId="95" borderId="0" applyNumberFormat="0" applyBorder="0" applyAlignment="0" applyProtection="0"/>
    <xf numFmtId="0" fontId="87" fillId="106" borderId="0" applyNumberFormat="0" applyBorder="0" applyAlignment="0" applyProtection="0"/>
    <xf numFmtId="0" fontId="164" fillId="65" borderId="0" applyNumberFormat="0" applyBorder="0" applyAlignment="0" applyProtection="0"/>
    <xf numFmtId="0" fontId="87" fillId="107" borderId="0" applyNumberFormat="0" applyBorder="0" applyAlignment="0" applyProtection="0"/>
    <xf numFmtId="177" fontId="77" fillId="66" borderId="33">
      <alignment horizontal="center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0" fontId="2" fillId="0" borderId="0"/>
    <xf numFmtId="0" fontId="2" fillId="0" borderId="0"/>
    <xf numFmtId="10" fontId="2" fillId="67" borderId="0" applyFont="0" applyBorder="0" applyAlignment="0">
      <protection locked="0"/>
    </xf>
    <xf numFmtId="10" fontId="2" fillId="67" borderId="0" applyFont="0" applyBorder="0" applyAlignment="0">
      <protection locked="0"/>
    </xf>
    <xf numFmtId="10" fontId="2" fillId="67" borderId="0" applyFont="0" applyBorder="0" applyAlignment="0">
      <protection locked="0"/>
    </xf>
    <xf numFmtId="174" fontId="2" fillId="67" borderId="0" applyBorder="0" applyAlignment="0">
      <protection locked="0"/>
    </xf>
    <xf numFmtId="174" fontId="2" fillId="67" borderId="0" applyBorder="0" applyAlignment="0">
      <protection locked="0"/>
    </xf>
    <xf numFmtId="174" fontId="2" fillId="67" borderId="0" applyBorder="0" applyAlignment="0">
      <protection locked="0"/>
    </xf>
    <xf numFmtId="174" fontId="2" fillId="67" borderId="0" applyBorder="0" applyAlignment="0">
      <protection locked="0"/>
    </xf>
    <xf numFmtId="0" fontId="2" fillId="0" borderId="0" applyNumberFormat="0" applyFont="0" applyBorder="0" applyAlignment="0"/>
    <xf numFmtId="0" fontId="2" fillId="0" borderId="0" applyNumberFormat="0" applyFont="0" applyBorder="0" applyAlignment="0"/>
    <xf numFmtId="0" fontId="2" fillId="0" borderId="0" applyNumberFormat="0" applyFont="0" applyBorder="0" applyAlignment="0"/>
    <xf numFmtId="3" fontId="84" fillId="0" borderId="0" applyNumberFormat="0" applyFill="0" applyBorder="0" applyAlignment="0" applyProtection="0"/>
    <xf numFmtId="0" fontId="165" fillId="0" borderId="29">
      <protection hidden="1"/>
    </xf>
    <xf numFmtId="0" fontId="162" fillId="70" borderId="29" applyNumberFormat="0" applyFont="0" applyBorder="0" applyAlignment="0" applyProtection="0">
      <protection hidden="1"/>
    </xf>
    <xf numFmtId="0" fontId="165" fillId="0" borderId="29">
      <protection hidden="1"/>
    </xf>
    <xf numFmtId="0" fontId="166" fillId="108" borderId="0"/>
    <xf numFmtId="0" fontId="167" fillId="48" borderId="0" applyNumberFormat="0" applyBorder="0" applyAlignment="0" applyProtection="0"/>
    <xf numFmtId="0" fontId="168" fillId="0" borderId="0" applyFont="0" applyFill="0" applyBorder="0" applyAlignment="0" applyProtection="0">
      <alignment horizontal="right"/>
    </xf>
    <xf numFmtId="0" fontId="2" fillId="0" borderId="0" applyNumberFormat="0" applyFill="0" applyBorder="0" applyAlignment="0"/>
    <xf numFmtId="0" fontId="2" fillId="0" borderId="0" applyNumberFormat="0" applyFill="0" applyBorder="0" applyAlignment="0"/>
    <xf numFmtId="0" fontId="2" fillId="0" borderId="0" applyNumberFormat="0" applyFill="0" applyBorder="0" applyAlignment="0"/>
    <xf numFmtId="0" fontId="2" fillId="0" borderId="0" applyNumberFormat="0" applyFill="0" applyBorder="0" applyAlignment="0"/>
    <xf numFmtId="0" fontId="169" fillId="0" borderId="13" applyNumberFormat="0" applyFill="0" applyAlignment="0" applyProtection="0"/>
    <xf numFmtId="178" fontId="170" fillId="0" borderId="0">
      <alignment horizontal="right"/>
    </xf>
    <xf numFmtId="0" fontId="95" fillId="49" borderId="0" applyNumberFormat="0" applyBorder="0" applyAlignment="0" applyProtection="0"/>
    <xf numFmtId="209" fontId="95" fillId="49" borderId="0" applyNumberFormat="0" applyBorder="0" applyAlignment="0" applyProtection="0"/>
    <xf numFmtId="209" fontId="95" fillId="49" borderId="0" applyNumberFormat="0" applyBorder="0" applyAlignment="0" applyProtection="0"/>
    <xf numFmtId="0" fontId="95" fillId="49" borderId="0" applyNumberFormat="0" applyBorder="0" applyAlignment="0" applyProtection="0"/>
    <xf numFmtId="209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210" fontId="145" fillId="0" borderId="64" applyAlignment="0" applyProtection="0"/>
    <xf numFmtId="209" fontId="95" fillId="49" borderId="0" applyNumberFormat="0" applyBorder="0" applyAlignment="0" applyProtection="0"/>
    <xf numFmtId="0" fontId="161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" fillId="0" borderId="0" applyFill="0" applyBorder="0" applyAlignment="0"/>
    <xf numFmtId="175" fontId="83" fillId="0" borderId="0" applyFill="0" applyBorder="0" applyAlignment="0"/>
    <xf numFmtId="180" fontId="2" fillId="0" borderId="0" applyFill="0" applyBorder="0" applyAlignment="0"/>
    <xf numFmtId="180" fontId="2" fillId="0" borderId="0" applyFill="0" applyBorder="0" applyAlignment="0"/>
    <xf numFmtId="180" fontId="2" fillId="0" borderId="0" applyFill="0" applyBorder="0" applyAlignment="0"/>
    <xf numFmtId="18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71" fillId="109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209" fontId="98" fillId="70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209" fontId="98" fillId="70" borderId="35" applyNumberFormat="0" applyAlignment="0" applyProtection="0"/>
    <xf numFmtId="0" fontId="98" fillId="70" borderId="35" applyNumberFormat="0" applyAlignment="0" applyProtection="0"/>
    <xf numFmtId="209" fontId="98" fillId="70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40" fontId="72" fillId="67" borderId="56">
      <alignment vertical="center"/>
    </xf>
    <xf numFmtId="40" fontId="72" fillId="67" borderId="56">
      <alignment vertical="center"/>
    </xf>
    <xf numFmtId="40" fontId="72" fillId="67" borderId="56">
      <alignment vertical="center"/>
    </xf>
    <xf numFmtId="211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0" fontId="99" fillId="71" borderId="36" applyNumberFormat="0" applyAlignment="0" applyProtection="0"/>
    <xf numFmtId="0" fontId="99" fillId="71" borderId="36" applyNumberFormat="0" applyAlignment="0" applyProtection="0"/>
    <xf numFmtId="0" fontId="100" fillId="0" borderId="37" applyNumberFormat="0" applyFill="0" applyAlignment="0" applyProtection="0"/>
    <xf numFmtId="0" fontId="100" fillId="0" borderId="37" applyNumberFormat="0" applyFill="0" applyAlignment="0" applyProtection="0"/>
    <xf numFmtId="37" fontId="172" fillId="73" borderId="56" applyProtection="0">
      <alignment horizontal="center"/>
    </xf>
    <xf numFmtId="0" fontId="78" fillId="71" borderId="36" applyNumberFormat="0" applyAlignment="0" applyProtection="0"/>
    <xf numFmtId="0" fontId="173" fillId="71" borderId="36" applyNumberFormat="0" applyAlignment="0" applyProtection="0"/>
    <xf numFmtId="0" fontId="99" fillId="96" borderId="36" applyNumberFormat="0" applyAlignment="0" applyProtection="0"/>
    <xf numFmtId="0" fontId="101" fillId="72" borderId="38" applyFont="0" applyFill="0" applyBorder="0"/>
    <xf numFmtId="0" fontId="81" fillId="0" borderId="29"/>
    <xf numFmtId="0" fontId="81" fillId="0" borderId="29"/>
    <xf numFmtId="0" fontId="81" fillId="0" borderId="29"/>
    <xf numFmtId="0" fontId="76" fillId="0" borderId="0" applyNumberFormat="0" applyFill="0" applyBorder="0" applyAlignment="0" applyProtection="0">
      <alignment vertical="top"/>
      <protection locked="0"/>
    </xf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213" fontId="175" fillId="0" borderId="0"/>
    <xf numFmtId="213" fontId="175" fillId="0" borderId="0"/>
    <xf numFmtId="208" fontId="148" fillId="0" borderId="0" applyFill="0" applyBorder="0" applyAlignment="0" applyProtection="0"/>
    <xf numFmtId="40" fontId="148" fillId="0" borderId="0" applyFill="0" applyBorder="0" applyAlignment="0" applyProtection="0"/>
    <xf numFmtId="214" fontId="148" fillId="109" borderId="0" applyFill="0" applyBorder="0" applyAlignment="0">
      <alignment vertical="top"/>
    </xf>
    <xf numFmtId="215" fontId="148" fillId="0" borderId="0" applyFill="0" applyBorder="0" applyAlignment="0" applyProtection="0"/>
    <xf numFmtId="0" fontId="2" fillId="0" borderId="0" applyFont="0" applyFill="0" applyBorder="0" applyAlignment="0" applyProtection="0"/>
    <xf numFmtId="0" fontId="176" fillId="0" borderId="0" applyFont="0" applyFill="0" applyBorder="0" applyAlignment="0" applyProtection="0">
      <alignment horizontal="right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7" fillId="0" borderId="0" applyProtection="0"/>
    <xf numFmtId="211" fontId="7" fillId="0" borderId="0" applyProtection="0"/>
    <xf numFmtId="43" fontId="7" fillId="0" borderId="0" applyProtection="0"/>
    <xf numFmtId="41" fontId="116" fillId="0" borderId="0" applyProtection="0"/>
    <xf numFmtId="211" fontId="116" fillId="0" borderId="0" applyProtection="0"/>
    <xf numFmtId="43" fontId="116" fillId="0" borderId="0" applyProtection="0"/>
    <xf numFmtId="0" fontId="102" fillId="0" borderId="0"/>
    <xf numFmtId="0" fontId="89" fillId="0" borderId="0"/>
    <xf numFmtId="0" fontId="177" fillId="0" borderId="0"/>
    <xf numFmtId="0" fontId="102" fillId="0" borderId="0"/>
    <xf numFmtId="3" fontId="103" fillId="0" borderId="0" applyFont="0" applyFill="0" applyBorder="0" applyAlignment="0" applyProtection="0"/>
    <xf numFmtId="3" fontId="103" fillId="0" borderId="0" applyFont="0" applyFill="0" applyBorder="0" applyAlignment="0" applyProtection="0"/>
    <xf numFmtId="0" fontId="89" fillId="0" borderId="0"/>
    <xf numFmtId="0" fontId="177" fillId="0" borderId="0"/>
    <xf numFmtId="0" fontId="102" fillId="0" borderId="0"/>
    <xf numFmtId="43" fontId="2" fillId="73" borderId="0" applyNumberFormat="0" applyFont="0" applyBorder="0" applyAlignment="0" applyProtection="0"/>
    <xf numFmtId="43" fontId="2" fillId="73" borderId="0" applyNumberFormat="0" applyFont="0" applyBorder="0" applyAlignment="0" applyProtection="0"/>
    <xf numFmtId="43" fontId="2" fillId="73" borderId="0" applyNumberFormat="0" applyFont="0" applyBorder="0" applyAlignment="0" applyProtection="0"/>
    <xf numFmtId="0" fontId="104" fillId="0" borderId="0" applyFont="0" applyFill="0" applyBorder="0" applyAlignment="0" applyProtection="0"/>
    <xf numFmtId="0" fontId="104" fillId="0" borderId="0" applyFont="0" applyFill="0" applyBorder="0" applyAlignment="0" applyProtection="0"/>
    <xf numFmtId="216" fontId="148" fillId="109" borderId="53" applyFill="0" applyBorder="0" applyAlignment="0">
      <alignment horizontal="right"/>
    </xf>
    <xf numFmtId="0" fontId="176" fillId="0" borderId="0" applyFont="0" applyFill="0" applyBorder="0" applyAlignment="0" applyProtection="0">
      <alignment horizontal="right"/>
    </xf>
    <xf numFmtId="0" fontId="176" fillId="0" borderId="0" applyFont="0" applyFill="0" applyBorder="0" applyAlignment="0" applyProtection="0">
      <alignment horizontal="right"/>
    </xf>
    <xf numFmtId="181" fontId="103" fillId="0" borderId="0" applyFont="0" applyFill="0" applyBorder="0" applyAlignment="0" applyProtection="0"/>
    <xf numFmtId="181" fontId="103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176" fillId="0" borderId="0" applyFont="0" applyFill="0" applyBorder="0" applyAlignment="0" applyProtection="0"/>
    <xf numFmtId="14" fontId="7" fillId="0" borderId="0" applyFill="0" applyBorder="0" applyAlignment="0"/>
    <xf numFmtId="0" fontId="2" fillId="0" borderId="0" applyFont="0" applyFill="0" applyBorder="0" applyProtection="0">
      <alignment horizontal="left"/>
    </xf>
    <xf numFmtId="0" fontId="2" fillId="0" borderId="0" applyFont="0" applyFill="0" applyBorder="0" applyProtection="0">
      <alignment horizontal="left"/>
    </xf>
    <xf numFmtId="0" fontId="2" fillId="0" borderId="0" applyFont="0" applyFill="0" applyBorder="0" applyProtection="0">
      <alignment horizontal="left"/>
    </xf>
    <xf numFmtId="0" fontId="2" fillId="0" borderId="0" applyFont="0" applyFill="0" applyBorder="0" applyAlignment="0" applyProtection="0">
      <protection locked="0"/>
    </xf>
    <xf numFmtId="0" fontId="2" fillId="0" borderId="0" applyFont="0" applyFill="0" applyBorder="0" applyAlignment="0" applyProtection="0">
      <protection locked="0"/>
    </xf>
    <xf numFmtId="0" fontId="2" fillId="0" borderId="0" applyFont="0" applyFill="0" applyBorder="0" applyAlignment="0" applyProtection="0">
      <protection locked="0"/>
    </xf>
    <xf numFmtId="0" fontId="104" fillId="0" borderId="0" applyFont="0" applyFill="0" applyBorder="0" applyAlignment="0"/>
    <xf numFmtId="0" fontId="2" fillId="0" borderId="40">
      <alignment vertical="center"/>
    </xf>
    <xf numFmtId="0" fontId="178" fillId="53" borderId="65" applyNumberFormat="0" applyBorder="0" applyAlignment="0">
      <alignment horizontal="center"/>
    </xf>
    <xf numFmtId="37" fontId="169" fillId="78" borderId="66" applyNumberFormat="0" applyAlignment="0">
      <alignment horizontal="left"/>
    </xf>
    <xf numFmtId="37" fontId="169" fillId="78" borderId="66" applyNumberFormat="0" applyAlignment="0">
      <alignment horizontal="left"/>
    </xf>
    <xf numFmtId="37" fontId="169" fillId="78" borderId="66" applyNumberFormat="0" applyAlignment="0">
      <alignment horizontal="left"/>
    </xf>
    <xf numFmtId="37" fontId="169" fillId="78" borderId="66" applyNumberFormat="0" applyAlignment="0">
      <alignment horizontal="left"/>
    </xf>
    <xf numFmtId="0" fontId="96" fillId="0" borderId="0">
      <protection locked="0"/>
    </xf>
    <xf numFmtId="0" fontId="176" fillId="0" borderId="67" applyNumberFormat="0" applyFont="0" applyFill="0" applyAlignment="0" applyProtection="0"/>
    <xf numFmtId="0" fontId="148" fillId="0" borderId="0" applyNumberFormat="0" applyFill="0" applyBorder="0" applyAlignment="0" applyProtection="0"/>
    <xf numFmtId="0" fontId="147" fillId="110" borderId="0" applyNumberFormat="0" applyBorder="0" applyAlignment="0" applyProtection="0"/>
    <xf numFmtId="0" fontId="147" fillId="111" borderId="0" applyNumberFormat="0" applyBorder="0" applyAlignment="0" applyProtection="0"/>
    <xf numFmtId="0" fontId="147" fillId="112" borderId="0" applyNumberFormat="0" applyBorder="0" applyAlignment="0" applyProtection="0"/>
    <xf numFmtId="0" fontId="179" fillId="0" borderId="0">
      <protection locked="0"/>
    </xf>
    <xf numFmtId="0" fontId="179" fillId="0" borderId="0">
      <protection locked="0"/>
    </xf>
    <xf numFmtId="0" fontId="87" fillId="62" borderId="0" applyNumberFormat="0" applyBorder="0" applyAlignment="0" applyProtection="0"/>
    <xf numFmtId="209" fontId="87" fillId="62" borderId="0" applyNumberFormat="0" applyBorder="0" applyAlignment="0" applyProtection="0"/>
    <xf numFmtId="209" fontId="87" fillId="62" borderId="0" applyNumberFormat="0" applyBorder="0" applyAlignment="0" applyProtection="0"/>
    <xf numFmtId="0" fontId="87" fillId="62" borderId="0" applyNumberFormat="0" applyBorder="0" applyAlignment="0" applyProtection="0"/>
    <xf numFmtId="209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3" borderId="0" applyNumberFormat="0" applyBorder="0" applyAlignment="0" applyProtection="0"/>
    <xf numFmtId="209" fontId="87" fillId="63" borderId="0" applyNumberFormat="0" applyBorder="0" applyAlignment="0" applyProtection="0"/>
    <xf numFmtId="209" fontId="87" fillId="63" borderId="0" applyNumberFormat="0" applyBorder="0" applyAlignment="0" applyProtection="0"/>
    <xf numFmtId="0" fontId="87" fillId="63" borderId="0" applyNumberFormat="0" applyBorder="0" applyAlignment="0" applyProtection="0"/>
    <xf numFmtId="209" fontId="87" fillId="63" borderId="0" applyNumberFormat="0" applyBorder="0" applyAlignment="0" applyProtection="0"/>
    <xf numFmtId="0" fontId="87" fillId="63" borderId="0" applyNumberFormat="0" applyBorder="0" applyAlignment="0" applyProtection="0"/>
    <xf numFmtId="0" fontId="87" fillId="63" borderId="0" applyNumberFormat="0" applyBorder="0" applyAlignment="0" applyProtection="0"/>
    <xf numFmtId="0" fontId="87" fillId="63" borderId="0" applyNumberFormat="0" applyBorder="0" applyAlignment="0" applyProtection="0"/>
    <xf numFmtId="0" fontId="87" fillId="63" borderId="0" applyNumberFormat="0" applyBorder="0" applyAlignment="0" applyProtection="0"/>
    <xf numFmtId="0" fontId="87" fillId="63" borderId="0" applyNumberFormat="0" applyBorder="0" applyAlignment="0" applyProtection="0"/>
    <xf numFmtId="0" fontId="87" fillId="64" borderId="0" applyNumberFormat="0" applyBorder="0" applyAlignment="0" applyProtection="0"/>
    <xf numFmtId="209" fontId="87" fillId="64" borderId="0" applyNumberFormat="0" applyBorder="0" applyAlignment="0" applyProtection="0"/>
    <xf numFmtId="209" fontId="87" fillId="64" borderId="0" applyNumberFormat="0" applyBorder="0" applyAlignment="0" applyProtection="0"/>
    <xf numFmtId="0" fontId="87" fillId="64" borderId="0" applyNumberFormat="0" applyBorder="0" applyAlignment="0" applyProtection="0"/>
    <xf numFmtId="209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209" fontId="87" fillId="59" borderId="0" applyNumberFormat="0" applyBorder="0" applyAlignment="0" applyProtection="0"/>
    <xf numFmtId="209" fontId="87" fillId="59" borderId="0" applyNumberFormat="0" applyBorder="0" applyAlignment="0" applyProtection="0"/>
    <xf numFmtId="0" fontId="87" fillId="59" borderId="0" applyNumberFormat="0" applyBorder="0" applyAlignment="0" applyProtection="0"/>
    <xf numFmtId="209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209" fontId="87" fillId="60" borderId="0" applyNumberFormat="0" applyBorder="0" applyAlignment="0" applyProtection="0"/>
    <xf numFmtId="209" fontId="87" fillId="60" borderId="0" applyNumberFormat="0" applyBorder="0" applyAlignment="0" applyProtection="0"/>
    <xf numFmtId="0" fontId="87" fillId="60" borderId="0" applyNumberFormat="0" applyBorder="0" applyAlignment="0" applyProtection="0"/>
    <xf numFmtId="209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209" fontId="87" fillId="65" borderId="0" applyNumberFormat="0" applyBorder="0" applyAlignment="0" applyProtection="0"/>
    <xf numFmtId="209" fontId="87" fillId="65" borderId="0" applyNumberFormat="0" applyBorder="0" applyAlignment="0" applyProtection="0"/>
    <xf numFmtId="0" fontId="87" fillId="65" borderId="0" applyNumberFormat="0" applyBorder="0" applyAlignment="0" applyProtection="0"/>
    <xf numFmtId="209" fontId="87" fillId="65" borderId="0" applyNumberFormat="0" applyBorder="0" applyAlignment="0" applyProtection="0"/>
    <xf numFmtId="0" fontId="87" fillId="65" borderId="0" applyNumberFormat="0" applyBorder="0" applyAlignment="0" applyProtection="0"/>
    <xf numFmtId="0" fontId="87" fillId="65" borderId="0" applyNumberFormat="0" applyBorder="0" applyAlignment="0" applyProtection="0"/>
    <xf numFmtId="0" fontId="87" fillId="65" borderId="0" applyNumberFormat="0" applyBorder="0" applyAlignment="0" applyProtection="0"/>
    <xf numFmtId="0" fontId="87" fillId="65" borderId="0" applyNumberFormat="0" applyBorder="0" applyAlignment="0" applyProtection="0"/>
    <xf numFmtId="0" fontId="87" fillId="65" borderId="0" applyNumberFormat="0" applyBorder="0" applyAlignment="0" applyProtection="0"/>
    <xf numFmtId="209" fontId="87" fillId="62" borderId="0" applyNumberFormat="0" applyBorder="0" applyAlignment="0" applyProtection="0"/>
    <xf numFmtId="209" fontId="87" fillId="63" borderId="0" applyNumberFormat="0" applyBorder="0" applyAlignment="0" applyProtection="0"/>
    <xf numFmtId="209" fontId="87" fillId="64" borderId="0" applyNumberFormat="0" applyBorder="0" applyAlignment="0" applyProtection="0"/>
    <xf numFmtId="209" fontId="87" fillId="59" borderId="0" applyNumberFormat="0" applyBorder="0" applyAlignment="0" applyProtection="0"/>
    <xf numFmtId="209" fontId="87" fillId="60" borderId="0" applyNumberFormat="0" applyBorder="0" applyAlignment="0" applyProtection="0"/>
    <xf numFmtId="209" fontId="87" fillId="65" borderId="0" applyNumberForma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06" fillId="52" borderId="35" applyNumberFormat="0" applyAlignment="0" applyProtection="0"/>
    <xf numFmtId="209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209" fontId="106" fillId="52" borderId="35" applyNumberFormat="0" applyAlignment="0" applyProtection="0"/>
    <xf numFmtId="209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20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2" fillId="0" borderId="0" applyFill="0" applyBorder="0" applyAlignment="0" applyProtection="0"/>
    <xf numFmtId="0" fontId="18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38" fontId="81" fillId="0" borderId="0" applyNumberFormat="0" applyFill="0" applyBorder="0" applyProtection="0">
      <alignment wrapText="1"/>
    </xf>
    <xf numFmtId="38" fontId="81" fillId="0" borderId="0" applyNumberFormat="0" applyFill="0" applyBorder="0" applyProtection="0">
      <alignment wrapText="1"/>
    </xf>
    <xf numFmtId="38" fontId="81" fillId="0" borderId="0" applyNumberFormat="0" applyFill="0" applyBorder="0" applyProtection="0">
      <alignment wrapText="1"/>
    </xf>
    <xf numFmtId="37" fontId="108" fillId="0" borderId="0" applyBorder="0" applyAlignment="0"/>
    <xf numFmtId="37" fontId="108" fillId="0" borderId="0" applyBorder="0" applyAlignment="0"/>
    <xf numFmtId="0" fontId="96" fillId="0" borderId="0">
      <protection locked="0"/>
    </xf>
    <xf numFmtId="3" fontId="103" fillId="0" borderId="0" applyFont="0" applyFill="0" applyBorder="0" applyAlignment="0" applyProtection="0"/>
    <xf numFmtId="0" fontId="96" fillId="0" borderId="0">
      <protection locked="0"/>
    </xf>
    <xf numFmtId="182" fontId="2" fillId="0" borderId="0">
      <protection locked="0"/>
    </xf>
    <xf numFmtId="182" fontId="2" fillId="0" borderId="0">
      <protection locked="0"/>
    </xf>
    <xf numFmtId="182" fontId="2" fillId="0" borderId="0">
      <protection locked="0"/>
    </xf>
    <xf numFmtId="183" fontId="96" fillId="0" borderId="0">
      <protection locked="0"/>
    </xf>
    <xf numFmtId="183" fontId="96" fillId="0" borderId="0">
      <protection locked="0"/>
    </xf>
    <xf numFmtId="0" fontId="181" fillId="0" borderId="0" applyFill="0" applyBorder="0" applyProtection="0">
      <alignment horizontal="left"/>
    </xf>
    <xf numFmtId="0" fontId="141" fillId="0" borderId="0"/>
    <xf numFmtId="38" fontId="178" fillId="0" borderId="29" applyBorder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10" fontId="2" fillId="67" borderId="0" applyNumberFormat="0" applyFont="0" applyBorder="0" applyAlignment="0"/>
    <xf numFmtId="10" fontId="2" fillId="67" borderId="0" applyNumberFormat="0" applyFont="0" applyBorder="0" applyAlignment="0"/>
    <xf numFmtId="10" fontId="2" fillId="67" borderId="0" applyNumberFormat="0" applyFont="0" applyBorder="0" applyAlignment="0"/>
    <xf numFmtId="2" fontId="2" fillId="0" borderId="0"/>
    <xf numFmtId="2" fontId="2" fillId="0" borderId="0"/>
    <xf numFmtId="2" fontId="2" fillId="0" borderId="0"/>
    <xf numFmtId="2" fontId="2" fillId="0" borderId="0"/>
    <xf numFmtId="0" fontId="182" fillId="49" borderId="0" applyNumberForma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0" fontId="176" fillId="0" borderId="0" applyFont="0" applyFill="0" applyBorder="0" applyAlignment="0" applyProtection="0">
      <alignment horizontal="right"/>
    </xf>
    <xf numFmtId="0" fontId="112" fillId="0" borderId="44" applyNumberFormat="0" applyAlignment="0" applyProtection="0">
      <alignment horizontal="left" vertical="center"/>
    </xf>
    <xf numFmtId="0" fontId="112" fillId="0" borderId="44" applyNumberFormat="0" applyAlignment="0" applyProtection="0">
      <alignment horizontal="left" vertical="center"/>
    </xf>
    <xf numFmtId="0" fontId="112" fillId="0" borderId="44" applyNumberFormat="0" applyAlignment="0" applyProtection="0">
      <alignment horizontal="left" vertical="center"/>
    </xf>
    <xf numFmtId="0" fontId="112" fillId="0" borderId="44" applyNumberFormat="0" applyAlignment="0" applyProtection="0">
      <alignment horizontal="left" vertical="center"/>
    </xf>
    <xf numFmtId="0" fontId="112" fillId="0" borderId="44" applyNumberFormat="0" applyAlignment="0" applyProtection="0">
      <alignment horizontal="left" vertical="center"/>
    </xf>
    <xf numFmtId="0" fontId="112" fillId="0" borderId="63">
      <alignment horizontal="left" vertical="center"/>
    </xf>
    <xf numFmtId="0" fontId="112" fillId="0" borderId="63">
      <alignment horizontal="left" vertical="center"/>
    </xf>
    <xf numFmtId="0" fontId="112" fillId="0" borderId="63">
      <alignment horizontal="left" vertical="center"/>
    </xf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83" fillId="0" borderId="0" applyProtection="0">
      <alignment horizontal="left"/>
    </xf>
    <xf numFmtId="0" fontId="115" fillId="0" borderId="0" applyNumberFormat="0" applyFill="0" applyBorder="0" applyAlignment="0" applyProtection="0"/>
    <xf numFmtId="184" fontId="2" fillId="0" borderId="0">
      <protection locked="0"/>
    </xf>
    <xf numFmtId="184" fontId="2" fillId="0" borderId="0">
      <protection locked="0"/>
    </xf>
    <xf numFmtId="184" fontId="2" fillId="0" borderId="0">
      <protection locked="0"/>
    </xf>
    <xf numFmtId="184" fontId="2" fillId="0" borderId="0">
      <protection locked="0"/>
    </xf>
    <xf numFmtId="184" fontId="2" fillId="0" borderId="0">
      <protection locked="0"/>
    </xf>
    <xf numFmtId="184" fontId="2" fillId="0" borderId="0">
      <protection locked="0"/>
    </xf>
    <xf numFmtId="218" fontId="148" fillId="0" borderId="0" applyFill="0" applyBorder="0" applyAlignment="0" applyProtection="0"/>
    <xf numFmtId="0" fontId="116" fillId="0" borderId="46" applyNumberFormat="0" applyFill="0" applyAlignment="0" applyProtection="0"/>
    <xf numFmtId="0" fontId="116" fillId="0" borderId="46" applyNumberFormat="0" applyFill="0" applyAlignment="0" applyProtection="0"/>
    <xf numFmtId="0" fontId="140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184" fillId="0" borderId="0" applyNumberFormat="0" applyFill="0" applyBorder="0" applyAlignment="0" applyProtection="0">
      <alignment vertical="top"/>
      <protection locked="0"/>
    </xf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83" fillId="0" borderId="0"/>
    <xf numFmtId="219" fontId="2" fillId="0" borderId="0" applyNumberFormat="0" applyFill="0" applyBorder="0" applyAlignment="0" applyProtection="0"/>
    <xf numFmtId="219" fontId="2" fillId="0" borderId="0" applyNumberFormat="0" applyFill="0" applyBorder="0" applyAlignment="0" applyProtection="0"/>
    <xf numFmtId="0" fontId="117" fillId="0" borderId="32" applyFill="0" applyBorder="0" applyAlignment="0">
      <alignment horizontal="center"/>
      <protection locked="0"/>
    </xf>
    <xf numFmtId="0" fontId="117" fillId="0" borderId="32" applyFill="0" applyBorder="0" applyAlignment="0">
      <alignment horizontal="center"/>
      <protection locked="0"/>
    </xf>
    <xf numFmtId="0" fontId="117" fillId="0" borderId="32" applyFill="0" applyBorder="0" applyAlignment="0">
      <alignment horizontal="center"/>
      <protection locked="0"/>
    </xf>
    <xf numFmtId="220" fontId="161" fillId="0" borderId="0"/>
    <xf numFmtId="220" fontId="161" fillId="0" borderId="0"/>
    <xf numFmtId="220" fontId="161" fillId="0" borderId="0"/>
    <xf numFmtId="221" fontId="161" fillId="0" borderId="0"/>
    <xf numFmtId="221" fontId="161" fillId="0" borderId="0"/>
    <xf numFmtId="221" fontId="161" fillId="0" borderId="0"/>
    <xf numFmtId="222" fontId="161" fillId="0" borderId="0"/>
    <xf numFmtId="222" fontId="161" fillId="0" borderId="0"/>
    <xf numFmtId="222" fontId="161" fillId="0" borderId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0" fontId="2" fillId="0" borderId="0" applyFill="0" applyBorder="0" applyAlignment="0">
      <protection locked="0"/>
    </xf>
    <xf numFmtId="0" fontId="2" fillId="0" borderId="0" applyFill="0" applyBorder="0" applyAlignment="0">
      <protection locked="0"/>
    </xf>
    <xf numFmtId="0" fontId="2" fillId="0" borderId="0" applyFill="0" applyBorder="0" applyAlignment="0">
      <protection locked="0"/>
    </xf>
    <xf numFmtId="0" fontId="2" fillId="0" borderId="0" applyFill="0" applyBorder="0" applyAlignment="0">
      <protection locked="0"/>
    </xf>
    <xf numFmtId="0" fontId="104" fillId="0" borderId="0" applyFill="0" applyBorder="0" applyAlignment="0" applyProtection="0">
      <protection locked="0"/>
    </xf>
    <xf numFmtId="0" fontId="185" fillId="113" borderId="0" applyNumberFormat="0" applyBorder="0" applyAlignment="0">
      <protection locked="0"/>
    </xf>
    <xf numFmtId="223" fontId="186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87" fillId="0" borderId="37" applyNumberFormat="0" applyFill="0" applyAlignment="0" applyProtection="0"/>
    <xf numFmtId="0" fontId="188" fillId="0" borderId="29">
      <alignment horizontal="left"/>
      <protection locked="0"/>
    </xf>
    <xf numFmtId="0" fontId="189" fillId="0" borderId="0" applyFont="0" applyFill="0" applyBorder="0" applyAlignment="0" applyProtection="0"/>
    <xf numFmtId="38" fontId="104" fillId="0" borderId="0" applyFont="0" applyFill="0" applyBorder="0" applyAlignment="0" applyProtection="0"/>
    <xf numFmtId="40" fontId="104" fillId="0" borderId="0" applyFont="0" applyFill="0" applyBorder="0" applyAlignment="0" applyProtection="0"/>
    <xf numFmtId="0" fontId="190" fillId="0" borderId="0" applyBorder="0"/>
    <xf numFmtId="224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171" fontId="75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171" fontId="75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85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226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96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76" fillId="0" borderId="0" applyFont="0" applyFill="0" applyBorder="0" applyAlignment="0" applyProtection="0">
      <alignment horizontal="right"/>
    </xf>
    <xf numFmtId="172" fontId="71" fillId="0" borderId="0" applyProtection="0"/>
    <xf numFmtId="228" fontId="71" fillId="0" borderId="0" applyProtection="0"/>
    <xf numFmtId="0" fontId="71" fillId="0" borderId="0" applyProtection="0"/>
    <xf numFmtId="172" fontId="71" fillId="0" borderId="0" applyProtection="0"/>
    <xf numFmtId="228" fontId="71" fillId="0" borderId="0" applyProtection="0"/>
    <xf numFmtId="0" fontId="71" fillId="0" borderId="0" applyProtection="0"/>
    <xf numFmtId="0" fontId="119" fillId="75" borderId="0" applyNumberFormat="0" applyBorder="0" applyAlignment="0" applyProtection="0"/>
    <xf numFmtId="209" fontId="119" fillId="75" borderId="0" applyNumberFormat="0" applyBorder="0" applyAlignment="0" applyProtection="0"/>
    <xf numFmtId="209" fontId="119" fillId="75" borderId="0" applyNumberFormat="0" applyBorder="0" applyAlignment="0" applyProtection="0"/>
    <xf numFmtId="0" fontId="119" fillId="75" borderId="0" applyNumberFormat="0" applyBorder="0" applyAlignment="0" applyProtection="0"/>
    <xf numFmtId="209" fontId="119" fillId="75" borderId="0" applyNumberFormat="0" applyBorder="0" applyAlignment="0" applyProtection="0"/>
    <xf numFmtId="0" fontId="119" fillId="75" borderId="0" applyNumberFormat="0" applyBorder="0" applyAlignment="0" applyProtection="0"/>
    <xf numFmtId="0" fontId="119" fillId="75" borderId="0" applyNumberFormat="0" applyBorder="0" applyAlignment="0" applyProtection="0"/>
    <xf numFmtId="0" fontId="119" fillId="75" borderId="0" applyNumberFormat="0" applyBorder="0" applyAlignment="0" applyProtection="0"/>
    <xf numFmtId="0" fontId="119" fillId="75" borderId="0" applyNumberFormat="0" applyBorder="0" applyAlignment="0" applyProtection="0"/>
    <xf numFmtId="0" fontId="119" fillId="75" borderId="0" applyNumberFormat="0" applyBorder="0" applyAlignment="0" applyProtection="0"/>
    <xf numFmtId="0" fontId="191" fillId="75" borderId="0" applyNumberFormat="0" applyBorder="0" applyAlignment="0" applyProtection="0"/>
    <xf numFmtId="0" fontId="2" fillId="0" borderId="0" applyNumberFormat="0" applyFill="0" applyBorder="0" applyAlignment="0" applyProtection="0"/>
    <xf numFmtId="37" fontId="120" fillId="0" borderId="0"/>
    <xf numFmtId="37" fontId="120" fillId="0" borderId="0"/>
    <xf numFmtId="0" fontId="83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229" fontId="2" fillId="0" borderId="0"/>
    <xf numFmtId="229" fontId="2" fillId="0" borderId="0"/>
    <xf numFmtId="229" fontId="2" fillId="0" borderId="0"/>
    <xf numFmtId="229" fontId="2" fillId="0" borderId="0"/>
    <xf numFmtId="229" fontId="2" fillId="0" borderId="0"/>
    <xf numFmtId="221" fontId="161" fillId="0" borderId="0"/>
    <xf numFmtId="221" fontId="161" fillId="0" borderId="0"/>
    <xf numFmtId="221" fontId="161" fillId="0" borderId="0"/>
    <xf numFmtId="230" fontId="161" fillId="0" borderId="0">
      <alignment horizontal="right"/>
    </xf>
    <xf numFmtId="230" fontId="161" fillId="0" borderId="0">
      <alignment horizontal="right"/>
    </xf>
    <xf numFmtId="230" fontId="161" fillId="0" borderId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209" fontId="6" fillId="0" borderId="0"/>
    <xf numFmtId="209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7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209" fontId="6" fillId="0" borderId="0"/>
    <xf numFmtId="209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209" fontId="6" fillId="0" borderId="0"/>
    <xf numFmtId="209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09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09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09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09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209" fontId="6" fillId="0" borderId="0"/>
    <xf numFmtId="209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2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209" fontId="6" fillId="0" borderId="0"/>
    <xf numFmtId="209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209" fontId="6" fillId="0" borderId="0"/>
    <xf numFmtId="209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6" fillId="0" borderId="0"/>
    <xf numFmtId="209" fontId="6" fillId="0" borderId="0"/>
    <xf numFmtId="209" fontId="6" fillId="0" borderId="0"/>
    <xf numFmtId="20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75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209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209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9" fontId="2" fillId="0" borderId="0"/>
    <xf numFmtId="209" fontId="2" fillId="0" borderId="0"/>
    <xf numFmtId="209" fontId="2" fillId="0" borderId="0"/>
    <xf numFmtId="209" fontId="2" fillId="0" borderId="0"/>
    <xf numFmtId="0" fontId="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6" fillId="0" borderId="0"/>
    <xf numFmtId="0" fontId="6" fillId="0" borderId="0"/>
    <xf numFmtId="0" fontId="2" fillId="0" borderId="0">
      <alignment vertical="center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7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7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7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7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09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09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09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09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209" fontId="104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209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104" fillId="0" borderId="0"/>
    <xf numFmtId="0" fontId="2" fillId="0" borderId="0"/>
    <xf numFmtId="0" fontId="2" fillId="0" borderId="0"/>
    <xf numFmtId="209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209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209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7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9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09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09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9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9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9" fontId="2" fillId="0" borderId="0"/>
    <xf numFmtId="0" fontId="2" fillId="0" borderId="0"/>
    <xf numFmtId="0" fontId="2" fillId="0" borderId="0"/>
    <xf numFmtId="0" fontId="2" fillId="0" borderId="0"/>
    <xf numFmtId="20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9" fontId="104" fillId="0" borderId="0"/>
    <xf numFmtId="0" fontId="6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9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04" fillId="0" borderId="0"/>
    <xf numFmtId="209" fontId="104" fillId="0" borderId="0"/>
    <xf numFmtId="0" fontId="2" fillId="0" borderId="0"/>
    <xf numFmtId="0" fontId="2" fillId="0" borderId="0"/>
    <xf numFmtId="209" fontId="2" fillId="0" borderId="0"/>
    <xf numFmtId="0" fontId="2" fillId="0" borderId="0"/>
    <xf numFmtId="20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3" fillId="0" borderId="0"/>
    <xf numFmtId="0" fontId="71" fillId="0" borderId="0"/>
    <xf numFmtId="0" fontId="189" fillId="0" borderId="0"/>
    <xf numFmtId="0" fontId="160" fillId="0" borderId="0"/>
    <xf numFmtId="0" fontId="2" fillId="76" borderId="47" applyNumberFormat="0" applyFont="0" applyAlignment="0" applyProtection="0"/>
    <xf numFmtId="209" fontId="2" fillId="76" borderId="47" applyNumberFormat="0" applyFont="0" applyAlignment="0" applyProtection="0"/>
    <xf numFmtId="0" fontId="85" fillId="76" borderId="47" applyNumberFormat="0" applyFont="0" applyAlignment="0" applyProtection="0"/>
    <xf numFmtId="0" fontId="2" fillId="76" borderId="47" applyNumberFormat="0" applyFont="0" applyAlignment="0" applyProtection="0"/>
    <xf numFmtId="209" fontId="2" fillId="76" borderId="47" applyNumberFormat="0" applyFont="0" applyAlignment="0" applyProtection="0"/>
    <xf numFmtId="0" fontId="2" fillId="76" borderId="47" applyNumberFormat="0" applyFont="0" applyAlignment="0" applyProtection="0"/>
    <xf numFmtId="209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209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209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209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194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5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0" fontId="196" fillId="10" borderId="28"/>
    <xf numFmtId="1" fontId="197" fillId="0" borderId="0" applyProtection="0">
      <alignment horizontal="right" vertical="center"/>
    </xf>
    <xf numFmtId="178" fontId="198" fillId="0" borderId="13">
      <alignment vertical="center"/>
    </xf>
    <xf numFmtId="0" fontId="102" fillId="0" borderId="0"/>
    <xf numFmtId="0" fontId="89" fillId="0" borderId="0"/>
    <xf numFmtId="0" fontId="2" fillId="0" borderId="49" applyFont="0" applyFill="0" applyBorder="0" applyAlignment="0" applyProtection="0">
      <alignment horizontal="right"/>
    </xf>
    <xf numFmtId="0" fontId="2" fillId="0" borderId="49" applyFont="0" applyFill="0" applyBorder="0" applyAlignment="0" applyProtection="0">
      <alignment horizontal="right"/>
    </xf>
    <xf numFmtId="231" fontId="148" fillId="109" borderId="0" applyFill="0" applyBorder="0" applyAlignment="0" applyProtection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32" fontId="148" fillId="109" borderId="0" applyFill="0" applyBorder="0" applyAlignment="0" applyProtection="0">
      <alignment vertical="top"/>
    </xf>
    <xf numFmtId="233" fontId="148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234" fontId="71" fillId="0" borderId="0" applyProtection="0"/>
    <xf numFmtId="0" fontId="71" fillId="0" borderId="0" applyProtection="0"/>
    <xf numFmtId="170" fontId="71" fillId="0" borderId="0" applyProtection="0"/>
    <xf numFmtId="234" fontId="71" fillId="0" borderId="0" applyProtection="0"/>
    <xf numFmtId="0" fontId="71" fillId="0" borderId="0" applyProtection="0"/>
    <xf numFmtId="170" fontId="71" fillId="0" borderId="0" applyProtection="0"/>
    <xf numFmtId="10" fontId="103" fillId="0" borderId="0" applyFont="0" applyFill="0" applyBorder="0" applyAlignment="0" applyProtection="0"/>
    <xf numFmtId="235" fontId="96" fillId="0" borderId="0">
      <protection locked="0"/>
    </xf>
    <xf numFmtId="190" fontId="96" fillId="0" borderId="0">
      <protection locked="0"/>
    </xf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6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103" fillId="0" borderId="0" applyFont="0" applyFill="0" applyBorder="0" applyAlignment="0" applyProtection="0"/>
    <xf numFmtId="0" fontId="77" fillId="66" borderId="50" applyNumberFormat="0" applyFont="0" applyBorder="0" applyAlignment="0" applyProtection="0"/>
    <xf numFmtId="0" fontId="77" fillId="66" borderId="50" applyNumberFormat="0" applyFont="0" applyBorder="0" applyAlignment="0" applyProtection="0"/>
    <xf numFmtId="0" fontId="77" fillId="66" borderId="50" applyNumberFormat="0" applyFont="0" applyBorder="0" applyAlignment="0" applyProtection="0"/>
    <xf numFmtId="0" fontId="77" fillId="66" borderId="50" applyNumberFormat="0" applyFont="0" applyBorder="0" applyAlignment="0" applyProtection="0"/>
    <xf numFmtId="0" fontId="77" fillId="66" borderId="50" applyNumberFormat="0" applyFont="0" applyBorder="0" applyAlignment="0" applyProtection="0"/>
    <xf numFmtId="0" fontId="77" fillId="66" borderId="50" applyNumberFormat="0" applyFont="0" applyBorder="0" applyAlignment="0" applyProtection="0"/>
    <xf numFmtId="0" fontId="77" fillId="66" borderId="50" applyNumberFormat="0" applyFon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99" fillId="0" borderId="0" applyNumberFormat="0">
      <alignment horizontal="left"/>
    </xf>
    <xf numFmtId="219" fontId="2" fillId="0" borderId="0" applyNumberFormat="0" applyAlignment="0">
      <alignment horizontal="left"/>
    </xf>
    <xf numFmtId="0" fontId="104" fillId="0" borderId="0" applyNumberFormat="0" applyFont="0" applyFill="0" applyBorder="0" applyAlignment="0" applyProtection="0">
      <alignment horizontal="left"/>
    </xf>
    <xf numFmtId="15" fontId="104" fillId="0" borderId="0" applyFont="0" applyFill="0" applyBorder="0" applyAlignment="0" applyProtection="0"/>
    <xf numFmtId="4" fontId="104" fillId="0" borderId="0" applyFont="0" applyFill="0" applyBorder="0" applyAlignment="0" applyProtection="0"/>
    <xf numFmtId="0" fontId="145" fillId="0" borderId="57">
      <alignment horizontal="center"/>
    </xf>
    <xf numFmtId="3" fontId="104" fillId="0" borderId="0" applyFont="0" applyFill="0" applyBorder="0" applyAlignment="0" applyProtection="0"/>
    <xf numFmtId="0" fontId="104" fillId="72" borderId="0" applyNumberFormat="0" applyFont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200" fillId="0" borderId="56">
      <alignment horizontal="center" vertical="center"/>
    </xf>
    <xf numFmtId="0" fontId="201" fillId="0" borderId="68" applyBorder="0">
      <alignment vertical="top"/>
      <protection locked="0"/>
    </xf>
    <xf numFmtId="3" fontId="82" fillId="0" borderId="0" applyFill="0" applyBorder="0" applyAlignment="0" applyProtection="0"/>
    <xf numFmtId="3" fontId="82" fillId="0" borderId="0" applyFill="0" applyBorder="0" applyAlignment="0" applyProtection="0"/>
    <xf numFmtId="0" fontId="202" fillId="0" borderId="29" applyNumberFormat="0" applyFill="0" applyBorder="0" applyAlignment="0" applyProtection="0">
      <protection hidden="1"/>
    </xf>
    <xf numFmtId="38" fontId="199" fillId="0" borderId="0"/>
    <xf numFmtId="0" fontId="123" fillId="70" borderId="48" applyNumberFormat="0" applyAlignment="0" applyProtection="0"/>
    <xf numFmtId="209" fontId="123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209" fontId="123" fillId="70" borderId="48" applyNumberFormat="0" applyAlignment="0" applyProtection="0"/>
    <xf numFmtId="0" fontId="123" fillId="70" borderId="48" applyNumberFormat="0" applyAlignment="0" applyProtection="0"/>
    <xf numFmtId="209" fontId="123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4" fontId="7" fillId="73" borderId="48" applyNumberFormat="0" applyProtection="0">
      <alignment vertical="center"/>
    </xf>
    <xf numFmtId="4" fontId="86" fillId="0" borderId="60" applyNumberFormat="0" applyProtection="0">
      <alignment vertical="center"/>
    </xf>
    <xf numFmtId="4" fontId="155" fillId="73" borderId="48" applyNumberFormat="0" applyProtection="0">
      <alignment vertical="center"/>
    </xf>
    <xf numFmtId="4" fontId="153" fillId="73" borderId="60" applyNumberFormat="0" applyProtection="0">
      <alignment vertical="center"/>
    </xf>
    <xf numFmtId="4" fontId="7" fillId="73" borderId="48" applyNumberFormat="0" applyProtection="0">
      <alignment horizontal="left" vertical="center" indent="1"/>
    </xf>
    <xf numFmtId="4" fontId="86" fillId="0" borderId="60" applyNumberFormat="0" applyProtection="0">
      <alignment horizontal="left" vertical="center" indent="1"/>
    </xf>
    <xf numFmtId="4" fontId="7" fillId="73" borderId="48" applyNumberFormat="0" applyProtection="0">
      <alignment horizontal="left" vertical="center" indent="1"/>
    </xf>
    <xf numFmtId="0" fontId="86" fillId="0" borderId="60" applyNumberFormat="0" applyProtection="0">
      <alignment horizontal="left" vertical="top" indent="1"/>
    </xf>
    <xf numFmtId="0" fontId="2" fillId="114" borderId="48" applyNumberFormat="0" applyProtection="0">
      <alignment horizontal="left" vertical="center" indent="1"/>
    </xf>
    <xf numFmtId="4" fontId="86" fillId="0" borderId="0" applyNumberFormat="0" applyProtection="0">
      <alignment horizontal="left" vertical="center" indent="1"/>
    </xf>
    <xf numFmtId="4" fontId="86" fillId="86" borderId="0" applyNumberFormat="0" applyProtection="0">
      <alignment horizontal="left" vertical="center" indent="1"/>
    </xf>
    <xf numFmtId="4" fontId="7" fillId="48" borderId="60" applyNumberFormat="0" applyProtection="0">
      <alignment horizontal="right" vertical="center"/>
    </xf>
    <xf numFmtId="4" fontId="7" fillId="48" borderId="60" applyNumberFormat="0" applyProtection="0">
      <alignment horizontal="right" vertical="center"/>
    </xf>
    <xf numFmtId="4" fontId="7" fillId="55" borderId="60" applyNumberFormat="0" applyProtection="0">
      <alignment horizontal="right" vertical="center"/>
    </xf>
    <xf numFmtId="4" fontId="7" fillId="55" borderId="60" applyNumberFormat="0" applyProtection="0">
      <alignment horizontal="right" vertical="center"/>
    </xf>
    <xf numFmtId="4" fontId="7" fillId="63" borderId="60" applyNumberFormat="0" applyProtection="0">
      <alignment horizontal="right" vertical="center"/>
    </xf>
    <xf numFmtId="4" fontId="7" fillId="63" borderId="60" applyNumberFormat="0" applyProtection="0">
      <alignment horizontal="right" vertical="center"/>
    </xf>
    <xf numFmtId="4" fontId="7" fillId="57" borderId="60" applyNumberFormat="0" applyProtection="0">
      <alignment horizontal="right" vertical="center"/>
    </xf>
    <xf numFmtId="4" fontId="7" fillId="57" borderId="60" applyNumberFormat="0" applyProtection="0">
      <alignment horizontal="right" vertical="center"/>
    </xf>
    <xf numFmtId="4" fontId="7" fillId="61" borderId="60" applyNumberFormat="0" applyProtection="0">
      <alignment horizontal="right" vertical="center"/>
    </xf>
    <xf numFmtId="4" fontId="7" fillId="61" borderId="60" applyNumberFormat="0" applyProtection="0">
      <alignment horizontal="right" vertical="center"/>
    </xf>
    <xf numFmtId="4" fontId="7" fillId="65" borderId="60" applyNumberFormat="0" applyProtection="0">
      <alignment horizontal="right" vertical="center"/>
    </xf>
    <xf numFmtId="4" fontId="7" fillId="65" borderId="60" applyNumberFormat="0" applyProtection="0">
      <alignment horizontal="right" vertical="center"/>
    </xf>
    <xf numFmtId="4" fontId="7" fillId="64" borderId="60" applyNumberFormat="0" applyProtection="0">
      <alignment horizontal="right" vertical="center"/>
    </xf>
    <xf numFmtId="4" fontId="7" fillId="64" borderId="60" applyNumberFormat="0" applyProtection="0">
      <alignment horizontal="right" vertical="center"/>
    </xf>
    <xf numFmtId="4" fontId="7" fillId="84" borderId="60" applyNumberFormat="0" applyProtection="0">
      <alignment horizontal="right" vertical="center"/>
    </xf>
    <xf numFmtId="4" fontId="7" fillId="84" borderId="60" applyNumberFormat="0" applyProtection="0">
      <alignment horizontal="right" vertical="center"/>
    </xf>
    <xf numFmtId="4" fontId="7" fillId="56" borderId="60" applyNumberFormat="0" applyProtection="0">
      <alignment horizontal="right" vertical="center"/>
    </xf>
    <xf numFmtId="4" fontId="7" fillId="56" borderId="60" applyNumberFormat="0" applyProtection="0">
      <alignment horizontal="right" vertical="center"/>
    </xf>
    <xf numFmtId="4" fontId="7" fillId="0" borderId="0" applyNumberFormat="0" applyProtection="0">
      <alignment horizontal="left" vertical="center" indent="1"/>
    </xf>
    <xf numFmtId="4" fontId="7" fillId="0" borderId="0" applyNumberFormat="0" applyProtection="0">
      <alignment horizontal="left" vertical="center" indent="1"/>
    </xf>
    <xf numFmtId="4" fontId="7" fillId="0" borderId="0" applyNumberFormat="0" applyProtection="0">
      <alignment horizontal="left" vertical="center" indent="1"/>
    </xf>
    <xf numFmtId="4" fontId="7" fillId="0" borderId="0" applyNumberFormat="0" applyProtection="0">
      <alignment horizontal="left" vertical="center" indent="1"/>
    </xf>
    <xf numFmtId="4" fontId="154" fillId="115" borderId="0" applyNumberFormat="0" applyProtection="0">
      <alignment horizontal="left" vertical="center" indent="1"/>
    </xf>
    <xf numFmtId="4" fontId="7" fillId="86" borderId="60" applyNumberFormat="0" applyProtection="0">
      <alignment horizontal="right" vertical="center"/>
    </xf>
    <xf numFmtId="4" fontId="7" fillId="86" borderId="60" applyNumberFormat="0" applyProtection="0">
      <alignment horizontal="right" vertical="center"/>
    </xf>
    <xf numFmtId="4" fontId="7" fillId="0" borderId="0" applyNumberFormat="0" applyProtection="0">
      <alignment horizontal="left" vertical="center" indent="1"/>
    </xf>
    <xf numFmtId="4" fontId="7" fillId="0" borderId="0" applyNumberFormat="0" applyProtection="0">
      <alignment horizontal="left" vertical="center" indent="1"/>
    </xf>
    <xf numFmtId="4" fontId="7" fillId="116" borderId="48" applyNumberFormat="0" applyProtection="0">
      <alignment horizontal="left" vertical="center" indent="1"/>
    </xf>
    <xf numFmtId="4" fontId="86" fillId="0" borderId="0" applyNumberFormat="0" applyProtection="0">
      <alignment horizontal="left" vertical="center" indent="1"/>
    </xf>
    <xf numFmtId="0" fontId="2" fillId="0" borderId="56" applyNumberFormat="0" applyProtection="0">
      <alignment horizontal="left" vertical="center" indent="1"/>
    </xf>
    <xf numFmtId="0" fontId="2" fillId="0" borderId="56" applyNumberFormat="0" applyProtection="0">
      <alignment horizontal="left" vertical="center" indent="1"/>
    </xf>
    <xf numFmtId="0" fontId="2" fillId="85" borderId="60" applyNumberFormat="0" applyProtection="0">
      <alignment horizontal="left" vertical="top" indent="1"/>
    </xf>
    <xf numFmtId="0" fontId="2" fillId="85" borderId="60" applyNumberFormat="0" applyProtection="0">
      <alignment horizontal="left" vertical="top" indent="1"/>
    </xf>
    <xf numFmtId="0" fontId="2" fillId="0" borderId="56" applyNumberFormat="0" applyProtection="0">
      <alignment horizontal="left" vertical="center" indent="1"/>
    </xf>
    <xf numFmtId="0" fontId="2" fillId="0" borderId="56" applyNumberFormat="0" applyProtection="0">
      <alignment horizontal="left" vertical="center" indent="1"/>
    </xf>
    <xf numFmtId="0" fontId="2" fillId="87" borderId="60" applyNumberFormat="0" applyProtection="0">
      <alignment horizontal="left" vertical="top" indent="1"/>
    </xf>
    <xf numFmtId="0" fontId="2" fillId="87" borderId="60" applyNumberFormat="0" applyProtection="0">
      <alignment horizontal="left" vertical="top" indent="1"/>
    </xf>
    <xf numFmtId="0" fontId="2" fillId="0" borderId="56" applyNumberFormat="0" applyProtection="0">
      <alignment horizontal="left" vertical="center" indent="1"/>
    </xf>
    <xf numFmtId="0" fontId="2" fillId="0" borderId="56" applyNumberFormat="0" applyProtection="0">
      <alignment horizontal="left" vertical="center" indent="1"/>
    </xf>
    <xf numFmtId="0" fontId="2" fillId="66" borderId="60" applyNumberFormat="0" applyProtection="0">
      <alignment horizontal="left" vertical="top" indent="1"/>
    </xf>
    <xf numFmtId="0" fontId="2" fillId="66" borderId="60" applyNumberFormat="0" applyProtection="0">
      <alignment horizontal="left" vertical="top" indent="1"/>
    </xf>
    <xf numFmtId="0" fontId="2" fillId="88" borderId="60" applyNumberFormat="0" applyProtection="0">
      <alignment horizontal="left" vertical="center" indent="1"/>
    </xf>
    <xf numFmtId="0" fontId="2" fillId="88" borderId="60" applyNumberFormat="0" applyProtection="0">
      <alignment horizontal="left" vertical="center" indent="1"/>
    </xf>
    <xf numFmtId="0" fontId="2" fillId="88" borderId="60" applyNumberFormat="0" applyProtection="0">
      <alignment horizontal="left" vertical="top" indent="1"/>
    </xf>
    <xf numFmtId="0" fontId="2" fillId="88" borderId="60" applyNumberFormat="0" applyProtection="0">
      <alignment horizontal="left" vertical="top" indent="1"/>
    </xf>
    <xf numFmtId="0" fontId="2" fillId="109" borderId="56" applyNumberFormat="0">
      <protection locked="0"/>
    </xf>
    <xf numFmtId="4" fontId="7" fillId="67" borderId="60" applyNumberFormat="0" applyProtection="0">
      <alignment vertical="center"/>
    </xf>
    <xf numFmtId="4" fontId="7" fillId="67" borderId="60" applyNumberFormat="0" applyProtection="0">
      <alignment vertical="center"/>
    </xf>
    <xf numFmtId="4" fontId="155" fillId="67" borderId="48" applyNumberFormat="0" applyProtection="0">
      <alignment vertical="center"/>
    </xf>
    <xf numFmtId="4" fontId="155" fillId="67" borderId="60" applyNumberFormat="0" applyProtection="0">
      <alignment vertical="center"/>
    </xf>
    <xf numFmtId="4" fontId="7" fillId="67" borderId="60" applyNumberFormat="0" applyProtection="0">
      <alignment horizontal="left" vertical="center" indent="1"/>
    </xf>
    <xf numFmtId="4" fontId="7" fillId="67" borderId="60" applyNumberFormat="0" applyProtection="0">
      <alignment horizontal="left" vertical="center" indent="1"/>
    </xf>
    <xf numFmtId="0" fontId="7" fillId="67" borderId="60" applyNumberFormat="0" applyProtection="0">
      <alignment horizontal="left" vertical="top" indent="1"/>
    </xf>
    <xf numFmtId="0" fontId="7" fillId="67" borderId="60" applyNumberFormat="0" applyProtection="0">
      <alignment horizontal="left" vertical="top" indent="1"/>
    </xf>
    <xf numFmtId="4" fontId="7" fillId="0" borderId="56" applyNumberFormat="0" applyProtection="0">
      <alignment horizontal="right" vertical="center"/>
    </xf>
    <xf numFmtId="4" fontId="7" fillId="0" borderId="56" applyNumberFormat="0" applyProtection="0">
      <alignment horizontal="right" vertical="center"/>
    </xf>
    <xf numFmtId="4" fontId="155" fillId="117" borderId="48" applyNumberFormat="0" applyProtection="0">
      <alignment horizontal="right" vertical="center"/>
    </xf>
    <xf numFmtId="4" fontId="155" fillId="0" borderId="60" applyNumberFormat="0" applyProtection="0">
      <alignment horizontal="right" vertical="center"/>
    </xf>
    <xf numFmtId="4" fontId="7" fillId="0" borderId="61" applyNumberFormat="0" applyProtection="0">
      <alignment horizontal="left" vertical="center" indent="1"/>
    </xf>
    <xf numFmtId="4" fontId="7" fillId="0" borderId="61" applyNumberFormat="0" applyProtection="0">
      <alignment horizontal="left" vertical="center" indent="1"/>
    </xf>
    <xf numFmtId="4" fontId="81" fillId="60" borderId="69" applyNumberFormat="0" applyProtection="0">
      <alignment horizontal="left" vertical="center" indent="1"/>
    </xf>
    <xf numFmtId="4" fontId="7" fillId="86" borderId="60" applyNumberFormat="0" applyProtection="0">
      <alignment horizontal="left" vertical="center" indent="1"/>
    </xf>
    <xf numFmtId="0" fontId="2" fillId="114" borderId="48" applyNumberFormat="0" applyProtection="0">
      <alignment horizontal="left" vertical="center" indent="1"/>
    </xf>
    <xf numFmtId="0" fontId="86" fillId="0" borderId="56" applyNumberFormat="0" applyProtection="0">
      <alignment horizontal="left" vertical="top" indent="1"/>
    </xf>
    <xf numFmtId="0" fontId="203" fillId="0" borderId="0"/>
    <xf numFmtId="4" fontId="146" fillId="0" borderId="0" applyNumberFormat="0" applyProtection="0">
      <alignment horizontal="left" vertical="center" indent="1"/>
    </xf>
    <xf numFmtId="4" fontId="2" fillId="0" borderId="60" applyNumberFormat="0" applyProtection="0">
      <alignment horizontal="right" vertical="center"/>
    </xf>
    <xf numFmtId="4" fontId="138" fillId="117" borderId="48" applyNumberFormat="0" applyProtection="0">
      <alignment horizontal="right" vertical="center"/>
    </xf>
    <xf numFmtId="4" fontId="2" fillId="0" borderId="60" applyNumberFormat="0" applyProtection="0">
      <alignment horizontal="right" vertical="center"/>
    </xf>
    <xf numFmtId="4" fontId="2" fillId="0" borderId="60" applyNumberFormat="0" applyProtection="0">
      <alignment horizontal="right" vertical="center"/>
    </xf>
    <xf numFmtId="4" fontId="138" fillId="117" borderId="48" applyNumberFormat="0" applyProtection="0">
      <alignment horizontal="right" vertical="center"/>
    </xf>
    <xf numFmtId="4" fontId="2" fillId="0" borderId="60" applyNumberFormat="0" applyProtection="0">
      <alignment horizontal="righ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104" fillId="0" borderId="0" applyFont="0" applyFill="0" applyBorder="0" applyAlignment="0" applyProtection="0"/>
    <xf numFmtId="189" fontId="125" fillId="0" borderId="0">
      <protection locked="0"/>
    </xf>
    <xf numFmtId="189" fontId="125" fillId="0" borderId="0"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7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4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4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4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4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5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38" fontId="104" fillId="78" borderId="0" applyNumberFormat="0" applyFont="0" applyBorder="0" applyAlignment="0" applyProtection="0"/>
    <xf numFmtId="0" fontId="134" fillId="0" borderId="0" applyNumberFormat="0" applyFill="0" applyBorder="0" applyAlignment="0" applyProtection="0"/>
    <xf numFmtId="0" fontId="2" fillId="0" borderId="70"/>
    <xf numFmtId="0" fontId="7" fillId="0" borderId="0">
      <alignment vertical="top"/>
    </xf>
    <xf numFmtId="0" fontId="7" fillId="0" borderId="0">
      <alignment vertical="top"/>
    </xf>
    <xf numFmtId="0" fontId="2" fillId="0" borderId="56" applyNumberFormat="0" applyFont="0" applyFill="0" applyProtection="0">
      <alignment horizontal="center"/>
    </xf>
    <xf numFmtId="22" fontId="2" fillId="0" borderId="56" applyFont="0" applyFill="0" applyProtection="0">
      <alignment horizontal="center"/>
    </xf>
    <xf numFmtId="0" fontId="77" fillId="53" borderId="56" applyNumberFormat="0" applyProtection="0">
      <alignment horizontal="center"/>
    </xf>
    <xf numFmtId="0" fontId="204" fillId="81" borderId="56" applyNumberFormat="0" applyProtection="0">
      <alignment horizontal="right"/>
    </xf>
    <xf numFmtId="4" fontId="2" fillId="0" borderId="56" applyFont="0" applyFill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" fillId="118" borderId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41" fontId="2" fillId="0" borderId="0"/>
    <xf numFmtId="0" fontId="2" fillId="0" borderId="71"/>
    <xf numFmtId="0" fontId="205" fillId="0" borderId="0" applyBorder="0" applyProtection="0">
      <alignment vertical="center"/>
    </xf>
    <xf numFmtId="0" fontId="71" fillId="0" borderId="13" applyBorder="0" applyProtection="0">
      <alignment horizontal="right" vertical="center"/>
    </xf>
    <xf numFmtId="0" fontId="206" fillId="119" borderId="0" applyBorder="0" applyProtection="0">
      <alignment horizontal="centerContinuous" vertical="center"/>
    </xf>
    <xf numFmtId="0" fontId="206" fillId="120" borderId="13" applyBorder="0" applyProtection="0">
      <alignment horizontal="centerContinuous" vertical="center"/>
    </xf>
    <xf numFmtId="0" fontId="207" fillId="0" borderId="0" applyFill="0" applyBorder="0" applyProtection="0">
      <alignment horizontal="left"/>
    </xf>
    <xf numFmtId="0" fontId="181" fillId="0" borderId="32" applyFill="0" applyBorder="0" applyProtection="0">
      <alignment horizontal="left" vertical="top"/>
    </xf>
    <xf numFmtId="0" fontId="208" fillId="0" borderId="0"/>
    <xf numFmtId="0" fontId="83" fillId="0" borderId="0"/>
    <xf numFmtId="0" fontId="209" fillId="0" borderId="0" applyNumberFormat="0" applyFill="0" applyBorder="0" applyAlignment="0" applyProtection="0"/>
    <xf numFmtId="49" fontId="7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209" fontId="107" fillId="0" borderId="0" applyNumberFormat="0" applyFill="0" applyBorder="0" applyAlignment="0" applyProtection="0"/>
    <xf numFmtId="209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209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0" fontId="210" fillId="0" borderId="0"/>
    <xf numFmtId="0" fontId="130" fillId="0" borderId="0" applyNumberFormat="0" applyFill="0" applyBorder="0" applyAlignment="0" applyProtection="0"/>
    <xf numFmtId="0" fontId="132" fillId="0" borderId="51" applyNumberFormat="0" applyFill="0" applyAlignment="0" applyProtection="0"/>
    <xf numFmtId="209" fontId="132" fillId="0" borderId="51" applyNumberFormat="0" applyFill="0" applyAlignment="0" applyProtection="0"/>
    <xf numFmtId="0" fontId="113" fillId="0" borderId="0" applyNumberFormat="0" applyFill="0" applyBorder="0" applyAlignment="0" applyProtection="0"/>
    <xf numFmtId="209" fontId="132" fillId="0" borderId="51" applyNumberFormat="0" applyFill="0" applyAlignment="0" applyProtection="0"/>
    <xf numFmtId="209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3" fillId="0" borderId="52" applyNumberFormat="0" applyFill="0" applyAlignment="0" applyProtection="0"/>
    <xf numFmtId="209" fontId="133" fillId="0" borderId="52" applyNumberFormat="0" applyFill="0" applyAlignment="0" applyProtection="0"/>
    <xf numFmtId="0" fontId="114" fillId="0" borderId="0" applyNumberFormat="0" applyFill="0" applyBorder="0" applyAlignment="0" applyProtection="0"/>
    <xf numFmtId="209" fontId="133" fillId="0" borderId="52" applyNumberFormat="0" applyFill="0" applyAlignment="0" applyProtection="0"/>
    <xf numFmtId="209" fontId="133" fillId="0" borderId="52" applyNumberFormat="0" applyFill="0" applyAlignment="0" applyProtection="0"/>
    <xf numFmtId="0" fontId="133" fillId="0" borderId="52" applyNumberFormat="0" applyFill="0" applyAlignment="0" applyProtection="0"/>
    <xf numFmtId="0" fontId="133" fillId="0" borderId="52" applyNumberFormat="0" applyFill="0" applyAlignment="0" applyProtection="0"/>
    <xf numFmtId="0" fontId="133" fillId="0" borderId="52" applyNumberFormat="0" applyFill="0" applyAlignment="0" applyProtection="0"/>
    <xf numFmtId="0" fontId="133" fillId="0" borderId="52" applyNumberFormat="0" applyFill="0" applyAlignment="0" applyProtection="0"/>
    <xf numFmtId="0" fontId="133" fillId="0" borderId="52" applyNumberFormat="0" applyFill="0" applyAlignment="0" applyProtection="0"/>
    <xf numFmtId="0" fontId="115" fillId="0" borderId="45" applyNumberFormat="0" applyFill="0" applyAlignment="0" applyProtection="0"/>
    <xf numFmtId="209" fontId="115" fillId="0" borderId="45" applyNumberFormat="0" applyFill="0" applyAlignment="0" applyProtection="0"/>
    <xf numFmtId="209" fontId="115" fillId="0" borderId="45" applyNumberFormat="0" applyFill="0" applyAlignment="0" applyProtection="0"/>
    <xf numFmtId="0" fontId="115" fillId="0" borderId="45" applyNumberFormat="0" applyFill="0" applyAlignment="0" applyProtection="0"/>
    <xf numFmtId="209" fontId="115" fillId="0" borderId="45" applyNumberFormat="0" applyFill="0" applyAlignment="0" applyProtection="0"/>
    <xf numFmtId="0" fontId="115" fillId="0" borderId="45" applyNumberFormat="0" applyFill="0" applyAlignment="0" applyProtection="0"/>
    <xf numFmtId="0" fontId="115" fillId="0" borderId="45" applyNumberFormat="0" applyFill="0" applyAlignment="0" applyProtection="0"/>
    <xf numFmtId="0" fontId="115" fillId="0" borderId="45" applyNumberFormat="0" applyFill="0" applyAlignment="0" applyProtection="0"/>
    <xf numFmtId="0" fontId="115" fillId="0" borderId="45" applyNumberFormat="0" applyFill="0" applyAlignment="0" applyProtection="0"/>
    <xf numFmtId="0" fontId="115" fillId="0" borderId="45" applyNumberFormat="0" applyFill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209" fontId="130" fillId="0" borderId="0" applyNumberFormat="0" applyFill="0" applyBorder="0" applyAlignment="0" applyProtection="0"/>
    <xf numFmtId="209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209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89" fontId="179" fillId="0" borderId="0">
      <protection locked="0"/>
    </xf>
    <xf numFmtId="189" fontId="179" fillId="0" borderId="0">
      <protection locked="0"/>
    </xf>
    <xf numFmtId="0" fontId="2" fillId="118" borderId="0"/>
    <xf numFmtId="0" fontId="199" fillId="70" borderId="29"/>
    <xf numFmtId="184" fontId="2" fillId="0" borderId="53">
      <protection locked="0"/>
    </xf>
    <xf numFmtId="184" fontId="2" fillId="0" borderId="53">
      <protection locked="0"/>
    </xf>
    <xf numFmtId="184" fontId="2" fillId="0" borderId="53">
      <protection locked="0"/>
    </xf>
    <xf numFmtId="184" fontId="2" fillId="0" borderId="53">
      <protection locked="0"/>
    </xf>
    <xf numFmtId="178" fontId="211" fillId="0" borderId="0">
      <alignment horizontal="left"/>
      <protection locked="0"/>
    </xf>
    <xf numFmtId="236" fontId="2" fillId="0" borderId="62" applyFont="0" applyFill="0" applyBorder="0" applyProtection="0">
      <alignment horizontal="center"/>
      <protection locked="0"/>
    </xf>
    <xf numFmtId="236" fontId="2" fillId="0" borderId="62" applyFont="0" applyFill="0" applyBorder="0" applyProtection="0">
      <alignment horizontal="center"/>
      <protection locked="0"/>
    </xf>
    <xf numFmtId="236" fontId="2" fillId="0" borderId="62" applyFont="0" applyFill="0" applyBorder="0" applyProtection="0">
      <alignment horizontal="center"/>
      <protection locked="0"/>
    </xf>
    <xf numFmtId="237" fontId="77" fillId="0" borderId="64" applyFont="0" applyFill="0" applyBorder="0" applyProtection="0">
      <alignment horizontal="center"/>
    </xf>
    <xf numFmtId="38" fontId="2" fillId="0" borderId="56" applyFont="0" applyFill="0" applyBorder="0" applyAlignment="0" applyProtection="0">
      <protection locked="0"/>
    </xf>
    <xf numFmtId="38" fontId="2" fillId="0" borderId="56" applyFont="0" applyFill="0" applyBorder="0" applyAlignment="0" applyProtection="0">
      <protection locked="0"/>
    </xf>
    <xf numFmtId="38" fontId="2" fillId="0" borderId="56" applyFont="0" applyFill="0" applyBorder="0" applyAlignment="0" applyProtection="0">
      <protection locked="0"/>
    </xf>
    <xf numFmtId="15" fontId="2" fillId="0" borderId="56" applyFont="0" applyFill="0" applyBorder="0" applyProtection="0">
      <alignment horizontal="center"/>
      <protection locked="0"/>
    </xf>
    <xf numFmtId="15" fontId="2" fillId="0" borderId="56" applyFont="0" applyFill="0" applyBorder="0" applyProtection="0">
      <alignment horizontal="center"/>
      <protection locked="0"/>
    </xf>
    <xf numFmtId="15" fontId="2" fillId="0" borderId="56" applyFont="0" applyFill="0" applyBorder="0" applyProtection="0">
      <alignment horizontal="center"/>
      <protection locked="0"/>
    </xf>
    <xf numFmtId="10" fontId="2" fillId="0" borderId="56" applyFont="0" applyFill="0" applyBorder="0" applyProtection="0">
      <alignment horizontal="center"/>
      <protection locked="0"/>
    </xf>
    <xf numFmtId="10" fontId="2" fillId="0" borderId="56" applyFont="0" applyFill="0" applyBorder="0" applyProtection="0">
      <alignment horizontal="center"/>
      <protection locked="0"/>
    </xf>
    <xf numFmtId="10" fontId="2" fillId="0" borderId="56" applyFont="0" applyFill="0" applyBorder="0" applyProtection="0">
      <alignment horizontal="center"/>
      <protection locked="0"/>
    </xf>
    <xf numFmtId="192" fontId="2" fillId="0" borderId="56" applyFont="0" applyFill="0" applyBorder="0" applyProtection="0">
      <alignment horizontal="center"/>
    </xf>
    <xf numFmtId="192" fontId="2" fillId="0" borderId="56" applyFont="0" applyFill="0" applyBorder="0" applyProtection="0">
      <alignment horizontal="center"/>
    </xf>
    <xf numFmtId="192" fontId="2" fillId="0" borderId="56" applyFont="0" applyFill="0" applyBorder="0" applyProtection="0">
      <alignment horizontal="center"/>
    </xf>
    <xf numFmtId="37" fontId="81" fillId="73" borderId="0" applyNumberFormat="0" applyBorder="0" applyAlignment="0" applyProtection="0"/>
    <xf numFmtId="37" fontId="81" fillId="73" borderId="0" applyNumberFormat="0" applyBorder="0" applyAlignment="0" applyProtection="0"/>
    <xf numFmtId="37" fontId="81" fillId="73" borderId="0" applyNumberFormat="0" applyBorder="0" applyAlignment="0" applyProtection="0"/>
    <xf numFmtId="37" fontId="81" fillId="73" borderId="0" applyNumberFormat="0" applyBorder="0" applyAlignment="0" applyProtection="0"/>
    <xf numFmtId="37" fontId="81" fillId="0" borderId="0"/>
    <xf numFmtId="37" fontId="81" fillId="0" borderId="0"/>
    <xf numFmtId="37" fontId="81" fillId="0" borderId="0"/>
    <xf numFmtId="37" fontId="81" fillId="73" borderId="0" applyNumberFormat="0" applyBorder="0" applyAlignment="0" applyProtection="0"/>
    <xf numFmtId="0" fontId="212" fillId="0" borderId="0">
      <alignment vertical="top"/>
    </xf>
    <xf numFmtId="37" fontId="213" fillId="0" borderId="0">
      <protection locked="0"/>
    </xf>
    <xf numFmtId="190" fontId="96" fillId="0" borderId="0">
      <protection locked="0"/>
    </xf>
    <xf numFmtId="190" fontId="96" fillId="0" borderId="0">
      <protection locked="0"/>
    </xf>
    <xf numFmtId="191" fontId="96" fillId="0" borderId="0">
      <protection locked="0"/>
    </xf>
    <xf numFmtId="191" fontId="96" fillId="0" borderId="0">
      <protection locked="0"/>
    </xf>
    <xf numFmtId="186" fontId="71" fillId="0" borderId="0" applyFont="0" applyFill="0" applyBorder="0" applyAlignment="0" applyProtection="0"/>
    <xf numFmtId="186" fontId="71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5" fillId="0" borderId="0" applyFont="0" applyFill="0" applyBorder="0" applyAlignment="0" applyProtection="0"/>
    <xf numFmtId="3" fontId="2" fillId="0" borderId="0" applyFont="0" applyFill="0" applyBorder="0" applyAlignment="0" applyProtection="0"/>
    <xf numFmtId="2" fontId="103" fillId="0" borderId="0" applyFont="0" applyFill="0" applyBorder="0" applyAlignment="0" applyProtection="0"/>
    <xf numFmtId="223" fontId="142" fillId="0" borderId="0" applyFill="0"/>
    <xf numFmtId="0" fontId="214" fillId="0" borderId="0" applyNumberFormat="0" applyFill="0" applyBorder="0" applyAlignment="0" applyProtection="0"/>
    <xf numFmtId="0" fontId="2" fillId="0" borderId="63" applyFont="0" applyFill="0" applyBorder="0" applyAlignment="0" applyProtection="0"/>
    <xf numFmtId="0" fontId="2" fillId="0" borderId="63" applyFont="0" applyFill="0" applyBorder="0" applyAlignment="0" applyProtection="0"/>
    <xf numFmtId="0" fontId="2" fillId="0" borderId="63" applyFont="0" applyFill="0" applyBorder="0" applyAlignment="0" applyProtection="0"/>
    <xf numFmtId="0" fontId="2" fillId="0" borderId="63" applyFont="0" applyFill="0" applyBorder="0" applyAlignment="0" applyProtection="0"/>
    <xf numFmtId="0" fontId="215" fillId="0" borderId="0" applyFont="0" applyFill="0" applyBorder="0" applyAlignment="0" applyProtection="0"/>
    <xf numFmtId="0" fontId="215" fillId="0" borderId="0" applyFont="0" applyFill="0" applyBorder="0" applyAlignment="0" applyProtection="0"/>
    <xf numFmtId="0" fontId="216" fillId="0" borderId="0"/>
    <xf numFmtId="0" fontId="216" fillId="0" borderId="0" applyFont="0" applyFill="0" applyBorder="0" applyAlignment="0" applyProtection="0"/>
    <xf numFmtId="0" fontId="216" fillId="0" borderId="0" applyFont="0" applyFill="0" applyBorder="0" applyAlignment="0" applyProtection="0"/>
    <xf numFmtId="0" fontId="215" fillId="0" borderId="0" applyFont="0" applyFill="0" applyBorder="0" applyAlignment="0" applyProtection="0"/>
    <xf numFmtId="0" fontId="215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2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2" fillId="0" borderId="0" applyFont="0" applyFill="0" applyBorder="0" applyAlignment="0" applyProtection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106" fillId="52" borderId="35" applyNumberFormat="0" applyAlignment="0" applyProtection="0"/>
    <xf numFmtId="0" fontId="7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6" fillId="0" borderId="0"/>
    <xf numFmtId="43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202" fontId="148" fillId="0" borderId="0" applyFill="0" applyBorder="0" applyProtection="0">
      <alignment horizontal="right"/>
      <protection locked="0"/>
    </xf>
    <xf numFmtId="202" fontId="148" fillId="0" borderId="0" applyFont="0" applyFill="0" applyBorder="0" applyAlignment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43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9" fillId="25" borderId="0" applyNumberFormat="0" applyBorder="0" applyAlignment="0" applyProtection="0"/>
    <xf numFmtId="0" fontId="69" fillId="29" borderId="0" applyNumberFormat="0" applyBorder="0" applyAlignment="0" applyProtection="0"/>
    <xf numFmtId="0" fontId="69" fillId="33" borderId="0" applyNumberFormat="0" applyBorder="0" applyAlignment="0" applyProtection="0"/>
    <xf numFmtId="0" fontId="69" fillId="37" borderId="0" applyNumberFormat="0" applyBorder="0" applyAlignment="0" applyProtection="0"/>
    <xf numFmtId="0" fontId="69" fillId="41" borderId="0" applyNumberFormat="0" applyBorder="0" applyAlignment="0" applyProtection="0"/>
    <xf numFmtId="0" fontId="69" fillId="45" borderId="0" applyNumberFormat="0" applyBorder="0" applyAlignment="0" applyProtection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7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0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20" fillId="0" borderId="0"/>
    <xf numFmtId="238" fontId="220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180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179" fontId="2" fillId="0" borderId="0"/>
    <xf numFmtId="0" fontId="60" fillId="15" borderId="0" applyNumberFormat="0" applyBorder="0" applyAlignment="0" applyProtection="0"/>
    <xf numFmtId="0" fontId="64" fillId="19" borderId="22" applyNumberFormat="0" applyAlignment="0" applyProtection="0"/>
    <xf numFmtId="238" fontId="219" fillId="20" borderId="25" applyNumberFormat="0" applyAlignment="0" applyProtection="0"/>
    <xf numFmtId="238" fontId="219" fillId="20" borderId="25" applyNumberFormat="0" applyAlignment="0" applyProtection="0"/>
    <xf numFmtId="238" fontId="219" fillId="20" borderId="25" applyNumberFormat="0" applyAlignment="0" applyProtection="0"/>
    <xf numFmtId="0" fontId="66" fillId="20" borderId="25" applyNumberFormat="0" applyAlignment="0" applyProtection="0"/>
    <xf numFmtId="238" fontId="221" fillId="0" borderId="24" applyNumberFormat="0" applyFill="0" applyAlignment="0" applyProtection="0"/>
    <xf numFmtId="238" fontId="221" fillId="0" borderId="24" applyNumberFormat="0" applyFill="0" applyAlignment="0" applyProtection="0"/>
    <xf numFmtId="238" fontId="221" fillId="0" borderId="24" applyNumberFormat="0" applyFill="0" applyAlignment="0" applyProtection="0"/>
    <xf numFmtId="0" fontId="65" fillId="0" borderId="24" applyNumberFormat="0" applyFill="0" applyAlignment="0" applyProtection="0"/>
    <xf numFmtId="0" fontId="69" fillId="22" borderId="0" applyNumberFormat="0" applyBorder="0" applyAlignment="0" applyProtection="0"/>
    <xf numFmtId="0" fontId="69" fillId="26" borderId="0" applyNumberFormat="0" applyBorder="0" applyAlignment="0" applyProtection="0"/>
    <xf numFmtId="0" fontId="69" fillId="30" borderId="0" applyNumberFormat="0" applyBorder="0" applyAlignment="0" applyProtection="0"/>
    <xf numFmtId="0" fontId="69" fillId="34" borderId="0" applyNumberFormat="0" applyBorder="0" applyAlignment="0" applyProtection="0"/>
    <xf numFmtId="0" fontId="69" fillId="38" borderId="0" applyNumberFormat="0" applyBorder="0" applyAlignment="0" applyProtection="0"/>
    <xf numFmtId="0" fontId="69" fillId="42" borderId="0" applyNumberFormat="0" applyBorder="0" applyAlignment="0" applyProtection="0"/>
    <xf numFmtId="0" fontId="62" fillId="18" borderId="22" applyNumberFormat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238" fontId="2" fillId="67" borderId="43" applyNumberFormat="0" applyFont="0" applyBorder="0" applyAlignment="0" applyProtection="0"/>
    <xf numFmtId="0" fontId="222" fillId="0" borderId="0" applyNumberFormat="0" applyFill="0" applyBorder="0" applyAlignment="0" applyProtection="0">
      <alignment vertical="top"/>
      <protection locked="0"/>
    </xf>
    <xf numFmtId="0" fontId="223" fillId="0" borderId="0" applyNumberFormat="0" applyFill="0" applyBorder="0" applyAlignment="0" applyProtection="0">
      <alignment vertical="top"/>
      <protection locked="0"/>
    </xf>
    <xf numFmtId="238" fontId="224" fillId="16" borderId="0" applyNumberFormat="0" applyBorder="0" applyAlignment="0" applyProtection="0"/>
    <xf numFmtId="238" fontId="224" fillId="16" borderId="0" applyNumberFormat="0" applyBorder="0" applyAlignment="0" applyProtection="0"/>
    <xf numFmtId="238" fontId="224" fillId="16" borderId="0" applyNumberFormat="0" applyBorder="0" applyAlignment="0" applyProtection="0"/>
    <xf numFmtId="0" fontId="61" fillId="16" borderId="0" applyNumberFormat="0" applyBorder="0" applyAlignment="0" applyProtection="0"/>
    <xf numFmtId="171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74" fillId="17" borderId="0" applyNumberFormat="0" applyBorder="0" applyAlignment="0" applyProtection="0"/>
    <xf numFmtId="0" fontId="80" fillId="0" borderId="0"/>
    <xf numFmtId="0" fontId="6" fillId="0" borderId="0"/>
    <xf numFmtId="0" fontId="2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0" fontId="6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238" fontId="7" fillId="21" borderId="26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5" fillId="0" borderId="0" applyFont="0" applyFill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238" fontId="77" fillId="66" borderId="50" applyNumberFormat="0" applyFont="0" applyBorder="0" applyAlignment="0" applyProtection="0"/>
    <xf numFmtId="0" fontId="63" fillId="19" borderId="23" applyNumberFormat="0" applyAlignment="0" applyProtection="0"/>
    <xf numFmtId="238" fontId="123" fillId="70" borderId="48" applyNumberFormat="0" applyAlignment="0" applyProtection="0"/>
    <xf numFmtId="4" fontId="86" fillId="0" borderId="60" applyNumberFormat="0" applyProtection="0">
      <alignment vertical="center"/>
    </xf>
    <xf numFmtId="4" fontId="153" fillId="73" borderId="60" applyNumberFormat="0" applyProtection="0">
      <alignment vertical="center"/>
    </xf>
    <xf numFmtId="4" fontId="86" fillId="0" borderId="60" applyNumberFormat="0" applyProtection="0">
      <alignment horizontal="left" vertical="center" indent="1"/>
    </xf>
    <xf numFmtId="0" fontId="86" fillId="0" borderId="60" applyNumberFormat="0" applyProtection="0">
      <alignment horizontal="left" vertical="top" indent="1"/>
    </xf>
    <xf numFmtId="4" fontId="7" fillId="48" borderId="60" applyNumberFormat="0" applyProtection="0">
      <alignment horizontal="right" vertical="center"/>
    </xf>
    <xf numFmtId="4" fontId="7" fillId="55" borderId="60" applyNumberFormat="0" applyProtection="0">
      <alignment horizontal="right" vertical="center"/>
    </xf>
    <xf numFmtId="4" fontId="7" fillId="63" borderId="60" applyNumberFormat="0" applyProtection="0">
      <alignment horizontal="right" vertical="center"/>
    </xf>
    <xf numFmtId="4" fontId="7" fillId="57" borderId="60" applyNumberFormat="0" applyProtection="0">
      <alignment horizontal="right" vertical="center"/>
    </xf>
    <xf numFmtId="4" fontId="7" fillId="61" borderId="60" applyNumberFormat="0" applyProtection="0">
      <alignment horizontal="right" vertical="center"/>
    </xf>
    <xf numFmtId="4" fontId="7" fillId="65" borderId="60" applyNumberFormat="0" applyProtection="0">
      <alignment horizontal="right" vertical="center"/>
    </xf>
    <xf numFmtId="4" fontId="7" fillId="64" borderId="60" applyNumberFormat="0" applyProtection="0">
      <alignment horizontal="right" vertical="center"/>
    </xf>
    <xf numFmtId="4" fontId="7" fillId="84" borderId="60" applyNumberFormat="0" applyProtection="0">
      <alignment horizontal="right" vertical="center"/>
    </xf>
    <xf numFmtId="4" fontId="7" fillId="56" borderId="60" applyNumberFormat="0" applyProtection="0">
      <alignment horizontal="right" vertical="center"/>
    </xf>
    <xf numFmtId="4" fontId="7" fillId="86" borderId="60" applyNumberFormat="0" applyProtection="0">
      <alignment horizontal="right" vertical="center"/>
    </xf>
    <xf numFmtId="0" fontId="2" fillId="85" borderId="60" applyNumberFormat="0" applyProtection="0">
      <alignment horizontal="left" vertical="top" indent="1"/>
    </xf>
    <xf numFmtId="0" fontId="2" fillId="87" borderId="60" applyNumberFormat="0" applyProtection="0">
      <alignment horizontal="left" vertical="top" indent="1"/>
    </xf>
    <xf numFmtId="0" fontId="2" fillId="66" borderId="60" applyNumberFormat="0" applyProtection="0">
      <alignment horizontal="left" vertical="top" indent="1"/>
    </xf>
    <xf numFmtId="0" fontId="2" fillId="88" borderId="60" applyNumberFormat="0" applyProtection="0">
      <alignment horizontal="left" vertical="center" indent="1"/>
    </xf>
    <xf numFmtId="0" fontId="2" fillId="88" borderId="60" applyNumberFormat="0" applyProtection="0">
      <alignment horizontal="left" vertical="top" indent="1"/>
    </xf>
    <xf numFmtId="4" fontId="7" fillId="67" borderId="60" applyNumberFormat="0" applyProtection="0">
      <alignment vertical="center"/>
    </xf>
    <xf numFmtId="4" fontId="155" fillId="67" borderId="60" applyNumberFormat="0" applyProtection="0">
      <alignment vertical="center"/>
    </xf>
    <xf numFmtId="4" fontId="7" fillId="67" borderId="60" applyNumberFormat="0" applyProtection="0">
      <alignment horizontal="left" vertical="center" indent="1"/>
    </xf>
    <xf numFmtId="0" fontId="7" fillId="67" borderId="60" applyNumberFormat="0" applyProtection="0">
      <alignment horizontal="left" vertical="top" indent="1"/>
    </xf>
    <xf numFmtId="4" fontId="155" fillId="0" borderId="60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1" fillId="0" borderId="13" applyBorder="0" applyProtection="0">
      <alignment horizontal="right" vertical="center"/>
    </xf>
    <xf numFmtId="0" fontId="206" fillId="120" borderId="13" applyBorder="0" applyProtection="0">
      <alignment horizontal="centerContinuous" vertical="center"/>
    </xf>
    <xf numFmtId="0" fontId="181" fillId="0" borderId="32" applyFill="0" applyBorder="0" applyProtection="0">
      <alignment horizontal="left" vertical="top"/>
    </xf>
    <xf numFmtId="238" fontId="158" fillId="0" borderId="0" applyNumberFormat="0" applyFill="0" applyBorder="0" applyAlignment="0" applyProtection="0"/>
    <xf numFmtId="238" fontId="158" fillId="0" borderId="0" applyNumberFormat="0" applyFill="0" applyBorder="0" applyAlignment="0" applyProtection="0"/>
    <xf numFmtId="238" fontId="158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8" fillId="0" borderId="19" applyNumberFormat="0" applyFill="0" applyAlignment="0" applyProtection="0"/>
    <xf numFmtId="0" fontId="226" fillId="0" borderId="0" applyNumberFormat="0" applyFill="0" applyBorder="0" applyAlignment="0" applyProtection="0"/>
    <xf numFmtId="0" fontId="59" fillId="0" borderId="20" applyNumberFormat="0" applyFill="0" applyAlignment="0" applyProtection="0"/>
    <xf numFmtId="0" fontId="10" fillId="0" borderId="21" applyNumberFormat="0" applyFill="0" applyAlignment="0" applyProtection="0"/>
    <xf numFmtId="238" fontId="227" fillId="0" borderId="0" applyNumberFormat="0" applyFill="0" applyBorder="0" applyAlignment="0" applyProtection="0"/>
    <xf numFmtId="238" fontId="227" fillId="0" borderId="0" applyNumberFormat="0" applyFill="0" applyBorder="0" applyAlignment="0" applyProtection="0"/>
    <xf numFmtId="238" fontId="227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238" fontId="218" fillId="0" borderId="27" applyNumberFormat="0" applyFill="0" applyAlignment="0" applyProtection="0"/>
    <xf numFmtId="238" fontId="218" fillId="0" borderId="27" applyNumberFormat="0" applyFill="0" applyAlignment="0" applyProtection="0"/>
    <xf numFmtId="184" fontId="2" fillId="0" borderId="53">
      <protection locked="0"/>
    </xf>
    <xf numFmtId="0" fontId="1" fillId="0" borderId="27" applyNumberFormat="0" applyFill="0" applyAlignment="0" applyProtection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8" fillId="0" borderId="0"/>
    <xf numFmtId="0" fontId="6" fillId="0" borderId="0"/>
    <xf numFmtId="43" fontId="228" fillId="0" borderId="0" applyFont="0" applyFill="0" applyBorder="0" applyAlignment="0" applyProtection="0"/>
    <xf numFmtId="0" fontId="6" fillId="0" borderId="0"/>
    <xf numFmtId="44" fontId="70" fillId="0" borderId="0" applyFont="0" applyFill="0" applyBorder="0" applyAlignment="0" applyProtection="0"/>
    <xf numFmtId="0" fontId="229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7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</cellStyleXfs>
  <cellXfs count="205">
    <xf numFmtId="0" fontId="0" fillId="0" borderId="0" xfId="0"/>
    <xf numFmtId="0" fontId="0" fillId="0" borderId="0" xfId="0" applyAlignment="1">
      <alignment vertical="center"/>
    </xf>
    <xf numFmtId="20" fontId="0" fillId="0" borderId="0" xfId="0" applyNumberFormat="1"/>
    <xf numFmtId="43" fontId="0" fillId="0" borderId="0" xfId="12" applyFont="1"/>
    <xf numFmtId="4" fontId="0" fillId="0" borderId="0" xfId="0" applyNumberFormat="1"/>
    <xf numFmtId="43" fontId="0" fillId="0" borderId="0" xfId="0" applyNumberFormat="1"/>
    <xf numFmtId="4" fontId="8" fillId="0" borderId="0" xfId="0" applyNumberFormat="1" applyFont="1"/>
    <xf numFmtId="0" fontId="9" fillId="0" borderId="0" xfId="0" applyFont="1"/>
    <xf numFmtId="0" fontId="10" fillId="0" borderId="1" xfId="0" applyFont="1" applyBorder="1" applyAlignment="1">
      <alignment horizontal="center" vertical="center"/>
    </xf>
    <xf numFmtId="0" fontId="11" fillId="0" borderId="0" xfId="0" applyFont="1"/>
    <xf numFmtId="16" fontId="10" fillId="0" borderId="1" xfId="0" quotePrefix="1" applyNumberFormat="1" applyFont="1" applyBorder="1" applyAlignment="1">
      <alignment horizontal="center" vertical="center"/>
    </xf>
    <xf numFmtId="43" fontId="10" fillId="0" borderId="1" xfId="0" applyNumberFormat="1" applyFont="1" applyBorder="1" applyAlignment="1">
      <alignment horizontal="center" vertical="center"/>
    </xf>
    <xf numFmtId="10" fontId="10" fillId="0" borderId="1" xfId="0" applyNumberFormat="1" applyFont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/>
    </xf>
    <xf numFmtId="43" fontId="10" fillId="0" borderId="0" xfId="12" applyFont="1" applyFill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1" fillId="0" borderId="0" xfId="0" applyFont="1" applyAlignment="1">
      <alignment horizontal="right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3" fillId="6" borderId="0" xfId="1" applyFont="1" applyFill="1" applyAlignment="1">
      <alignment vertical="top"/>
    </xf>
    <xf numFmtId="0" fontId="14" fillId="6" borderId="0" xfId="1" applyFont="1" applyFill="1" applyAlignment="1">
      <alignment horizontal="center" vertical="top"/>
    </xf>
    <xf numFmtId="0" fontId="15" fillId="6" borderId="0" xfId="1" applyFont="1" applyFill="1" applyAlignment="1">
      <alignment horizontal="left" vertical="top"/>
    </xf>
    <xf numFmtId="0" fontId="16" fillId="6" borderId="0" xfId="1" applyFont="1" applyFill="1" applyAlignment="1">
      <alignment horizontal="left" vertical="top"/>
    </xf>
    <xf numFmtId="0" fontId="17" fillId="6" borderId="0" xfId="1" applyFont="1" applyFill="1" applyAlignment="1">
      <alignment horizontal="left" vertical="top"/>
    </xf>
    <xf numFmtId="0" fontId="18" fillId="6" borderId="0" xfId="1" applyFont="1" applyFill="1" applyAlignment="1">
      <alignment horizontal="left" vertical="top"/>
    </xf>
    <xf numFmtId="0" fontId="19" fillId="6" borderId="0" xfId="1" applyFont="1" applyFill="1" applyAlignment="1">
      <alignment horizontal="left"/>
    </xf>
    <xf numFmtId="0" fontId="20" fillId="6" borderId="0" xfId="1" applyFont="1" applyFill="1" applyAlignment="1">
      <alignment horizontal="left"/>
    </xf>
    <xf numFmtId="0" fontId="18" fillId="6" borderId="0" xfId="1" applyFont="1" applyFill="1" applyAlignment="1">
      <alignment horizontal="left" vertical="top" wrapText="1"/>
    </xf>
    <xf numFmtId="0" fontId="21" fillId="6" borderId="0" xfId="1" applyFont="1" applyFill="1" applyAlignment="1">
      <alignment horizontal="right" vertical="top" wrapText="1"/>
    </xf>
    <xf numFmtId="0" fontId="22" fillId="6" borderId="0" xfId="1" applyFont="1" applyFill="1" applyAlignment="1">
      <alignment horizontal="right" vertical="center" wrapText="1"/>
    </xf>
    <xf numFmtId="0" fontId="23" fillId="6" borderId="0" xfId="1" applyFont="1" applyFill="1" applyAlignment="1">
      <alignment horizontal="left" vertical="center" indent="1"/>
    </xf>
    <xf numFmtId="0" fontId="13" fillId="6" borderId="0" xfId="1" applyFont="1" applyFill="1" applyAlignment="1">
      <alignment horizontal="center" vertical="top" wrapText="1"/>
    </xf>
    <xf numFmtId="0" fontId="18" fillId="6" borderId="0" xfId="1" applyFont="1" applyFill="1" applyAlignment="1">
      <alignment horizontal="center" vertical="top"/>
    </xf>
    <xf numFmtId="14" fontId="13" fillId="6" borderId="0" xfId="1" applyNumberFormat="1" applyFont="1" applyFill="1" applyAlignment="1">
      <alignment vertical="top"/>
    </xf>
    <xf numFmtId="14" fontId="13" fillId="6" borderId="0" xfId="1" applyNumberFormat="1" applyFont="1" applyFill="1" applyAlignment="1">
      <alignment horizontal="center" vertical="top"/>
    </xf>
    <xf numFmtId="0" fontId="13" fillId="6" borderId="0" xfId="1" applyFont="1" applyFill="1" applyAlignment="1">
      <alignment horizontal="center" vertical="top"/>
    </xf>
    <xf numFmtId="0" fontId="13" fillId="0" borderId="0" xfId="1" applyFont="1" applyAlignment="1">
      <alignment vertical="top"/>
    </xf>
    <xf numFmtId="0" fontId="10" fillId="0" borderId="2" xfId="0" applyFont="1" applyBorder="1" applyAlignment="1">
      <alignment horizontal="center" vertical="center"/>
    </xf>
    <xf numFmtId="3" fontId="10" fillId="0" borderId="2" xfId="0" applyNumberFormat="1" applyFont="1" applyBorder="1" applyAlignment="1">
      <alignment horizontal="center" vertical="center"/>
    </xf>
    <xf numFmtId="43" fontId="10" fillId="0" borderId="2" xfId="0" applyNumberFormat="1" applyFont="1" applyBorder="1" applyAlignment="1">
      <alignment horizontal="center" vertical="center"/>
    </xf>
    <xf numFmtId="16" fontId="10" fillId="0" borderId="2" xfId="0" quotePrefix="1" applyNumberFormat="1" applyFont="1" applyBorder="1" applyAlignment="1">
      <alignment horizontal="center" vertical="center"/>
    </xf>
    <xf numFmtId="10" fontId="10" fillId="0" borderId="2" xfId="0" applyNumberFormat="1" applyFont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3" fontId="10" fillId="0" borderId="4" xfId="0" applyNumberFormat="1" applyFont="1" applyBorder="1" applyAlignment="1">
      <alignment horizontal="center" vertical="center"/>
    </xf>
    <xf numFmtId="43" fontId="10" fillId="0" borderId="4" xfId="0" applyNumberFormat="1" applyFont="1" applyBorder="1" applyAlignment="1">
      <alignment horizontal="center" vertical="center"/>
    </xf>
    <xf numFmtId="16" fontId="10" fillId="0" borderId="4" xfId="0" quotePrefix="1" applyNumberFormat="1" applyFont="1" applyBorder="1" applyAlignment="1">
      <alignment horizontal="center" vertical="center"/>
    </xf>
    <xf numFmtId="10" fontId="10" fillId="0" borderId="4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10" fillId="0" borderId="8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left" vertical="center"/>
    </xf>
    <xf numFmtId="43" fontId="10" fillId="0" borderId="0" xfId="0" applyNumberFormat="1" applyFont="1" applyAlignment="1">
      <alignment horizontal="center" vertical="center"/>
    </xf>
    <xf numFmtId="16" fontId="10" fillId="0" borderId="0" xfId="0" quotePrefix="1" applyNumberFormat="1" applyFont="1" applyAlignment="1">
      <alignment horizontal="center" vertical="center"/>
    </xf>
    <xf numFmtId="4" fontId="10" fillId="0" borderId="0" xfId="0" applyNumberFormat="1" applyFont="1" applyAlignment="1">
      <alignment vertical="center"/>
    </xf>
    <xf numFmtId="0" fontId="10" fillId="0" borderId="9" xfId="0" applyFont="1" applyBorder="1" applyAlignment="1">
      <alignment horizontal="left" vertical="center" wrapText="1"/>
    </xf>
    <xf numFmtId="43" fontId="10" fillId="8" borderId="4" xfId="12" applyFont="1" applyFill="1" applyBorder="1" applyAlignment="1">
      <alignment horizontal="right" vertical="center"/>
    </xf>
    <xf numFmtId="0" fontId="13" fillId="0" borderId="0" xfId="1" applyFont="1" applyAlignment="1">
      <alignment horizontal="center" vertical="top" wrapText="1"/>
    </xf>
    <xf numFmtId="0" fontId="25" fillId="0" borderId="0" xfId="0" applyFont="1"/>
    <xf numFmtId="0" fontId="26" fillId="0" borderId="0" xfId="0" applyFont="1" applyAlignment="1">
      <alignment vertical="center"/>
    </xf>
    <xf numFmtId="0" fontId="27" fillId="0" borderId="0" xfId="0" applyFont="1"/>
    <xf numFmtId="43" fontId="27" fillId="0" borderId="0" xfId="0" applyNumberFormat="1" applyFont="1"/>
    <xf numFmtId="43" fontId="28" fillId="0" borderId="0" xfId="0" applyNumberFormat="1" applyFont="1"/>
    <xf numFmtId="0" fontId="29" fillId="3" borderId="13" xfId="0" applyFont="1" applyFill="1" applyBorder="1" applyAlignment="1">
      <alignment horizontal="centerContinuous" vertical="center"/>
    </xf>
    <xf numFmtId="0" fontId="30" fillId="0" borderId="13" xfId="0" applyFont="1" applyBorder="1" applyAlignment="1">
      <alignment vertical="center"/>
    </xf>
    <xf numFmtId="0" fontId="29" fillId="0" borderId="0" xfId="0" applyFont="1" applyAlignment="1">
      <alignment horizontal="centerContinuous" vertical="center"/>
    </xf>
    <xf numFmtId="0" fontId="27" fillId="3" borderId="0" xfId="0" applyFont="1" applyFill="1" applyAlignment="1">
      <alignment wrapText="1"/>
    </xf>
    <xf numFmtId="0" fontId="27" fillId="3" borderId="0" xfId="0" applyFont="1" applyFill="1"/>
    <xf numFmtId="164" fontId="27" fillId="3" borderId="0" xfId="0" applyNumberFormat="1" applyFont="1" applyFill="1"/>
    <xf numFmtId="43" fontId="27" fillId="0" borderId="0" xfId="12" applyFont="1"/>
    <xf numFmtId="43" fontId="27" fillId="0" borderId="0" xfId="12" applyFont="1" applyFill="1" applyBorder="1"/>
    <xf numFmtId="0" fontId="31" fillId="0" borderId="0" xfId="0" applyFont="1"/>
    <xf numFmtId="0" fontId="32" fillId="9" borderId="14" xfId="0" applyFont="1" applyFill="1" applyBorder="1" applyAlignment="1">
      <alignment horizontal="center" vertical="center" wrapText="1"/>
    </xf>
    <xf numFmtId="0" fontId="32" fillId="9" borderId="3" xfId="0" applyFont="1" applyFill="1" applyBorder="1" applyAlignment="1">
      <alignment horizontal="center" vertical="center" wrapText="1"/>
    </xf>
    <xf numFmtId="43" fontId="31" fillId="0" borderId="0" xfId="12" applyFont="1"/>
    <xf numFmtId="43" fontId="31" fillId="0" borderId="0" xfId="12" applyFont="1" applyFill="1" applyBorder="1"/>
    <xf numFmtId="43" fontId="33" fillId="10" borderId="3" xfId="12" applyFont="1" applyFill="1" applyBorder="1" applyAlignment="1">
      <alignment horizontal="center" vertical="center"/>
    </xf>
    <xf numFmtId="9" fontId="33" fillId="10" borderId="3" xfId="16" applyFont="1" applyFill="1" applyBorder="1" applyAlignment="1">
      <alignment horizontal="center" vertical="center"/>
    </xf>
    <xf numFmtId="0" fontId="33" fillId="10" borderId="3" xfId="12" applyNumberFormat="1" applyFont="1" applyFill="1" applyBorder="1" applyAlignment="1">
      <alignment horizontal="center" vertical="center"/>
    </xf>
    <xf numFmtId="1" fontId="34" fillId="4" borderId="3" xfId="0" applyNumberFormat="1" applyFont="1" applyFill="1" applyBorder="1" applyAlignment="1">
      <alignment horizontal="center" vertical="center"/>
    </xf>
    <xf numFmtId="43" fontId="35" fillId="11" borderId="3" xfId="14" applyFont="1" applyFill="1" applyBorder="1" applyAlignment="1">
      <alignment horizontal="center" vertical="center"/>
    </xf>
    <xf numFmtId="165" fontId="35" fillId="11" borderId="3" xfId="0" applyNumberFormat="1" applyFont="1" applyFill="1" applyBorder="1" applyAlignment="1">
      <alignment horizontal="center" vertical="center"/>
    </xf>
    <xf numFmtId="1" fontId="35" fillId="11" borderId="3" xfId="0" applyNumberFormat="1" applyFont="1" applyFill="1" applyBorder="1" applyAlignment="1">
      <alignment horizontal="center" vertical="center"/>
    </xf>
    <xf numFmtId="43" fontId="31" fillId="0" borderId="0" xfId="12" applyFont="1" applyFill="1"/>
    <xf numFmtId="43" fontId="36" fillId="10" borderId="3" xfId="12" applyFont="1" applyFill="1" applyBorder="1" applyAlignment="1">
      <alignment horizontal="center" vertical="center"/>
    </xf>
    <xf numFmtId="165" fontId="36" fillId="10" borderId="3" xfId="0" applyNumberFormat="1" applyFont="1" applyFill="1" applyBorder="1" applyAlignment="1">
      <alignment horizontal="center" vertical="center"/>
    </xf>
    <xf numFmtId="168" fontId="36" fillId="10" borderId="3" xfId="0" applyNumberFormat="1" applyFont="1" applyFill="1" applyBorder="1" applyAlignment="1">
      <alignment horizontal="center" vertical="center"/>
    </xf>
    <xf numFmtId="1" fontId="36" fillId="10" borderId="3" xfId="0" applyNumberFormat="1" applyFont="1" applyFill="1" applyBorder="1" applyAlignment="1">
      <alignment horizontal="center" vertical="center"/>
    </xf>
    <xf numFmtId="43" fontId="31" fillId="0" borderId="0" xfId="0" applyNumberFormat="1" applyFont="1"/>
    <xf numFmtId="4" fontId="37" fillId="0" borderId="0" xfId="0" applyNumberFormat="1" applyFont="1"/>
    <xf numFmtId="43" fontId="38" fillId="3" borderId="0" xfId="12" applyFont="1" applyFill="1" applyBorder="1" applyAlignment="1">
      <alignment horizontal="center" vertical="center"/>
    </xf>
    <xf numFmtId="43" fontId="39" fillId="3" borderId="3" xfId="14" applyFont="1" applyFill="1" applyBorder="1" applyAlignment="1">
      <alignment horizontal="center" vertical="center"/>
    </xf>
    <xf numFmtId="4" fontId="39" fillId="3" borderId="3" xfId="0" applyNumberFormat="1" applyFont="1" applyFill="1" applyBorder="1" applyAlignment="1">
      <alignment horizontal="center" vertical="center"/>
    </xf>
    <xf numFmtId="10" fontId="39" fillId="3" borderId="3" xfId="0" applyNumberFormat="1" applyFont="1" applyFill="1" applyBorder="1" applyAlignment="1">
      <alignment horizontal="center" vertical="center"/>
    </xf>
    <xf numFmtId="1" fontId="39" fillId="3" borderId="3" xfId="0" applyNumberFormat="1" applyFont="1" applyFill="1" applyBorder="1" applyAlignment="1">
      <alignment horizontal="center" vertical="center"/>
    </xf>
    <xf numFmtId="0" fontId="40" fillId="0" borderId="0" xfId="0" applyFont="1" applyAlignment="1">
      <alignment horizontal="center"/>
    </xf>
    <xf numFmtId="4" fontId="28" fillId="12" borderId="0" xfId="0" applyNumberFormat="1" applyFont="1" applyFill="1" applyAlignment="1">
      <alignment horizontal="center"/>
    </xf>
    <xf numFmtId="169" fontId="28" fillId="12" borderId="0" xfId="0" applyNumberFormat="1" applyFont="1" applyFill="1" applyAlignment="1">
      <alignment horizontal="center"/>
    </xf>
    <xf numFmtId="0" fontId="32" fillId="13" borderId="3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166" fontId="38" fillId="4" borderId="3" xfId="0" quotePrefix="1" applyNumberFormat="1" applyFont="1" applyFill="1" applyBorder="1" applyAlignment="1">
      <alignment horizontal="center" vertical="center"/>
    </xf>
    <xf numFmtId="0" fontId="38" fillId="4" borderId="3" xfId="0" applyFont="1" applyFill="1" applyBorder="1" applyAlignment="1">
      <alignment horizontal="center" vertical="center"/>
    </xf>
    <xf numFmtId="167" fontId="38" fillId="4" borderId="3" xfId="12" applyNumberFormat="1" applyFont="1" applyFill="1" applyBorder="1" applyAlignment="1">
      <alignment horizontal="center" vertical="center"/>
    </xf>
    <xf numFmtId="43" fontId="38" fillId="4" borderId="3" xfId="12" applyFont="1" applyFill="1" applyBorder="1" applyAlignment="1">
      <alignment horizontal="center" vertical="center"/>
    </xf>
    <xf numFmtId="43" fontId="41" fillId="4" borderId="3" xfId="12" applyFont="1" applyFill="1" applyBorder="1" applyAlignment="1">
      <alignment horizontal="center" vertical="center"/>
    </xf>
    <xf numFmtId="166" fontId="42" fillId="0" borderId="3" xfId="0" quotePrefix="1" applyNumberFormat="1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167" fontId="42" fillId="2" borderId="3" xfId="12" applyNumberFormat="1" applyFont="1" applyFill="1" applyBorder="1" applyAlignment="1">
      <alignment horizontal="center" vertical="center"/>
    </xf>
    <xf numFmtId="43" fontId="42" fillId="0" borderId="3" xfId="12" applyFont="1" applyFill="1" applyBorder="1" applyAlignment="1">
      <alignment horizontal="center" vertical="center"/>
    </xf>
    <xf numFmtId="43" fontId="42" fillId="4" borderId="3" xfId="12" applyFont="1" applyFill="1" applyBorder="1" applyAlignment="1">
      <alignment horizontal="center" vertical="center"/>
    </xf>
    <xf numFmtId="43" fontId="43" fillId="5" borderId="3" xfId="12" applyFont="1" applyFill="1" applyBorder="1" applyAlignment="1">
      <alignment horizontal="center" vertical="center"/>
    </xf>
    <xf numFmtId="0" fontId="28" fillId="0" borderId="0" xfId="0" applyFont="1"/>
    <xf numFmtId="167" fontId="28" fillId="0" borderId="0" xfId="0" applyNumberFormat="1" applyFont="1"/>
    <xf numFmtId="43" fontId="28" fillId="0" borderId="0" xfId="12" applyFont="1"/>
    <xf numFmtId="43" fontId="28" fillId="0" borderId="0" xfId="12" applyFont="1" applyFill="1" applyBorder="1"/>
    <xf numFmtId="0" fontId="45" fillId="0" borderId="0" xfId="0" applyFont="1" applyAlignment="1">
      <alignment horizontal="center" vertical="center" wrapText="1"/>
    </xf>
    <xf numFmtId="0" fontId="10" fillId="0" borderId="8" xfId="0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47" fillId="0" borderId="0" xfId="0" applyFont="1" applyAlignment="1">
      <alignment vertical="center"/>
    </xf>
    <xf numFmtId="4" fontId="10" fillId="0" borderId="4" xfId="0" applyNumberFormat="1" applyFont="1" applyBorder="1" applyAlignment="1">
      <alignment horizontal="right" vertical="center"/>
    </xf>
    <xf numFmtId="4" fontId="10" fillId="0" borderId="2" xfId="0" applyNumberFormat="1" applyFont="1" applyBorder="1" applyAlignment="1">
      <alignment horizontal="right" vertical="center"/>
    </xf>
    <xf numFmtId="4" fontId="10" fillId="0" borderId="1" xfId="0" applyNumberFormat="1" applyFont="1" applyBorder="1" applyAlignment="1">
      <alignment horizontal="right" vertical="center"/>
    </xf>
    <xf numFmtId="4" fontId="10" fillId="0" borderId="0" xfId="0" applyNumberFormat="1" applyFont="1" applyAlignment="1">
      <alignment horizontal="right" vertical="center"/>
    </xf>
    <xf numFmtId="43" fontId="10" fillId="0" borderId="2" xfId="12" applyFont="1" applyFill="1" applyBorder="1" applyAlignment="1">
      <alignment horizontal="right" vertical="center"/>
    </xf>
    <xf numFmtId="43" fontId="10" fillId="0" borderId="1" xfId="1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right"/>
    </xf>
    <xf numFmtId="43" fontId="48" fillId="4" borderId="3" xfId="14" applyFont="1" applyFill="1" applyBorder="1" applyAlignment="1">
      <alignment horizontal="center" vertical="center"/>
    </xf>
    <xf numFmtId="165" fontId="48" fillId="4" borderId="3" xfId="0" applyNumberFormat="1" applyFont="1" applyFill="1" applyBorder="1" applyAlignment="1">
      <alignment horizontal="center" vertical="center"/>
    </xf>
    <xf numFmtId="4" fontId="49" fillId="0" borderId="0" xfId="0" applyNumberFormat="1" applyFont="1"/>
    <xf numFmtId="0" fontId="44" fillId="0" borderId="15" xfId="0" applyFont="1" applyBorder="1"/>
    <xf numFmtId="0" fontId="25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170" fontId="31" fillId="0" borderId="0" xfId="0" applyNumberFormat="1" applyFont="1" applyAlignment="1">
      <alignment wrapText="1"/>
    </xf>
    <xf numFmtId="4" fontId="27" fillId="0" borderId="0" xfId="0" applyNumberFormat="1" applyFont="1"/>
    <xf numFmtId="43" fontId="27" fillId="0" borderId="0" xfId="12" applyFont="1" applyFill="1"/>
    <xf numFmtId="0" fontId="25" fillId="3" borderId="0" xfId="0" applyFont="1" applyFill="1" applyAlignment="1">
      <alignment vertical="center"/>
    </xf>
    <xf numFmtId="4" fontId="27" fillId="3" borderId="0" xfId="0" applyNumberFormat="1" applyFont="1" applyFill="1"/>
    <xf numFmtId="40" fontId="50" fillId="0" borderId="0" xfId="0" applyNumberFormat="1" applyFont="1" applyAlignment="1">
      <alignment horizontal="center" vertical="center"/>
    </xf>
    <xf numFmtId="4" fontId="33" fillId="10" borderId="3" xfId="0" applyNumberFormat="1" applyFont="1" applyFill="1" applyBorder="1" applyAlignment="1">
      <alignment horizontal="center" vertical="center"/>
    </xf>
    <xf numFmtId="10" fontId="33" fillId="10" borderId="3" xfId="0" applyNumberFormat="1" applyFont="1" applyFill="1" applyBorder="1" applyAlignment="1">
      <alignment horizontal="center" vertical="center"/>
    </xf>
    <xf numFmtId="1" fontId="33" fillId="10" borderId="3" xfId="0" applyNumberFormat="1" applyFont="1" applyFill="1" applyBorder="1" applyAlignment="1">
      <alignment horizontal="center" vertical="center"/>
    </xf>
    <xf numFmtId="4" fontId="51" fillId="0" borderId="0" xfId="0" applyNumberFormat="1" applyFont="1"/>
    <xf numFmtId="40" fontId="52" fillId="0" borderId="0" xfId="0" applyNumberFormat="1" applyFont="1" applyAlignment="1">
      <alignment horizontal="center" vertical="center"/>
    </xf>
    <xf numFmtId="10" fontId="36" fillId="10" borderId="3" xfId="0" applyNumberFormat="1" applyFont="1" applyFill="1" applyBorder="1" applyAlignment="1">
      <alignment horizontal="center" vertical="center"/>
    </xf>
    <xf numFmtId="4" fontId="53" fillId="0" borderId="0" xfId="0" applyNumberFormat="1" applyFont="1"/>
    <xf numFmtId="4" fontId="54" fillId="0" borderId="0" xfId="0" applyNumberFormat="1" applyFont="1"/>
    <xf numFmtId="43" fontId="39" fillId="10" borderId="3" xfId="12" applyFont="1" applyFill="1" applyBorder="1" applyAlignment="1">
      <alignment horizontal="center" vertical="center" wrapText="1"/>
    </xf>
    <xf numFmtId="4" fontId="39" fillId="10" borderId="3" xfId="0" applyNumberFormat="1" applyFont="1" applyFill="1" applyBorder="1" applyAlignment="1">
      <alignment horizontal="center" vertical="center"/>
    </xf>
    <xf numFmtId="10" fontId="39" fillId="0" borderId="3" xfId="0" applyNumberFormat="1" applyFont="1" applyBorder="1" applyAlignment="1">
      <alignment horizontal="center" vertical="center"/>
    </xf>
    <xf numFmtId="1" fontId="39" fillId="10" borderId="3" xfId="0" applyNumberFormat="1" applyFont="1" applyFill="1" applyBorder="1" applyAlignment="1">
      <alignment horizontal="center" vertical="center"/>
    </xf>
    <xf numFmtId="0" fontId="55" fillId="3" borderId="0" xfId="0" applyFont="1" applyFill="1"/>
    <xf numFmtId="43" fontId="55" fillId="0" borderId="0" xfId="12" applyFont="1" applyFill="1"/>
    <xf numFmtId="0" fontId="55" fillId="0" borderId="0" xfId="0" applyFont="1"/>
    <xf numFmtId="40" fontId="56" fillId="14" borderId="0" xfId="0" applyNumberFormat="1" applyFont="1" applyFill="1" applyAlignment="1">
      <alignment vertical="center"/>
    </xf>
    <xf numFmtId="4" fontId="52" fillId="14" borderId="0" xfId="0" applyNumberFormat="1" applyFont="1" applyFill="1" applyAlignment="1">
      <alignment horizontal="center" vertical="center" wrapText="1"/>
    </xf>
    <xf numFmtId="43" fontId="28" fillId="0" borderId="0" xfId="12" applyFont="1" applyFill="1"/>
    <xf numFmtId="166" fontId="52" fillId="0" borderId="16" xfId="0" applyNumberFormat="1" applyFont="1" applyBorder="1" applyAlignment="1">
      <alignment horizontal="center" vertical="center"/>
    </xf>
    <xf numFmtId="40" fontId="52" fillId="0" borderId="17" xfId="0" applyNumberFormat="1" applyFont="1" applyBorder="1" applyAlignment="1">
      <alignment horizontal="center" vertical="center"/>
    </xf>
    <xf numFmtId="4" fontId="52" fillId="0" borderId="18" xfId="14" applyNumberFormat="1" applyFont="1" applyFill="1" applyBorder="1" applyAlignment="1">
      <alignment horizontal="center" vertical="center"/>
    </xf>
    <xf numFmtId="43" fontId="57" fillId="5" borderId="3" xfId="12" applyFont="1" applyFill="1" applyBorder="1" applyAlignment="1">
      <alignment horizontal="center" vertical="center"/>
    </xf>
    <xf numFmtId="43" fontId="42" fillId="0" borderId="0" xfId="12" applyFont="1" applyFill="1"/>
    <xf numFmtId="4" fontId="42" fillId="0" borderId="0" xfId="0" applyNumberFormat="1" applyFont="1"/>
    <xf numFmtId="0" fontId="42" fillId="0" borderId="0" xfId="0" applyFont="1"/>
    <xf numFmtId="4" fontId="44" fillId="0" borderId="15" xfId="0" applyNumberFormat="1" applyFont="1" applyBorder="1" applyAlignment="1">
      <alignment wrapText="1"/>
    </xf>
    <xf numFmtId="43" fontId="31" fillId="0" borderId="0" xfId="0" applyNumberFormat="1" applyFont="1" applyAlignment="1">
      <alignment wrapText="1"/>
    </xf>
    <xf numFmtId="43" fontId="42" fillId="0" borderId="3" xfId="0" applyNumberFormat="1" applyFont="1" applyBorder="1" applyAlignment="1">
      <alignment horizontal="center" vertical="center"/>
    </xf>
    <xf numFmtId="0" fontId="18" fillId="6" borderId="0" xfId="1" applyFont="1" applyFill="1" applyAlignment="1">
      <alignment horizontal="center" vertical="center" wrapText="1"/>
    </xf>
    <xf numFmtId="0" fontId="13" fillId="6" borderId="0" xfId="1" applyFont="1" applyFill="1" applyAlignment="1">
      <alignment horizontal="left" vertical="top"/>
    </xf>
    <xf numFmtId="0" fontId="18" fillId="6" borderId="0" xfId="1" applyFont="1" applyFill="1" applyAlignment="1">
      <alignment horizontal="center" vertical="top"/>
    </xf>
    <xf numFmtId="0" fontId="23" fillId="6" borderId="0" xfId="1" applyFont="1" applyFill="1" applyAlignment="1">
      <alignment horizontal="left" vertical="center" indent="1"/>
    </xf>
    <xf numFmtId="0" fontId="23" fillId="6" borderId="0" xfId="1" applyFont="1" applyFill="1" applyAlignment="1">
      <alignment horizontal="left" vertical="center" wrapText="1" indent="1"/>
    </xf>
    <xf numFmtId="0" fontId="24" fillId="0" borderId="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12" fillId="0" borderId="10" xfId="0" applyFont="1" applyBorder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0" fontId="12" fillId="0" borderId="12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0" fillId="0" borderId="9" xfId="0" applyFont="1" applyBorder="1" applyAlignment="1">
      <alignment horizontal="left" vertical="center" wrapText="1"/>
    </xf>
    <xf numFmtId="43" fontId="57" fillId="121" borderId="3" xfId="12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Continuous" vertical="center"/>
    </xf>
    <xf numFmtId="0" fontId="32" fillId="122" borderId="0" xfId="0" applyFont="1" applyFill="1" applyAlignment="1">
      <alignment horizontal="center" vertical="center" wrapText="1"/>
    </xf>
    <xf numFmtId="0" fontId="231" fillId="4" borderId="72" xfId="0" applyFont="1" applyFill="1" applyBorder="1" applyAlignment="1">
      <alignment horizontal="center" vertical="center" wrapText="1"/>
    </xf>
    <xf numFmtId="43" fontId="231" fillId="0" borderId="73" xfId="12" applyFont="1" applyFill="1" applyBorder="1" applyAlignment="1">
      <alignment horizontal="center" vertical="center"/>
    </xf>
    <xf numFmtId="0" fontId="231" fillId="4" borderId="74" xfId="0" applyFont="1" applyFill="1" applyBorder="1" applyAlignment="1">
      <alignment horizontal="center" vertical="center" wrapText="1"/>
    </xf>
    <xf numFmtId="43" fontId="231" fillId="0" borderId="3" xfId="12" applyFont="1" applyFill="1" applyBorder="1" applyAlignment="1">
      <alignment horizontal="center" vertical="center"/>
    </xf>
    <xf numFmtId="4" fontId="31" fillId="0" borderId="0" xfId="0" applyNumberFormat="1" applyFont="1"/>
    <xf numFmtId="43" fontId="31" fillId="0" borderId="0" xfId="12" applyFont="1" applyAlignment="1">
      <alignment wrapText="1"/>
    </xf>
    <xf numFmtId="4" fontId="31" fillId="0" borderId="0" xfId="0" applyNumberFormat="1" applyFont="1" applyAlignment="1">
      <alignment wrapText="1"/>
    </xf>
    <xf numFmtId="43" fontId="231" fillId="123" borderId="3" xfId="12" applyFont="1" applyFill="1" applyBorder="1" applyAlignment="1">
      <alignment horizontal="center" vertical="center"/>
    </xf>
  </cellXfs>
  <cellStyles count="44031">
    <cellStyle name="###0" xfId="1504" xr:uid="{AFBD7E5A-9359-473C-85AD-79244AE3F73D}"/>
    <cellStyle name="#,##0" xfId="1505" xr:uid="{6B535DCE-2D7F-42B3-8242-2EDDF24A3EE9}"/>
    <cellStyle name="#,##0.0" xfId="1506" xr:uid="{63F36320-7F60-44D5-BC26-F879DB5BFC25}"/>
    <cellStyle name="#,##0_COELCE - IRT - 2005-04-05" xfId="42578" xr:uid="{68B3FFBC-1D1C-4725-B514-37AB6160DDCD}"/>
    <cellStyle name="#.##0" xfId="1507" xr:uid="{ACF246E3-DEEE-454B-A308-91D5EA1545FC}"/>
    <cellStyle name="#.##0,0" xfId="1508" xr:uid="{C747BBED-3ED8-4F53-95C5-E4515A1DE501}"/>
    <cellStyle name="#.##0_COELCE - IRT - 2005-04-05" xfId="42579" xr:uid="{221824F8-ACAB-4AD5-BB1E-395B36824F7F}"/>
    <cellStyle name="_~3339090" xfId="1822" xr:uid="{E775C79A-45FD-43B5-A09C-A49AAB654146}"/>
    <cellStyle name="_0 -Preenchido_CPFL-PIRATININGA_2_CICLO_DADOS_INICIAIS_Of" xfId="1823" xr:uid="{9CCCB550-220F-4360-88B2-53BA49FA73DE}"/>
    <cellStyle name="_0 -Preenchido_CPFL-PIRATININGA_2_CICLO_DADOS_INICIAIS_Of.037_270207" xfId="1824" xr:uid="{EDDEA4CA-9415-4FB2-8844-B5AD051EBA16}"/>
    <cellStyle name="_0 -Preenchido_CPFL-PIRATININGA_2_CICLO_DADOS_INICIAIS_Of.037_270207 (V 170407)" xfId="1825" xr:uid="{1B81CED3-D37E-4132-8BC0-E2EF50F0D7F3}"/>
    <cellStyle name="_0 -Preenchido_CPFL-PIRATININGA_2_CICLO_DADOS_INICIAIS_Of.037_270207(V 09-04-07)" xfId="1826" xr:uid="{F6C76DD2-64AD-4B61-84DC-180D6764EBCD}"/>
    <cellStyle name="_0 -Preenchido_CPFL-PIRATININGA_2_CICLO_DADOS_INICIAIS_Of.037_270207(V 09-04-07)_2009.04.09 EEB IRT2009 Conexao CEMIG C Financeiro" xfId="1827" xr:uid="{3FC9D5D4-60BE-4C2E-A413-D9A99E120EEC}"/>
    <cellStyle name="_0 -Preenchido_CPFL-PIRATININGA_2_CICLO_DADOS_INICIAIS_Of.037_270207(V 09-04-07)_Base Mercado_EMG" xfId="1828" xr:uid="{B2750CF5-8E17-4BAD-911A-9D609A72A224}"/>
    <cellStyle name="_0 -Preenchido_CPFL-PIRATININGA_2_CICLO_DADOS_INICIAIS_Of.037_270207(V 09-04-07)_IF - Autoprodutores 2" xfId="1829" xr:uid="{F94DE99F-754E-41A3-AE39-B7F1C4BC7823}"/>
    <cellStyle name="_0 -Preenchido_CPFL-PIRATININGA_2_CICLO_DADOS_INICIAIS_Of.037_270207(V 09-04-07)_IF_Consumidores livres e geradoras_2010" xfId="1830" xr:uid="{69AF880B-8E50-4411-ACD4-591BE4FC0A28}"/>
    <cellStyle name="_0 -Preenchido_CPFL-PIRATININGA_2_CICLO_DADOS_INICIAIS_Of.037_270207(V 09-04-07)_IRT-cálculo" xfId="42580" xr:uid="{E3F8A04C-1A73-4BF7-AE49-8F5EBB80B8E6}"/>
    <cellStyle name="_0 -Preenchido_CPFL-PIRATININGA_2_CICLO_DADOS_INICIAIS_Of.037_270207(V 09-04-07)_Pleito_IRT_ESE_2010_Envio_ANEEL_Final_atualizado_05_04" xfId="1831" xr:uid="{8E437CB6-FEBD-4A70-8F54-ED457FED8C6E}"/>
    <cellStyle name="_0 -Preenchido_CPFL-PIRATININGA_2_CICLO_DADOS_INICIAIS_Of.037_270207(V 09-04-07)_Sheet1" xfId="1832" xr:uid="{8BFF7E3D-6E58-49FF-AB81-9397D8F3BCC9}"/>
    <cellStyle name="_0 -Preenchido_CPFL-PIRATININGA_2_CICLO_DADOS_INICIAIS_Of.037_270207(VF)" xfId="1833" xr:uid="{47B63FAD-E299-4570-9A66-0B402E4E2249}"/>
    <cellStyle name="_0 -Preenchido_CPFL-PIRATININGA_2_CICLO_DADOS_INICIAIS_Of.037_270207(VF)_2009.04.09 EEB IRT2009 Conexao CEMIG C Financeiro" xfId="1834" xr:uid="{CA87F0BA-0C8B-44CE-9D32-D9544726C5B7}"/>
    <cellStyle name="_0 -Preenchido_CPFL-PIRATININGA_2_CICLO_DADOS_INICIAIS_Of.037_270207(VF)_Base Mercado_EMG" xfId="1835" xr:uid="{D3561AEA-BAA5-4427-8EBB-D124C0A96E52}"/>
    <cellStyle name="_0 -Preenchido_CPFL-PIRATININGA_2_CICLO_DADOS_INICIAIS_Of.037_270207(VF)_IF - Autoprodutores 2" xfId="1836" xr:uid="{3E8F303B-397A-4777-AE74-E55BBE8226D5}"/>
    <cellStyle name="_0 -Preenchido_CPFL-PIRATININGA_2_CICLO_DADOS_INICIAIS_Of.037_270207(VF)_IF_Consumidores livres e geradoras_2010" xfId="1837" xr:uid="{278EEB9C-02EA-4B92-8E6F-982EE69F6378}"/>
    <cellStyle name="_0 -Preenchido_CPFL-PIRATININGA_2_CICLO_DADOS_INICIAIS_Of.037_270207(VF)_IRT-cálculo" xfId="42581" xr:uid="{15CB52C8-04C0-426F-8153-A6DC43802534}"/>
    <cellStyle name="_0 -Preenchido_CPFL-PIRATININGA_2_CICLO_DADOS_INICIAIS_Of.037_270207(VF)_Pleito_IRT_ESE_2010_Envio_ANEEL_Final_atualizado_05_04" xfId="1838" xr:uid="{42E4C388-46C4-44A3-8677-7544A24669DD}"/>
    <cellStyle name="_0 -Preenchido_CPFL-PIRATININGA_2_CICLO_DADOS_INICIAIS_Of.037_270207(VF)_Sheet1" xfId="1839" xr:uid="{D6D2EA6E-936D-4C4C-9FE7-EB7E740D12FA}"/>
    <cellStyle name="_0 -Preenchido_CPFL-PIRATININGA_2_CICLO_DADOS_INICIAIS_Of.037_270207_2009.04.09 EEB IRT2009 Conexao CEMIG C Financeiro" xfId="1840" xr:uid="{2E41C59F-661F-4B9A-9EEB-D047A82E4449}"/>
    <cellStyle name="_0 -Preenchido_CPFL-PIRATININGA_2_CICLO_DADOS_INICIAIS_Of.037_270207_Base Mercado_EMG" xfId="1841" xr:uid="{25C96EF5-237B-41D8-BBF6-42A9A4233EA3}"/>
    <cellStyle name="_0 -Preenchido_CPFL-PIRATININGA_2_CICLO_DADOS_INICIAIS_Of.037_270207_IF - Autoprodutores 2" xfId="1842" xr:uid="{5C6F367E-5A5A-480D-9FBE-0C16366ACBF2}"/>
    <cellStyle name="_0 -Preenchido_CPFL-PIRATININGA_2_CICLO_DADOS_INICIAIS_Of.037_270207_IF_Consumidores livres e geradoras_2010" xfId="1843" xr:uid="{D9302FF8-3EA2-405B-AED7-37E83FDA26F6}"/>
    <cellStyle name="_0 -Preenchido_CPFL-PIRATININGA_2_CICLO_DADOS_INICIAIS_Of.037_270207_IRT-cálculo" xfId="42582" xr:uid="{5E588D20-E949-4901-A1DE-22628BC8CFD2}"/>
    <cellStyle name="_0 -Preenchido_CPFL-PIRATININGA_2_CICLO_DADOS_INICIAIS_Of.037_270207_Pleito_IRT_ESE_2010_Envio_ANEEL_Final_atualizado_05_04" xfId="1844" xr:uid="{5D270DE6-77A0-4E3B-9676-D4C17C5850AB}"/>
    <cellStyle name="_0 -Preenchido_CPFL-PIRATININGA_2_CICLO_DADOS_INICIAIS_Of.037_270207_Sheet1" xfId="1845" xr:uid="{DE214E1D-CFF5-4C76-955B-E9047A2A769E}"/>
    <cellStyle name="_0 -Preenchido_CPFL-PIRATININGA_2_CICLO_DADOS_INICIAIS_Of.037_270207-EV 17abril" xfId="1846" xr:uid="{CA6C3B42-DDBE-4F2E-81CC-C19D981F4EF9}"/>
    <cellStyle name="_0 -Preenchido_CPFL-PIRATININGA_2_CICLO_DADOS_INICIAIS_Of.037_270207-EV 17abril_2009.04.09 EEB IRT2009 Conexao CEMIG C Financeiro" xfId="1847" xr:uid="{409F7FBD-47C7-427E-977F-260DD734D848}"/>
    <cellStyle name="_0 -Preenchido_CPFL-PIRATININGA_2_CICLO_DADOS_INICIAIS_Of.037_270207-EV 17abril_Base Mercado_EMG" xfId="1848" xr:uid="{8F30A344-C883-4119-B4D2-8A0D89FA2234}"/>
    <cellStyle name="_0 -Preenchido_CPFL-PIRATININGA_2_CICLO_DADOS_INICIAIS_Of.037_270207-EV 17abril_IF - Autoprodutores 2" xfId="1849" xr:uid="{E06D15A1-6BD6-483C-B560-433ACA6F492B}"/>
    <cellStyle name="_0 -Preenchido_CPFL-PIRATININGA_2_CICLO_DADOS_INICIAIS_Of.037_270207-EV 17abril_IF_Consumidores livres e geradoras_2010" xfId="1850" xr:uid="{28469C2C-DAB4-4ABC-9C3A-3E886DF5CD8F}"/>
    <cellStyle name="_0 -Preenchido_CPFL-PIRATININGA_2_CICLO_DADOS_INICIAIS_Of.037_270207-EV 17abril_IRT-cálculo" xfId="42583" xr:uid="{24E6EFBD-EA40-4630-8895-1F4C88BFE9E6}"/>
    <cellStyle name="_0 -Preenchido_CPFL-PIRATININGA_2_CICLO_DADOS_INICIAIS_Of.037_270207-EV 17abril_Pleito_IRT_ESE_2010_Envio_ANEEL_Final_atualizado_05_04" xfId="1851" xr:uid="{583D85BB-9121-40BF-9ED0-8DCD157506D8}"/>
    <cellStyle name="_0 -Preenchido_CPFL-PIRATININGA_2_CICLO_DADOS_INICIAIS_Of.037_270207-EV 17abril_Sheet1" xfId="1852" xr:uid="{C47FED23-EF77-4042-A05E-4FC1A8683F77}"/>
    <cellStyle name="_0 -Preenchido_CPFL-PIRATININGA_2_CICLO_DADOS_INICIAIS_Of_2009.04.09 EEB IRT2009 Conexao CEMIG C Financeiro" xfId="1853" xr:uid="{B1BA58F3-A5ED-4002-B1FF-7EBACECBE3ED}"/>
    <cellStyle name="_0 -Preenchido_CPFL-PIRATININGA_2_CICLO_DADOS_INICIAIS_Of_Base Mercado_EMG" xfId="1854" xr:uid="{2A6E8C24-11E0-4739-9C32-0AEF81F15F47}"/>
    <cellStyle name="_0 -Preenchido_CPFL-PIRATININGA_2_CICLO_DADOS_INICIAIS_Of_IF - Autoprodutores 2" xfId="1855" xr:uid="{8755A318-D05D-4F18-AFC9-010B198E34DC}"/>
    <cellStyle name="_0 -Preenchido_CPFL-PIRATININGA_2_CICLO_DADOS_INICIAIS_Of_IF_Consumidores livres e geradoras_2010" xfId="1856" xr:uid="{C17B4C6D-24D8-4C9D-805D-AC0B1CC0A7F4}"/>
    <cellStyle name="_0 -Preenchido_CPFL-PIRATININGA_2_CICLO_DADOS_INICIAIS_Of_IRT-cálculo" xfId="42584" xr:uid="{B2F9A34B-DE98-4F0B-BBF4-BCF76F16C24A}"/>
    <cellStyle name="_0 -Preenchido_CPFL-PIRATININGA_2_CICLO_DADOS_INICIAIS_Of_Pleito_IRT_ESE_2010_Envio_ANEEL_Final_atualizado_05_04" xfId="1857" xr:uid="{3927885F-FE9D-4BDD-9564-471734CAD499}"/>
    <cellStyle name="_0 -Preenchido_CPFL-PIRATININGA_2_CICLO_DADOS_INICIAIS_Of_Sheet1" xfId="1858" xr:uid="{46383907-CA04-4FE3-BEDA-6269C9F59694}"/>
    <cellStyle name="_02 IRT Bandeirante 2009" xfId="1859" xr:uid="{D357B3A4-2343-4ECE-AC1A-C639C882C793}"/>
    <cellStyle name="_02 IRT COSERN 2009" xfId="1509" xr:uid="{4B01C26B-5DDC-4772-899F-3179FFF4BF03}"/>
    <cellStyle name="_10 ICMS FCC-Valdeci - OK" xfId="1860" xr:uid="{2BE2A9FF-F245-42C5-95EF-E392EAD92C1C}"/>
    <cellStyle name="_11 PIS COFINS - FCC-Roger-OK" xfId="1861" xr:uid="{F6FEAC48-96F2-4673-B6AD-DF556A40E383}"/>
    <cellStyle name="_15. Custos Operacionais versão FINAL (FC 160507)" xfId="1862" xr:uid="{777D09DF-2490-4547-94FB-A32D36ADF9AC}"/>
    <cellStyle name="_15. Custos Operacionais versão FINAL (FC 160507)_2009.04.09 EEB IRT2009 Conexao CEMIG C Financeiro" xfId="1863" xr:uid="{EDDEF904-83FF-4EDC-AF61-2BDF7179D573}"/>
    <cellStyle name="_15. Custos Operacionais versão FINAL (FC 160507)_IF - Autoprodutores 2" xfId="1864" xr:uid="{A68BE129-6EE1-42D8-8F76-23219F901924}"/>
    <cellStyle name="_15. Custos Operacionais versão FINAL (FC 160507)_IF_Consumidores livres e geradoras_2010" xfId="1865" xr:uid="{A5C3BC0E-6718-4D4B-A156-8518B9D6C4B3}"/>
    <cellStyle name="_15. Custos Operacionais versão FINAL (FC 160507)_IRT-cálculo" xfId="42585" xr:uid="{4E17D42C-D438-4A59-A8BC-296B2AD4DF83}"/>
    <cellStyle name="_15. Custos Operacionais versão FINAL (FC 160507)_Sheet1" xfId="1866" xr:uid="{C2499155-280E-402F-A06A-5B9961D37AE9}"/>
    <cellStyle name="_2006.07.04 CELTINS IRT 2006 homologado" xfId="1510" xr:uid="{A73ABEA0-5F93-4C24-896B-B4C13F5AD6AC}"/>
    <cellStyle name="_2006.07.04 CELTINS IRT 2006 homologado 2" xfId="1867" xr:uid="{75CFE9F4-7F26-472F-86D1-297AA5C59014}"/>
    <cellStyle name="_2006.07.04 CELTINS IRT 2006 homologado_atualização serviços taxados" xfId="42586" xr:uid="{C6CF6CFF-A3A4-481A-82D9-43EF9D65A3B2}"/>
    <cellStyle name="_2006.07.04 CELTINS IRT 2006 homologado_COELCE - Memória de Cálculo ICMS não Compensado (atualizado)" xfId="42587" xr:uid="{7D30EB91-F446-4C3A-B6DA-95FA1C34F1F6}"/>
    <cellStyle name="_2006.07.04 CELTINS IRT 2006 homologado_COELCE - RTO 2011 - PLPT_PLANILHA_CÁLCULO_DÉFICIT" xfId="1868" xr:uid="{7881197B-041A-41D1-884E-554CD15A01A5}"/>
    <cellStyle name="_2006.07.04 CELTINS IRT 2006 homologado_Financeiro Desconto na TUSD Consumidores Livres Reajuste 2010 - 03_03_2010" xfId="42588" xr:uid="{DC4CDA60-6FA7-4259-A26A-EED1E1F63AB9}"/>
    <cellStyle name="_2006.07.04 CELTINS IRT 2006 homologado_Financeiro Desconto na TUSD Geradores Reajuste 2010 - 03_03_2010" xfId="42589" xr:uid="{9618CE00-4C78-4DFD-8B43-DB2AE236EB17}"/>
    <cellStyle name="_2006.07.04 CELTINS IRT 2006 homologado_Financeiro Subsídio Baixa Renda Reajuste 2010 - 03_03_2010" xfId="42590" xr:uid="{C5C95596-E255-40CD-854A-E9D2E143FD6E}"/>
    <cellStyle name="_2006.07.04 CELTINS IRT 2006 homologado_Financeiro Subsídio Rural Irrigante e Aquicultor Reajuste 2010 - 03_03_2010" xfId="42591" xr:uid="{EACEAD60-8CB6-4FAD-9E3A-A3FE683B31F6}"/>
    <cellStyle name="_2006.08.07 CELPA IRT 2006 pleito" xfId="1511" xr:uid="{9B78169A-39A9-4F02-A5E5-98EC2A7EBC2E}"/>
    <cellStyle name="_2006.08.07 CELPA IRT 2006 pleito 2" xfId="1869" xr:uid="{F0820600-1635-4069-84A3-5FACB7339234}"/>
    <cellStyle name="_2006.08.07 CELPA IRT 2006 pleito_atualização serviços taxados" xfId="42592" xr:uid="{99BB124C-7631-4258-8BEA-D9ABE138F00A}"/>
    <cellStyle name="_2006.08.07 CELPA IRT 2006 pleito_COELCE - Memória de Cálculo ICMS não Compensado (atualizado)" xfId="42593" xr:uid="{4CD953F1-46B3-4C0D-85D8-BA0CB4E89AFF}"/>
    <cellStyle name="_2006.08.07 CELPA IRT 2006 pleito_COELCE - RTO 2011 - PLPT_PLANILHA_CÁLCULO_DÉFICIT" xfId="1870" xr:uid="{EC405908-EA24-47F9-AC48-07DD56028777}"/>
    <cellStyle name="_2006.08.07 CELPA IRT 2006 pleito_Financeiro Desconto na TUSD Consumidores Livres Reajuste 2010 - 03_03_2010" xfId="42594" xr:uid="{6ED526B8-53F7-4A1C-93B7-D86B3ACC71E7}"/>
    <cellStyle name="_2006.08.07 CELPA IRT 2006 pleito_Financeiro Desconto na TUSD Geradores Reajuste 2010 - 03_03_2010" xfId="42595" xr:uid="{11B80168-7C98-4BF0-9F10-FB640F8EBE20}"/>
    <cellStyle name="_2006.08.07 CELPA IRT 2006 pleito_Financeiro Subsídio Baixa Renda Reajuste 2010 - 03_03_2010" xfId="42596" xr:uid="{3D06AAB5-4159-48C4-B57D-02907D1128C0}"/>
    <cellStyle name="_2006.08.07 CELPA IRT 2006 pleito_Financeiro Subsídio Rural Irrigante e Aquicultor Reajuste 2010 - 03_03_2010" xfId="42597" xr:uid="{E548E2DF-A13C-4331-8C49-E09F57F07D0D}"/>
    <cellStyle name="_2007.04.08 CEMAT CVAvIRT 2007" xfId="1871" xr:uid="{7F8FDF8D-958F-4213-9CFD-EBF38510F2CF}"/>
    <cellStyle name="_2007.04.08 CEMAT IRT 2007 Pleito" xfId="1872" xr:uid="{0655F41A-22D6-4B90-931E-0D0C3CF0A926}"/>
    <cellStyle name="_2008.05.10 CAIUA CVAvIRT 2008" xfId="1873" xr:uid="{BF997FF7-8CD4-48BD-AED4-A9A7E904D0C3}"/>
    <cellStyle name="_21 LPT - M3 DCC FCC - 29_06" xfId="1874" xr:uid="{DA52DCC7-29A2-4C7C-90C8-07AE675BB0CF}"/>
    <cellStyle name="_4 Outras Receitas - FCC-Roger" xfId="1875" xr:uid="{CB0B5F42-F0CD-4C34-8ED5-A8DC63B2FEF7}"/>
    <cellStyle name="_5114722684(1).EXCEL" xfId="1876" xr:uid="{887FC36F-AEF4-4CE9-9E03-E9149B401205}"/>
    <cellStyle name="_5114722684(1).EXCEL_2009.04.09 EEB IRT2009 Conexao CEMIG C Financeiro" xfId="1877" xr:uid="{59DD2D0B-DA5D-413B-8663-4E5E59F7B108}"/>
    <cellStyle name="_5114722684(1).EXCEL_atualização serviços taxados" xfId="42598" xr:uid="{5EB9AC40-6377-4243-A851-F41351253FB5}"/>
    <cellStyle name="_5114722684(1).EXCEL_Financeiro Desconto na TUSD Consumidores Livres Reajuste 2010 - 03_03_2010" xfId="42599" xr:uid="{6E5E4694-BC89-4E3E-82F9-2F04C8560172}"/>
    <cellStyle name="_5114722684(1).EXCEL_Financeiro Desconto na TUSD Geradores Reajuste 2010 - 03_03_2010" xfId="42600" xr:uid="{13A76EC7-67B0-481F-890A-EA206CCAA8D6}"/>
    <cellStyle name="_5114722684(1).EXCEL_Financeiro Subsídio Baixa Renda Reajuste 2010 - 03_03_2010" xfId="42601" xr:uid="{09CE0F10-C669-4C8D-8DC3-D233052A64DB}"/>
    <cellStyle name="_5114722684(1).EXCEL_Financeiro Subsídio Rural Irrigante e Aquicultor Reajuste 2010 - 03_03_2010" xfId="42602" xr:uid="{54CCFD48-FE19-4DE7-A28C-CDAD35B3FBB0}"/>
    <cellStyle name="_5114722684(1).EXCEL_IF - Autoprodutores 2" xfId="1878" xr:uid="{7EF64EB2-DD6B-4976-9C0F-535163EE4F82}"/>
    <cellStyle name="_5114722684(1).EXCEL_IF_Consumidores livres e geradoras_2010" xfId="1879" xr:uid="{1F2A22C0-BA68-4FC3-9F8A-56A9151C8124}"/>
    <cellStyle name="_5114722684(1).EXCEL_Sheet1" xfId="1880" xr:uid="{730CCB35-4655-474C-98A4-FA18805F72E7}"/>
    <cellStyle name="_Abertura - ELETROPAULO 2008 - REAJUSTE Estrutura 2º Ciclo" xfId="1881" xr:uid="{0F153FC5-0528-49A1-9696-7FAEE9F3ED0F}"/>
    <cellStyle name="_Abertura RE-REVISÃO ELETROPAULO Base para Reajuste 2008" xfId="1882" xr:uid="{E4F3F327-5725-460A-AF5A-36BF715685ED}"/>
    <cellStyle name="_Abertura Tarifária CEB RTP 2008" xfId="1883" xr:uid="{2BAC7578-B4DB-471F-AD1F-E294E80EB367}"/>
    <cellStyle name="_Abertura Tarifária LIGHT RTP 2008" xfId="1884" xr:uid="{3A30B743-3E71-4115-A2B6-1EAE4BEF3F29}"/>
    <cellStyle name="_ABERTURA_TUSDg_v02_COPEL_14052010" xfId="1512" xr:uid="{8F44AAE4-248A-404E-A7A1-D3A4FE101E46}"/>
    <cellStyle name="_Abertura-ATUAL2 - REAJUSTE" xfId="1885" xr:uid="{EC6580DE-9495-4695-9FD7-9A74C4FA8AB9}"/>
    <cellStyle name="_Abertura-ATUAL-REVISÃO2" xfId="1886" xr:uid="{7A0D765F-975D-4B89-ADA3-7B72B3A0FEB3}"/>
    <cellStyle name="_ADIANTAMENTO SOBRECONTRATAÇÃO" xfId="35" xr:uid="{9F75F8C9-2C2B-4833-B6A5-CEB9F585D069}"/>
    <cellStyle name="_ADIANTAMENTO SOBRECONTRATAÇÃO_atualização serviços taxados" xfId="42603" xr:uid="{DE83F34D-00C1-4A82-82A3-93BB4F45EF1D}"/>
    <cellStyle name="_ADIANTAMENTO SOBRECONTRATAÇÃO_Cálculo do Financeiro do Baixa Renda" xfId="1887" xr:uid="{49FF5031-C057-48D6-8153-A0F2305EE33B}"/>
    <cellStyle name="_ADIANTAMENTO SOBRECONTRATAÇÃO_Cálculo do Financeiro do Baixa Renda_IRT-cálculo" xfId="1888" xr:uid="{989A3B4E-DE4A-4CFF-89BF-ECAD5F2BB5DF}"/>
    <cellStyle name="_ADIANTAMENTO SOBRECONTRATAÇÃO_Cálculo do Financeiro do Baixa Renda_IRT-cálculo CAPA NEUTRALIDADE" xfId="1889" xr:uid="{21B9F7D5-CB6C-408F-90A1-8561BB43A8DA}"/>
    <cellStyle name="_ADIANTAMENTO SOBRECONTRATAÇÃO_Calculo_Subsidio_ELFSM_26_06_08_Modelo_ANEEL" xfId="1890" xr:uid="{348801B9-6E45-4EEB-BF80-EC043A6B05B1}"/>
    <cellStyle name="_ADIANTAMENTO SOBRECONTRATAÇÃO_Calculo_Subsidio_ELFSM_26_06_08_Modelo_ANEEL_IRT_Revisão A-1" xfId="1891" xr:uid="{9A7D688D-7352-48BD-AF73-C7A37E5A604D}"/>
    <cellStyle name="_ADIANTAMENTO SOBRECONTRATAÇÃO_Calculo_Subsidio_ELFSM_26_06_08_Modelo_ANEEL_IRT-cálculo" xfId="1892" xr:uid="{629D9256-6CF4-4C2C-9303-D9FC52E514B0}"/>
    <cellStyle name="_ADIANTAMENTO SOBRECONTRATAÇÃO_Calculo_Subsidio_ELFSM_26_06_08_Modelo_ANEEL_IRT-cálculo CAPA NEUTRALIDADE" xfId="1893" xr:uid="{A23951F5-435D-4019-8340-17BA3DFB5DF4}"/>
    <cellStyle name="_ADIANTAMENTO SOBRECONTRATAÇÃO_Custo com Avaliação de Ativos para Base de Remuneração" xfId="1894" xr:uid="{DBEB9586-C67B-4AF2-AE57-EDF4FCF3681F}"/>
    <cellStyle name="_ADIANTAMENTO SOBRECONTRATAÇÃO_Custo com Avaliação de Ativos para Base de Remuneração_IRT-cálculo" xfId="1895" xr:uid="{0CD783C7-B9CC-488A-AF28-E7ED199CF91C}"/>
    <cellStyle name="_ADIANTAMENTO SOBRECONTRATAÇÃO_Custo com Avaliação de Ativos para Base de Remuneração_IRT-cálculo CAPA NEUTRALIDADE" xfId="1896" xr:uid="{F29FB2D8-D4DB-4702-B5B7-8294949B36C9}"/>
    <cellStyle name="_ADIANTAMENTO SOBRECONTRATAÇÃO_Energia Comprada" xfId="1897" xr:uid="{6ADD2C8D-78FE-4664-9F67-0C28804CB471}"/>
    <cellStyle name="_ADIANTAMENTO SOBRECONTRATAÇÃO_Energia Comprada_Dados Gerais" xfId="1898" xr:uid="{02AE13AF-64DA-4801-A35A-972329817273}"/>
    <cellStyle name="_ADIANTAMENTO SOBRECONTRATAÇÃO_Energia Comprada_IRT_Revisão A-1" xfId="1899" xr:uid="{ED98F50A-0FC8-412A-A7E7-D32A6CE24162}"/>
    <cellStyle name="_ADIANTAMENTO SOBRECONTRATAÇÃO_Energia Comprada_IRT-cálculo" xfId="1900" xr:uid="{3D20926C-9707-4018-A879-89F77F7A5101}"/>
    <cellStyle name="_ADIANTAMENTO SOBRECONTRATAÇÃO_Energia Comprada_IRT-cálculo CAPA NEUTRALIDADE" xfId="1901" xr:uid="{9156602D-FD78-4073-9B6D-F426BE5455CD}"/>
    <cellStyle name="_ADIANTAMENTO SOBRECONTRATAÇÃO_Fator X" xfId="1513" xr:uid="{600839FB-7EE6-4EA9-ACAD-2CF07CFD0DDB}"/>
    <cellStyle name="_ADIANTAMENTO SOBRECONTRATAÇÃO_Fator X_atualização serviços taxados" xfId="42604" xr:uid="{3A336DF1-6E0B-48C0-94D5-3BD77D4FC105}"/>
    <cellStyle name="_ADIANTAMENTO SOBRECONTRATAÇÃO_Fator X_Dados Gerais" xfId="1902" xr:uid="{55D1D7A6-EC3C-4ACA-BEEC-ACA8103D6670}"/>
    <cellStyle name="_ADIANTAMENTO SOBRECONTRATAÇÃO_Fator X_Financeiro Desconto na TUSD Consumidores Livres Reajuste 2010 - 03_03_2010" xfId="42605" xr:uid="{5FF8A3CD-2A0A-48AD-819D-0929323EE738}"/>
    <cellStyle name="_ADIANTAMENTO SOBRECONTRATAÇÃO_Fator X_Financeiro Desconto na TUSD Geradores Reajuste 2010 - 03_03_2010" xfId="42606" xr:uid="{F2E37E9B-3A6E-4709-BABC-9A951078B89E}"/>
    <cellStyle name="_ADIANTAMENTO SOBRECONTRATAÇÃO_Fator X_Financeiro Subsídio Baixa Renda Reajuste 2010 - 03_03_2010" xfId="42607" xr:uid="{EE96F640-177A-479B-9FB4-C745B20DA3FC}"/>
    <cellStyle name="_ADIANTAMENTO SOBRECONTRATAÇÃO_Fator X_Financeiro Subsídio Rural Irrigante e Aquicultor Reajuste 2010 - 03_03_2010" xfId="42608" xr:uid="{8BE4EF18-ADD2-42CF-86F3-62A1BCEC6F47}"/>
    <cellStyle name="_ADIANTAMENTO SOBRECONTRATAÇÃO_Fator X_IRT_Revisão A-1" xfId="1903" xr:uid="{437DBED8-B83C-4E9C-B0E4-9F1B3C4F62F4}"/>
    <cellStyle name="_ADIANTAMENTO SOBRECONTRATAÇÃO_Fator X_IRT-cálculo" xfId="1904" xr:uid="{1FE6EBA2-098D-4F23-A298-CBC3337F523E}"/>
    <cellStyle name="_ADIANTAMENTO SOBRECONTRATAÇÃO_Fator X_IRT-cálculo CAPA NEUTRALIDADE" xfId="1905" xr:uid="{BBFA4428-D7F0-4F39-9294-6E412A5EB89F}"/>
    <cellStyle name="_ADIANTAMENTO SOBRECONTRATAÇÃO_Fator X_SOBRECONTRATAÇÃO E CVA" xfId="1906" xr:uid="{328DBB1B-C88B-464B-B817-9FB90F302E99}"/>
    <cellStyle name="_ADIANTAMENTO SOBRECONTRATAÇÃO_Financeiro Desconto na TUSD Consumidores Livres Reajuste 2010 - 03_03_2010" xfId="42609" xr:uid="{F5B2C9C1-675D-489A-B8FC-02728C0ACEF3}"/>
    <cellStyle name="_ADIANTAMENTO SOBRECONTRATAÇÃO_Financeiro Desconto na TUSD Geradores Reajuste 2010 - 03_03_2010" xfId="42610" xr:uid="{B4966407-E965-46EE-A0E8-EDBA9D181773}"/>
    <cellStyle name="_ADIANTAMENTO SOBRECONTRATAÇÃO_Financeiro Subsídio Baixa Renda Reajuste 2010 - 03_03_2010" xfId="42611" xr:uid="{DDA441E2-81A9-4577-8C98-359EAD6504FF}"/>
    <cellStyle name="_ADIANTAMENTO SOBRECONTRATAÇÃO_Financeiro Subsídio Rural Irrigante e Aquicultor Reajuste 2010 - 03_03_2010" xfId="42612" xr:uid="{A22E756B-C346-4CA6-9709-7FD527733A97}"/>
    <cellStyle name="_ADIANTAMENTO SOBRECONTRATAÇÃO_IF - Autoprodutores 2" xfId="1907" xr:uid="{DFC6DF93-E137-444A-AACF-2EEC1134D501}"/>
    <cellStyle name="_ADIANTAMENTO SOBRECONTRATAÇÃO_IF_Consumidores livres e geradoras_2010" xfId="1908" xr:uid="{7D051508-15E0-4D09-A180-74EE424EF1C4}"/>
    <cellStyle name="_ADIANTAMENTO SOBRECONTRATAÇÃO_IRT (2)" xfId="1514" xr:uid="{8C1E787F-0928-4E2D-AFF1-9703B869E4AF}"/>
    <cellStyle name="_ADIANTAMENTO SOBRECONTRATAÇÃO_IRT (2) 2" xfId="1909" xr:uid="{386C1FBB-D5BA-4A13-8379-1FC1A3F69B9F}"/>
    <cellStyle name="_ADIANTAMENTO SOBRECONTRATAÇÃO_IRT_1" xfId="1515" xr:uid="{2B48E0F2-CE11-4635-BA1D-C888D64E3308}"/>
    <cellStyle name="_ADIANTAMENTO SOBRECONTRATAÇÃO_IRT_1_atualização serviços taxados" xfId="42613" xr:uid="{49DDCDE6-0AA3-425D-BD4C-45F42DC00FF3}"/>
    <cellStyle name="_ADIANTAMENTO SOBRECONTRATAÇÃO_IRT_1_Dados Gerais" xfId="1910" xr:uid="{D487864C-9988-4D24-90BC-9DF298B2C25E}"/>
    <cellStyle name="_ADIANTAMENTO SOBRECONTRATAÇÃO_IRT_1_Financeiro Desconto na TUSD Consumidores Livres Reajuste 2010 - 03_03_2010" xfId="42614" xr:uid="{E92410D9-B711-40C4-98D9-64440D042906}"/>
    <cellStyle name="_ADIANTAMENTO SOBRECONTRATAÇÃO_IRT_1_Financeiro Desconto na TUSD Geradores Reajuste 2010 - 03_03_2010" xfId="42615" xr:uid="{AC14E14C-B5E0-4022-935E-367B8EC4FEC5}"/>
    <cellStyle name="_ADIANTAMENTO SOBRECONTRATAÇÃO_IRT_1_Financeiro Subsídio Baixa Renda Reajuste 2010 - 03_03_2010" xfId="42616" xr:uid="{2A123A3C-D4A8-4AD3-9563-B342B3817020}"/>
    <cellStyle name="_ADIANTAMENTO SOBRECONTRATAÇÃO_IRT_1_Financeiro Subsídio Rural Irrigante e Aquicultor Reajuste 2010 - 03_03_2010" xfId="42617" xr:uid="{7F32F406-0E96-4DB0-928E-C3D8BB954D0E}"/>
    <cellStyle name="_ADIANTAMENTO SOBRECONTRATAÇÃO_IRT_1_IRT_Revisão A-1" xfId="1911" xr:uid="{7BDD8A90-C3A4-4C70-8593-8905BBC4B3BD}"/>
    <cellStyle name="_ADIANTAMENTO SOBRECONTRATAÇÃO_IRT_1_IRT-cálculo" xfId="1912" xr:uid="{B61F3D10-3963-489E-A09C-1189D4C3D495}"/>
    <cellStyle name="_ADIANTAMENTO SOBRECONTRATAÇÃO_IRT_1_IRT-cálculo CAPA NEUTRALIDADE" xfId="1913" xr:uid="{B3CE8894-C67D-491C-AD51-F3AA691E82D2}"/>
    <cellStyle name="_ADIANTAMENTO SOBRECONTRATAÇÃO_IRT_1_SOBRECONTRATAÇÃO E CVA" xfId="1914" xr:uid="{F5CC3452-8447-41DD-9050-908246CEC26F}"/>
    <cellStyle name="_ADIANTAMENTO SOBRECONTRATAÇÃO_IRT_Pleito" xfId="1915" xr:uid="{4BFB968A-1853-4EF7-B26B-9590FDA105BA}"/>
    <cellStyle name="_ADIANTAMENTO SOBRECONTRATAÇÃO_IRT_Pleito_Dados Gerais" xfId="1916" xr:uid="{2A8F9B3F-0823-451F-BF18-7898E48BBDED}"/>
    <cellStyle name="_ADIANTAMENTO SOBRECONTRATAÇÃO_IRT_Pleito_IRT_Revisão A-1" xfId="1917" xr:uid="{E84C7F94-4F73-497E-BCEA-215063CE8099}"/>
    <cellStyle name="_ADIANTAMENTO SOBRECONTRATAÇÃO_IRT_Pleito_IRT-cálculo" xfId="1918" xr:uid="{765B8BD0-7B31-4794-972E-060615A93047}"/>
    <cellStyle name="_ADIANTAMENTO SOBRECONTRATAÇÃO_IRT_Pleito_IRT-cálculo CAPA NEUTRALIDADE" xfId="1919" xr:uid="{09D32113-214A-47A9-B7BB-7E05F2FC7048}"/>
    <cellStyle name="_ADIANTAMENTO SOBRECONTRATAÇÃO_IRT_Revisão A-1" xfId="1920" xr:uid="{5B109F48-657E-4DD2-AD91-4714FD741A72}"/>
    <cellStyle name="_ADIANTAMENTO SOBRECONTRATAÇÃO_IRT-cálculo" xfId="1921" xr:uid="{CA3D0C9B-8CD8-4433-B43A-49500387B07D}"/>
    <cellStyle name="_ADIANTAMENTO SOBRECONTRATAÇÃO_IRT-cálculo CAPA NEUTRALIDADE" xfId="1922" xr:uid="{722C365A-2A39-4E0B-A1B5-F3784EA27288}"/>
    <cellStyle name="_ADIANTAMENTO SOBRECONTRATAÇÃO_Pasta1" xfId="1516" xr:uid="{7AE9F160-1330-48E8-B299-17D3CDA1CA87}"/>
    <cellStyle name="_ADIANTAMENTO SOBRECONTRATAÇÃO_Pasta1_atualização serviços taxados" xfId="42618" xr:uid="{719EC478-1587-47BA-8674-15DFE33D5F50}"/>
    <cellStyle name="_ADIANTAMENTO SOBRECONTRATAÇÃO_Pasta1_Dados Gerais" xfId="1923" xr:uid="{429F7D69-CE66-4478-BF70-179CB548A665}"/>
    <cellStyle name="_ADIANTAMENTO SOBRECONTRATAÇÃO_Pasta1_Financeiro Desconto na TUSD Consumidores Livres Reajuste 2010 - 03_03_2010" xfId="42619" xr:uid="{5F0D0671-78D5-444E-8FF1-5CE995500C2B}"/>
    <cellStyle name="_ADIANTAMENTO SOBRECONTRATAÇÃO_Pasta1_Financeiro Desconto na TUSD Geradores Reajuste 2010 - 03_03_2010" xfId="42620" xr:uid="{3D72450D-C614-4709-8C5F-8D277B83F78D}"/>
    <cellStyle name="_ADIANTAMENTO SOBRECONTRATAÇÃO_Pasta1_Financeiro Subsídio Baixa Renda Reajuste 2010 - 03_03_2010" xfId="42621" xr:uid="{27F8541B-DF2F-45AD-9257-2879EE80C851}"/>
    <cellStyle name="_ADIANTAMENTO SOBRECONTRATAÇÃO_Pasta1_Financeiro Subsídio Rural Irrigante e Aquicultor Reajuste 2010 - 03_03_2010" xfId="42622" xr:uid="{862891F4-5DAF-4CFC-9393-00A434F31CF9}"/>
    <cellStyle name="_ADIANTAMENTO SOBRECONTRATAÇÃO_Pasta1_IRT_Revisão A-1" xfId="1924" xr:uid="{FE40BC08-AD2B-4349-87E1-ED8E78977EA9}"/>
    <cellStyle name="_ADIANTAMENTO SOBRECONTRATAÇÃO_Pasta1_IRT-cálculo" xfId="1925" xr:uid="{AF2D15BD-9DC5-4D70-84E1-BCA4D3085D9A}"/>
    <cellStyle name="_ADIANTAMENTO SOBRECONTRATAÇÃO_Pasta1_IRT-cálculo CAPA NEUTRALIDADE" xfId="1926" xr:uid="{9981CE04-2C99-4B6A-BB7D-D604112BA87F}"/>
    <cellStyle name="_ADIANTAMENTO SOBRECONTRATAÇÃO_Pasta1_SOBRECONTRATAÇÃO E CVA" xfId="1927" xr:uid="{52821AA7-534B-4306-87D8-0BEF7A96DE38}"/>
    <cellStyle name="_ADIANTAMENTO SOBRECONTRATAÇÃO_Sheet1" xfId="1928" xr:uid="{EA4F149F-9023-432A-9C80-0197B0778442}"/>
    <cellStyle name="_ADIANTAMENTO SOBRECONTRATAÇÃO_Sheet2" xfId="1929" xr:uid="{F86849D4-7C20-4634-AE84-411106AA0AA3}"/>
    <cellStyle name="_ADIANTAMENTO SOBRECONTRATAÇÃO_SOBRECONTRATAÇÃO E CVA" xfId="1930" xr:uid="{0D10F2AF-7B1E-45BB-B96C-0404FFE00CC1}"/>
    <cellStyle name="_Ajustes REAJUSTE 2008 ELETROPAULO" xfId="1931" xr:uid="{6CA3A87F-1405-47E5-A16D-AEB180BA941D}"/>
    <cellStyle name="_Ajustes REVISÃO 2007 ELETROPAULO" xfId="1932" xr:uid="{6E9BD369-A258-4DA8-96C1-E19C95E75293}"/>
    <cellStyle name="_Alocação Financeiros" xfId="1517" xr:uid="{18C004B8-C369-4722-A07E-55A3F7C2FB03}"/>
    <cellStyle name="_Alocação Financeiros 2" xfId="1933" xr:uid="{4739CFD6-EB4B-4D70-9C1F-CE11BA1868D6}"/>
    <cellStyle name="_Alocação Financeiros_atualização serviços taxados" xfId="42623" xr:uid="{EB4CC72B-44AD-43C4-8E0C-4EF31D98B5A2}"/>
    <cellStyle name="_Alocação Financeiros_Energia Comprada" xfId="1934" xr:uid="{523E6F5C-6F5F-4734-B5E8-23E8C5FFBC8A}"/>
    <cellStyle name="_Alocação Financeiros_Energia Comprada_Dados Gerais" xfId="1935" xr:uid="{3A549407-A677-4FAD-848D-1B922EF1E474}"/>
    <cellStyle name="_Alocação Financeiros_Energia Comprada_IRT_Revisão A-1" xfId="1936" xr:uid="{BA369BD7-55CB-4EE6-9FBF-15AD69FC2492}"/>
    <cellStyle name="_Alocação Financeiros_Energia Comprada_IRT-cálculo" xfId="1937" xr:uid="{1B2FA883-1804-4A9A-A2BC-A72226ABED38}"/>
    <cellStyle name="_Alocação Financeiros_Energia Comprada_IRT-cálculo CAPA NEUTRALIDADE" xfId="1938" xr:uid="{BE385CE6-CE9A-457B-A3D8-03A37B6241D6}"/>
    <cellStyle name="_Alocação Financeiros_Fator X" xfId="1518" xr:uid="{071F8B38-24B9-41A2-ADFB-C49B5FCE8BE3}"/>
    <cellStyle name="_Alocação Financeiros_Fator X 2" xfId="1939" xr:uid="{E97BA01A-7F5F-4EA0-A8AD-220D67588F9F}"/>
    <cellStyle name="_Alocação Financeiros_Fator X_atualização serviços taxados" xfId="42624" xr:uid="{41F81C35-4C76-4C7C-A691-C2228C759E1A}"/>
    <cellStyle name="_Alocação Financeiros_Fator X_Dados Gerais" xfId="1940" xr:uid="{B9F7CD20-07D2-4656-8D25-F7B514255FA9}"/>
    <cellStyle name="_Alocação Financeiros_Fator X_Financeiro Desconto na TUSD Consumidores Livres Reajuste 2010 - 03_03_2010" xfId="42625" xr:uid="{03CA230D-8886-42B5-AFB8-0BDB3FE485F9}"/>
    <cellStyle name="_Alocação Financeiros_Fator X_Financeiro Desconto na TUSD Geradores Reajuste 2010 - 03_03_2010" xfId="42626" xr:uid="{29D23261-D976-448B-9DC1-29688209723A}"/>
    <cellStyle name="_Alocação Financeiros_Fator X_Financeiro Subsídio Baixa Renda Reajuste 2010 - 03_03_2010" xfId="42627" xr:uid="{94F98D83-4F49-49E6-A9FC-610E0C498458}"/>
    <cellStyle name="_Alocação Financeiros_Fator X_Financeiro Subsídio Rural Irrigante e Aquicultor Reajuste 2010 - 03_03_2010" xfId="42628" xr:uid="{1A9DB641-0615-4FFF-A486-73E9CA5E9A34}"/>
    <cellStyle name="_Alocação Financeiros_Fator X_IRT_Revisão A-1" xfId="1941" xr:uid="{E0EB04CB-3813-443B-BF8F-14350B04818C}"/>
    <cellStyle name="_Alocação Financeiros_Fator X_IRT-cálculo" xfId="1942" xr:uid="{463A4022-B41C-484E-ACCC-D52C2F9299E8}"/>
    <cellStyle name="_Alocação Financeiros_Fator X_IRT-cálculo CAPA NEUTRALIDADE" xfId="1943" xr:uid="{6DFC4F2C-B50E-4A3F-854D-2491F8754CE6}"/>
    <cellStyle name="_Alocação Financeiros_Fator X_SOBRECONTRATAÇÃO E CVA" xfId="1944" xr:uid="{E3C4852A-92D1-46F0-B881-6D29D0AC7B7D}"/>
    <cellStyle name="_Alocação Financeiros_Financeiro Desconto na TUSD Consumidores Livres Reajuste 2010 - 03_03_2010" xfId="42629" xr:uid="{9C20C284-127F-4886-B66D-B0E8764832B3}"/>
    <cellStyle name="_Alocação Financeiros_Financeiro Desconto na TUSD Geradores Reajuste 2010 - 03_03_2010" xfId="42630" xr:uid="{E9F3B6BE-929F-4157-A625-061DE785B54E}"/>
    <cellStyle name="_Alocação Financeiros_Financeiro Subsídio Baixa Renda Reajuste 2010 - 03_03_2010" xfId="42631" xr:uid="{F8F73FAD-F56C-4923-90D9-A41259BB89C9}"/>
    <cellStyle name="_Alocação Financeiros_Financeiro Subsídio Rural Irrigante e Aquicultor Reajuste 2010 - 03_03_2010" xfId="42632" xr:uid="{921311D6-63AB-4748-97E0-17BE77E460FA}"/>
    <cellStyle name="_Alocação Financeiros_IRT (2)" xfId="1519" xr:uid="{289BDF25-C209-4963-BDC1-3A8177C547E8}"/>
    <cellStyle name="_Alocação Financeiros_IRT_1" xfId="1520" xr:uid="{775301FA-E796-4620-BA7A-FD224ACDFBA4}"/>
    <cellStyle name="_Alocação Financeiros_IRT_1 2" xfId="1945" xr:uid="{B4E42CD8-49AD-49EC-959E-68859463AEAE}"/>
    <cellStyle name="_Alocação Financeiros_IRT_1_atualização serviços taxados" xfId="42633" xr:uid="{533EE4DC-06BC-48B2-BE3D-E8C2234BCB69}"/>
    <cellStyle name="_Alocação Financeiros_IRT_1_Dados Gerais" xfId="1946" xr:uid="{D6D3C976-10C2-44CB-84E4-1A5F66367C32}"/>
    <cellStyle name="_Alocação Financeiros_IRT_1_Financeiro Desconto na TUSD Consumidores Livres Reajuste 2010 - 03_03_2010" xfId="42634" xr:uid="{FBA35D21-55DF-4548-B265-CFCF78F4FD1B}"/>
    <cellStyle name="_Alocação Financeiros_IRT_1_Financeiro Desconto na TUSD Geradores Reajuste 2010 - 03_03_2010" xfId="42635" xr:uid="{AB12385E-97A4-40E6-9296-544269472A92}"/>
    <cellStyle name="_Alocação Financeiros_IRT_1_Financeiro Subsídio Baixa Renda Reajuste 2010 - 03_03_2010" xfId="42636" xr:uid="{44764F29-0505-443D-AC63-AE03AD741B8B}"/>
    <cellStyle name="_Alocação Financeiros_IRT_1_Financeiro Subsídio Rural Irrigante e Aquicultor Reajuste 2010 - 03_03_2010" xfId="42637" xr:uid="{73AA8B4C-B440-4964-822C-A6D61C7280B6}"/>
    <cellStyle name="_Alocação Financeiros_IRT_1_IRT_Revisão A-1" xfId="1947" xr:uid="{FC955170-F5FB-4F2F-810C-9FC261ABA7A1}"/>
    <cellStyle name="_Alocação Financeiros_IRT_1_IRT-cálculo" xfId="1948" xr:uid="{764AA77D-02A1-41F1-B0D6-05BC084A33EA}"/>
    <cellStyle name="_Alocação Financeiros_IRT_1_IRT-cálculo CAPA NEUTRALIDADE" xfId="1949" xr:uid="{E59444B4-B7F7-4B02-B32F-1E60111F0927}"/>
    <cellStyle name="_Alocação Financeiros_IRT_1_SOBRECONTRATAÇÃO E CVA" xfId="1950" xr:uid="{E3F3421C-4594-4C68-A282-52AC2BDA5456}"/>
    <cellStyle name="_Alocação Financeiros_IRT_Revisão A-1" xfId="1951" xr:uid="{B8EADD04-1AFF-4720-B93D-DD8C3F984EBF}"/>
    <cellStyle name="_Alocação Financeiros_IRT-cálculo" xfId="1952" xr:uid="{47E1AABD-DAF7-4B37-95EE-C9F493618F72}"/>
    <cellStyle name="_Alocação Financeiros_IRT-cálculo CAPA NEUTRALIDADE" xfId="1953" xr:uid="{38D6A2B2-1D6B-44EC-8B57-5EF64F30628A}"/>
    <cellStyle name="_Alocação Financeiros_Pasta1" xfId="1521" xr:uid="{09F0D842-7848-4491-9043-06EF1ACBD915}"/>
    <cellStyle name="_Alocação Financeiros_Pasta1 2" xfId="1954" xr:uid="{8FFDA28B-C273-48B3-B227-8D48E1DC3DA3}"/>
    <cellStyle name="_Alocação Financeiros_Pasta1_atualização serviços taxados" xfId="42638" xr:uid="{98610E82-F48D-4F84-B813-CFC2715B4C8B}"/>
    <cellStyle name="_Alocação Financeiros_Pasta1_Financeiro Desconto na TUSD Consumidores Livres Reajuste 2010 - 03_03_2010" xfId="42639" xr:uid="{C37DF3E3-8274-4165-9854-D4DBC0627483}"/>
    <cellStyle name="_Alocação Financeiros_Pasta1_Financeiro Desconto na TUSD Geradores Reajuste 2010 - 03_03_2010" xfId="42640" xr:uid="{16583C3E-6B21-44D4-85C6-A706A0F75127}"/>
    <cellStyle name="_Alocação Financeiros_Pasta1_Financeiro Subsídio Baixa Renda Reajuste 2010 - 03_03_2010" xfId="42641" xr:uid="{37E611F8-D145-4AA8-8495-000A02DBE7DF}"/>
    <cellStyle name="_Alocação Financeiros_Pasta1_Financeiro Subsídio Rural Irrigante e Aquicultor Reajuste 2010 - 03_03_2010" xfId="42642" xr:uid="{6C6E4653-D575-430A-B089-34B8B0BF3ECD}"/>
    <cellStyle name="_Alocação Financeiros_Pasta1_IRT-cálculo" xfId="1955" xr:uid="{95B06909-E9F1-4E76-8353-864516008378}"/>
    <cellStyle name="_Alocação Financeiros_Pasta1_IRT-cálculo CAPA NEUTRALIDADE" xfId="1956" xr:uid="{05431512-293A-46C4-9826-F9E86659C251}"/>
    <cellStyle name="_Alocação Financeiros_Pasta1_SOBRECONTRATAÇÃO E CVA" xfId="1957" xr:uid="{1CAA5B97-FC1B-478A-A77E-1D272BC41541}"/>
    <cellStyle name="_Alocação Financeiros_SOBRECONTRATAÇÃO E CVA" xfId="1958" xr:uid="{B1356287-FE53-40F7-B500-ABC130FF1408}"/>
    <cellStyle name="_AMPLA_Repasse sobrecontratação" xfId="36" xr:uid="{C286C506-7825-461E-8827-EE1A2AB5139E}"/>
    <cellStyle name="_AMPLA_Repasse sobrecontratação 2" xfId="1194" xr:uid="{14AE322D-A24A-4465-A231-19000FFBA643}"/>
    <cellStyle name="_AMPLA_Repasse sobrecontratação 3" xfId="1959" xr:uid="{5E30E06B-49FD-4709-A71B-85CD6821CADE}"/>
    <cellStyle name="_AMPLA_Repasse sobrecontratação_Exposição" xfId="42643" xr:uid="{6A60861A-269A-45B9-8739-245C6D4EA2F6}"/>
    <cellStyle name="_AMPLA_Repasse sobrecontratação_Exposição_Agosto 2" xfId="1960" xr:uid="{45E68C43-E9F9-41B4-BE4B-F085A618CC44}"/>
    <cellStyle name="_AMPLA_Repasse sobrecontratação_IRT_CERON_2008" xfId="42644" xr:uid="{2CAEC4B7-BA3C-494D-B1E7-1B4D9A5927BF}"/>
    <cellStyle name="_AMPLA_Repasse sobrecontratação_IRT_Revisão A-2" xfId="1961" xr:uid="{5C291C56-E9DF-48F7-B649-1CE0DA3D5E94}"/>
    <cellStyle name="_Análise Coteminas" xfId="1962" xr:uid="{F6428EA3-67EC-4210-95D0-7376E0B9F835}"/>
    <cellStyle name="_Análise empresas SCL_ws" xfId="1963" xr:uid="{BA48A21B-94A8-4422-87F5-E632042FB79A}"/>
    <cellStyle name="_Análise Pleitos ER ENERGIPE" xfId="1964" xr:uid="{1E26B87D-C94A-488C-B09D-ECF958C1D821}"/>
    <cellStyle name="_ANEEL_FINAL_4ªRTP_ESCELSA_Planilhas" xfId="1965" xr:uid="{1CDEFAEB-23B0-48D3-B8A8-FC5F26F09384}"/>
    <cellStyle name="_ANEEL_FINAL_4ªRTP_ESCELSA_Planilhas_IRT-cálculo" xfId="1966" xr:uid="{0BB98B82-79BF-4FDD-BE91-BA4D0064BD5C}"/>
    <cellStyle name="_ANEEL_FINAL_4ªRTP_ESCELSA_Planilhas_IRT-cálculo CAPA NEUTRALIDADE" xfId="1967" xr:uid="{0C1D22AA-AA68-4A7E-A875-1C2D0D93E8A1}"/>
    <cellStyle name="_ANEXO II_Carta_CT_DP_3_06_Memória" xfId="37" xr:uid="{E0E10A61-6619-4030-8125-D467B8774F07}"/>
    <cellStyle name="_ANEXO II_Carta_CT_DP_3_06_Memória_IF - Autoprodutores 2" xfId="1968" xr:uid="{A7D0BDAA-3DEE-49F0-AE9C-394B3FB00EF2}"/>
    <cellStyle name="_ANEXO II_Carta_CT_DP_3_06_Memória_IF_Consumidores livres e geradoras_2010" xfId="1969" xr:uid="{ED7B632B-9A24-4A05-9F00-E929EC2DAFB8}"/>
    <cellStyle name="_ANEXO II_Carta_CT_DP_3_06_Memória_IRT_Revisão A-1" xfId="1970" xr:uid="{EEE2472F-DA65-4769-B162-E3A83B8AC973}"/>
    <cellStyle name="_ANEXO II_Carta_CT_DP_3_06_Memória_IRT-cálculo" xfId="1971" xr:uid="{235011B0-E7DE-4E8C-8327-0FB6435E659C}"/>
    <cellStyle name="_ANEXO II_Carta_CT_DP_3_06_Memória_IRT-cálculo CAPA NEUTRALIDADE" xfId="1972" xr:uid="{390156AE-C28E-49E4-9581-D08D6C85A6E6}"/>
    <cellStyle name="_ANEXO II_Carta_CT_DP_3_06_Memória_Sheet1" xfId="1973" xr:uid="{1355B4A9-7260-4CC5-8AA6-77274C966D29}"/>
    <cellStyle name="_Ativo 3% e exposição 2009" xfId="42645" xr:uid="{2C8C6953-6761-4034-A21A-9610312F7E6D}"/>
    <cellStyle name="_atualização serviços taxados" xfId="42646" xr:uid="{63D334FA-32EF-4739-919D-BDF891247967}"/>
    <cellStyle name="_Autoprodução - mai09" xfId="1974" xr:uid="{7F18E243-C1B0-492F-8AEB-D48B50B8D09F}"/>
    <cellStyle name="_BALANCO" xfId="1975" xr:uid="{AE029D42-6AE9-44E1-8209-E0F4B2B664B3}"/>
    <cellStyle name="_BALANÇO" xfId="1976" xr:uid="{0E16BC32-CC90-4C68-B788-B19023D9EBFE}"/>
    <cellStyle name="_Balanço_Energetico" xfId="1977" xr:uid="{D1D659D3-4CF3-480F-816E-37F137C8F818}"/>
    <cellStyle name="_Balanço_Energetico_IRT-cálculo" xfId="1978" xr:uid="{95E7BC02-9649-4C7A-8905-BF99651767CB}"/>
    <cellStyle name="_Balanço_Energetico_IRT-cálculo CAPA NEUTRALIDADE" xfId="1979" xr:uid="{DECF46A3-983A-4A4A-9F4B-C9AD7BF7896D}"/>
    <cellStyle name="_BALANÇO_IF - Autoprodutores 2" xfId="1980" xr:uid="{10467DD8-2856-4F39-A5E9-B33728008E8B}"/>
    <cellStyle name="_BALANÇO_IF_Consumidores livres e geradoras_2010" xfId="1981" xr:uid="{4C29825D-E934-4F13-BA12-FB45930665AA}"/>
    <cellStyle name="_BALANÇO_Sheet1" xfId="1982" xr:uid="{5F9A56AB-2FB6-4AD3-9DD7-2CCD547CE3A8}"/>
    <cellStyle name="_BANCO DE DADOS_2010" xfId="42543" xr:uid="{F9C33313-7D3E-4588-A3C8-96FB043E50B1}"/>
    <cellStyle name="_Bragantina-SobrasExposição1" xfId="38" xr:uid="{5A69D23B-9757-40F5-9582-7ACA99CC9AF6}"/>
    <cellStyle name="_Bragantina-SobrasExposição1 2" xfId="1195" xr:uid="{270124FB-CA91-461A-9CB6-91615AED9144}"/>
    <cellStyle name="_Bragantina-SobrasExposição1_atualização serviços taxados" xfId="42647" xr:uid="{CC3EE218-1A35-4EC2-8661-EE9208006CB5}"/>
    <cellStyle name="_Bragantina-SobrasExposição1_Balanço" xfId="39" xr:uid="{8FB4C41B-FE78-453B-B0CC-B945D862CBA6}"/>
    <cellStyle name="_Bragantina-SobrasExposição1_casulo 15" xfId="40" xr:uid="{5BC1E938-C97E-4B17-B82C-77D102FE8D0F}"/>
    <cellStyle name="_Bragantina-SobrasExposição1_Energia Comprada" xfId="1983" xr:uid="{9444AE9C-9A42-47DF-9B6E-DE6D2A7B9B24}"/>
    <cellStyle name="_Bragantina-SobrasExposição1_Energia Comprada_IRT-cálculo" xfId="1984" xr:uid="{6DF8E1F0-924A-43F8-9B3E-E03AD01A14DA}"/>
    <cellStyle name="_Bragantina-SobrasExposição1_Energia Comprada_IRT-cálculo CAPA NEUTRALIDADE" xfId="1985" xr:uid="{1AA059AC-52A9-46C2-BA7D-1816D94D9B11}"/>
    <cellStyle name="_Bragantina-SobrasExposição1_Exposição_Agosto 2" xfId="1986" xr:uid="{5C9F8BA5-DD31-406F-9D1E-C6C5E258C3F5}"/>
    <cellStyle name="_Bragantina-SobrasExposição1_Fator X" xfId="1522" xr:uid="{53CB7548-D6A3-4B70-ADFE-4697DA13D0B0}"/>
    <cellStyle name="_Bragantina-SobrasExposição1_Fator X 2" xfId="1987" xr:uid="{7E869E96-D499-433E-ADA3-862241F77BB9}"/>
    <cellStyle name="_Bragantina-SobrasExposição1_Fator X_atualização serviços taxados" xfId="42648" xr:uid="{30A64205-A1F8-47DA-B6E8-4FB435C3AC19}"/>
    <cellStyle name="_Bragantina-SobrasExposição1_Fator X_Financeiro Desconto na TUSD Consumidores Livres Reajuste 2010 - 03_03_2010" xfId="42649" xr:uid="{A932750A-2295-49B0-ACF9-075AB4AA0E34}"/>
    <cellStyle name="_Bragantina-SobrasExposição1_Fator X_Financeiro Desconto na TUSD Geradores Reajuste 2010 - 03_03_2010" xfId="42650" xr:uid="{8C4F1A26-34B5-407E-B265-F264487C77B1}"/>
    <cellStyle name="_Bragantina-SobrasExposição1_Fator X_Financeiro Subsídio Baixa Renda Reajuste 2010 - 03_03_2010" xfId="42651" xr:uid="{DB21A481-5E1C-4F7A-A746-6CE7674AFE6A}"/>
    <cellStyle name="_Bragantina-SobrasExposição1_Fator X_Financeiro Subsídio Rural Irrigante e Aquicultor Reajuste 2010 - 03_03_2010" xfId="42652" xr:uid="{DAD575DE-BD39-41A9-8D9C-80EE24286859}"/>
    <cellStyle name="_Bragantina-SobrasExposição1_Fator X_IRT-cálculo" xfId="1988" xr:uid="{08121535-F9FB-4CDE-B851-2C60BC3426F9}"/>
    <cellStyle name="_Bragantina-SobrasExposição1_Fator X_IRT-cálculo CAPA NEUTRALIDADE" xfId="1989" xr:uid="{963EB4AE-EE05-40E0-8AA3-EBF1485DB15E}"/>
    <cellStyle name="_Bragantina-SobrasExposição1_Fator X_SOBRECONTRATAÇÃO E CVA" xfId="1990" xr:uid="{86B78727-723B-43A6-B4A8-55B3BB0384AD}"/>
    <cellStyle name="_Bragantina-SobrasExposição1_Financeiro Desconto na TUSD Consumidores Livres Reajuste 2010 - 03_03_2010" xfId="42653" xr:uid="{00A5BF80-36FB-4E67-9EA4-33E326BECE9D}"/>
    <cellStyle name="_Bragantina-SobrasExposição1_Financeiro Desconto na TUSD Geradores Reajuste 2010 - 03_03_2010" xfId="42654" xr:uid="{B596B320-9344-4D07-9F0A-AFB5D68A9C82}"/>
    <cellStyle name="_Bragantina-SobrasExposição1_Financeiro Subsídio Baixa Renda Reajuste 2010 - 03_03_2010" xfId="42655" xr:uid="{40B4E69C-49C9-4A9B-898A-D4B1107379A3}"/>
    <cellStyle name="_Bragantina-SobrasExposição1_Financeiro Subsídio Rural Irrigante e Aquicultor Reajuste 2010 - 03_03_2010" xfId="42656" xr:uid="{E27C7D85-BC85-4CEA-9EB7-012AE062C373}"/>
    <cellStyle name="_Bragantina-SobrasExposição1_IMPACTO RECEITA" xfId="41" xr:uid="{10D20B9D-9D33-45D7-BA36-D39E9C2E091E}"/>
    <cellStyle name="_Bragantina-SobrasExposição1_IMPACTO RECEITA 2" xfId="1196" xr:uid="{D5CD89AB-BF49-43EE-9F04-319400F5BB69}"/>
    <cellStyle name="_Bragantina-SobrasExposição1_IMPACTO RECEITA_Balanço" xfId="42" xr:uid="{7A5E2A8B-4A42-4C22-8615-A470B74C24BC}"/>
    <cellStyle name="_Bragantina-SobrasExposição1_IMPACTO RECEITA_casulo 15" xfId="43" xr:uid="{E1726629-A051-418E-85BC-72E5BE543C9D}"/>
    <cellStyle name="_Bragantina-SobrasExposição1_IMPACTO RECEITA_IRT EEB 2010" xfId="1991" xr:uid="{1F3E840F-77C4-4E0D-8569-E3440CFC7431}"/>
    <cellStyle name="_Bragantina-SobrasExposição1_IRT (2)" xfId="1523" xr:uid="{A97D9449-3DD3-4654-9727-8545C8236095}"/>
    <cellStyle name="_Bragantina-SobrasExposição1_IRT EEB 2010" xfId="1992" xr:uid="{D5C5E05B-C828-481E-A3CC-D8F7257CDD94}"/>
    <cellStyle name="_Bragantina-SobrasExposição1_IRT_1" xfId="1524" xr:uid="{F4CED103-3059-4B4E-A372-E6127771A59F}"/>
    <cellStyle name="_Bragantina-SobrasExposição1_IRT_1 2" xfId="1993" xr:uid="{7C961268-4C9A-496C-8E22-6DFF7720DBA5}"/>
    <cellStyle name="_Bragantina-SobrasExposição1_IRT_1_atualização serviços taxados" xfId="42657" xr:uid="{6DA104D2-762B-4EF5-95CF-E7BD4ACA41AE}"/>
    <cellStyle name="_Bragantina-SobrasExposição1_IRT_1_Financeiro Desconto na TUSD Consumidores Livres Reajuste 2010 - 03_03_2010" xfId="42658" xr:uid="{4937BC85-F26B-4F93-8915-AAAC9D68DD13}"/>
    <cellStyle name="_Bragantina-SobrasExposição1_IRT_1_Financeiro Desconto na TUSD Geradores Reajuste 2010 - 03_03_2010" xfId="42659" xr:uid="{302BD989-B30C-4DEF-AF97-74E939D13057}"/>
    <cellStyle name="_Bragantina-SobrasExposição1_IRT_1_Financeiro Subsídio Baixa Renda Reajuste 2010 - 03_03_2010" xfId="42660" xr:uid="{0151AA31-1C03-4C93-AD11-04DD791638B4}"/>
    <cellStyle name="_Bragantina-SobrasExposição1_IRT_1_Financeiro Subsídio Rural Irrigante e Aquicultor Reajuste 2010 - 03_03_2010" xfId="42661" xr:uid="{8BF41C94-1B3D-4D1B-9874-B6885771AD34}"/>
    <cellStyle name="_Bragantina-SobrasExposição1_IRT_1_IRT-cálculo" xfId="1994" xr:uid="{746E5236-D710-46D1-9CCA-F9E5940E3ACA}"/>
    <cellStyle name="_Bragantina-SobrasExposição1_IRT_1_IRT-cálculo CAPA NEUTRALIDADE" xfId="1995" xr:uid="{89DE261C-CC2F-4E15-B2BB-AC08F323DEE6}"/>
    <cellStyle name="_Bragantina-SobrasExposição1_IRT_1_SOBRECONTRATAÇÃO E CVA" xfId="1996" xr:uid="{FB5C9C11-3052-40E2-83E6-D3371E715361}"/>
    <cellStyle name="_Bragantina-SobrasExposição1_IRT_Revisão A-2" xfId="1997" xr:uid="{23633AA3-0A7E-4123-8A59-ECD149547C55}"/>
    <cellStyle name="_Bragantina-SobrasExposição1_IRT-cálculo" xfId="1998" xr:uid="{01248338-C19C-4485-B188-CDF20C965C45}"/>
    <cellStyle name="_Bragantina-SobrasExposição1_IRT-cálculo CAPA NEUTRALIDADE" xfId="1999" xr:uid="{46EB5E55-B3E9-49FB-8479-A9FA18A1E63F}"/>
    <cellStyle name="_Bragantina-SobrasExposição1_Pasta1" xfId="1525" xr:uid="{D40B6CBC-500B-4E46-AD0E-100DA0157697}"/>
    <cellStyle name="_Bragantina-SobrasExposição1_Pasta1 2" xfId="2000" xr:uid="{ADB4DB7B-E3F1-4DE9-B546-EB914F44283A}"/>
    <cellStyle name="_Bragantina-SobrasExposição1_Pasta1_atualização serviços taxados" xfId="42662" xr:uid="{A9145721-C186-4D59-AE5B-3068F422A408}"/>
    <cellStyle name="_Bragantina-SobrasExposição1_Pasta1_Financeiro Desconto na TUSD Consumidores Livres Reajuste 2010 - 03_03_2010" xfId="42663" xr:uid="{881FDBA2-E825-4D1E-876F-CD4B63D75299}"/>
    <cellStyle name="_Bragantina-SobrasExposição1_Pasta1_Financeiro Desconto na TUSD Geradores Reajuste 2010 - 03_03_2010" xfId="42664" xr:uid="{9FCAC643-677B-4773-9CDC-910652C0207D}"/>
    <cellStyle name="_Bragantina-SobrasExposição1_Pasta1_Financeiro Subsídio Baixa Renda Reajuste 2010 - 03_03_2010" xfId="42665" xr:uid="{F7EF0166-3CC1-43F5-9951-3582B770565C}"/>
    <cellStyle name="_Bragantina-SobrasExposição1_Pasta1_Financeiro Subsídio Rural Irrigante e Aquicultor Reajuste 2010 - 03_03_2010" xfId="42666" xr:uid="{C95A0C43-7C60-4D06-B73F-498A09A41E92}"/>
    <cellStyle name="_Bragantina-SobrasExposição1_Pasta1_IRT-cálculo" xfId="2001" xr:uid="{DF8ED6BA-A97C-4326-ABA4-54C51099114C}"/>
    <cellStyle name="_Bragantina-SobrasExposição1_Pasta1_IRT-cálculo CAPA NEUTRALIDADE" xfId="2002" xr:uid="{688AFD3A-2CF7-4AB8-BCA5-2D737AC606D3}"/>
    <cellStyle name="_Bragantina-SobrasExposição1_Pasta1_SOBRECONTRATAÇÃO E CVA" xfId="2003" xr:uid="{27C06251-47C6-4A17-ADC9-8328F48BB8FC}"/>
    <cellStyle name="_Bragantina-SobrasExposição1_Simulação CEPISA XX_08_07" xfId="1526" xr:uid="{2AFBFCAA-5EEE-44CD-A9C6-9BAAFABF26D9}"/>
    <cellStyle name="_Bragantina-SobrasExposição1_SOBRECONTRATAÇÃO E CVA" xfId="2004" xr:uid="{0AEDA628-9422-48CA-85F5-0B93F91A05EE}"/>
    <cellStyle name="_C_CVA_Rede Básica_2008" xfId="2005" xr:uid="{E8139018-C8D2-47B2-A10E-B8BCC9C84D28}"/>
    <cellStyle name="_Calculo Tarifa" xfId="2006" xr:uid="{E0AA78F6-826F-4FFC-90A1-7229384C9E36}"/>
    <cellStyle name="_Calculo_Subsidio_ELFSM_26_06_08_Modelo_ANEEL" xfId="2007" xr:uid="{991FA426-3682-4BC7-A8CA-5930F6FD7F6B}"/>
    <cellStyle name="_Calculo_Subsidio_ELFSM_26_06_08_Modelo_ANEEL_IRT-cálculo" xfId="2008" xr:uid="{DAA1694E-11B1-41F9-8535-6D4F8A597D28}"/>
    <cellStyle name="_Calculo_Subsidio_ELFSM_26_06_08_Modelo_ANEEL_IRT-cálculo CAPA NEUTRALIDADE" xfId="2009" xr:uid="{29A7A495-0D86-4FD1-9922-243C85A8F0F6}"/>
    <cellStyle name="_Cartilha CEB" xfId="2010" xr:uid="{B2FA1B91-1942-47B8-85AF-828E0BE30DF5}"/>
    <cellStyle name="_CELPE - Repasse sobrecontratação" xfId="44" xr:uid="{E8523183-7C7D-42DB-A415-3AD68A34091C}"/>
    <cellStyle name="_CELPE - Repasse sobrecontratação 2" xfId="45" xr:uid="{04FAE5C1-A339-465E-B161-C4A29E21CFE9}"/>
    <cellStyle name="_CELPE - Repasse sobrecontratação 2 2" xfId="1197" xr:uid="{F731B019-E625-4F1D-916C-A477C233139B}"/>
    <cellStyle name="_CELPE - Repasse sobrecontratação 2 3" xfId="2011" xr:uid="{1D00D374-03AC-4BFA-B1D9-EB68ED4EB019}"/>
    <cellStyle name="_CELPE - Repasse sobrecontratação 2_Exposição" xfId="42667" xr:uid="{917D6218-A42F-489F-910E-0D96F34AA37B}"/>
    <cellStyle name="_CELPE - Repasse sobrecontratação 2_Exposição_Agosto 2" xfId="2012" xr:uid="{0995B790-69FF-458D-AB70-AFD83AF92639}"/>
    <cellStyle name="_CELPE - Repasse sobrecontratação 2_IRT_CERON_2008" xfId="42668" xr:uid="{3069A770-5759-4A5B-9D5D-E15C5A8F7B25}"/>
    <cellStyle name="_CELPE - Repasse sobrecontratação 2_IRT_Revisão A-2" xfId="2013" xr:uid="{92561C7D-6696-42B4-8302-6F0503EBEEAB}"/>
    <cellStyle name="_CELPE - Repasse sobrecontratação 3" xfId="1198" xr:uid="{F92DD9B0-5E66-4938-9086-D487F5B1C0B5}"/>
    <cellStyle name="_CELPE - Repasse sobrecontratação 4" xfId="2014" xr:uid="{347BA6DF-1534-4F5A-95CF-9AD01AE74074}"/>
    <cellStyle name="_CELPE - Repasse sobrecontratação_Exposição" xfId="42669" xr:uid="{2866DC20-3241-459F-AF9E-87EF4F3C7FD2}"/>
    <cellStyle name="_CELPE - Repasse sobrecontratação_Exposição_Agosto 2" xfId="2015" xr:uid="{1EF54DDD-377B-4DD2-A8C6-A5C244DD045A}"/>
    <cellStyle name="_CELPE - Repasse sobrecontratação_IRT_CERON_2008" xfId="42670" xr:uid="{A38E9FF4-716A-427C-BE50-5B862C3B2437}"/>
    <cellStyle name="_CELPE - Repasse sobrecontratação_IRT_Revisão A-2" xfId="2016" xr:uid="{39D3CD7F-98F9-49B9-B204-8BEEF7AAF6F2}"/>
    <cellStyle name="_CEMAT - Repasse sobrecontratação" xfId="2017" xr:uid="{F5986D06-7FAC-4768-8F30-8662F70D4681}"/>
    <cellStyle name="_CEMIG - Repasse sobrecontratação" xfId="46" xr:uid="{D7A1C2CC-A360-446B-A540-9F727EDF4754}"/>
    <cellStyle name="_CEMIG - Repasse sobrecontratação 2" xfId="1199" xr:uid="{4E86421A-3062-4CC3-BFCD-EBCA3CD25B36}"/>
    <cellStyle name="_CEMIG - Repasse sobrecontratação 3" xfId="2018" xr:uid="{7F1655ED-B636-4A55-B7AB-8B6E3CF2CF2B}"/>
    <cellStyle name="_CEMIG - Repasse sobrecontratação_Exposição" xfId="42671" xr:uid="{346B715B-9712-429F-AC34-C89CF97BE4BF}"/>
    <cellStyle name="_CEMIG - Repasse sobrecontratação_Exposição_Agosto 2" xfId="2019" xr:uid="{777BE78A-EFCC-4B06-86CC-4F231FF19B3B}"/>
    <cellStyle name="_CEMIG - Repasse sobrecontratação_IRT_CERON_2008" xfId="42672" xr:uid="{7A0BEDD8-19E6-470F-B742-FE6C7D4E9270}"/>
    <cellStyle name="_CEMIG - Repasse sobrecontratação_IRT_Revisão A-2" xfId="2020" xr:uid="{AB531C10-DE17-4EDE-BA0C-5407E6329315}"/>
    <cellStyle name="_COELBA_90 - Apuração da Receita e Reversão_IRT 2009_07_08_08" xfId="42673" xr:uid="{205A34BB-F39F-4BC9-B821-2176E6DCB28E}"/>
    <cellStyle name="_COELBA_99 - Indicadores Econômicos" xfId="42674" xr:uid="{5D117F4D-F63A-4516-BA10-7A8A134F3CFC}"/>
    <cellStyle name="_COELCE - Memória de Cálculo ICMS não Compensado (atualizado)" xfId="42675" xr:uid="{28A47F5E-8A6A-4041-B12C-FC131F08D8AD}"/>
    <cellStyle name="_Comprovação_Itens_Financeiros" xfId="2021" xr:uid="{3A215113-BE06-4BCF-ADE0-E792C94369B2}"/>
    <cellStyle name="_Comprovação_Itens_Financeiros_IRT-cálculo" xfId="2022" xr:uid="{32766C44-E077-48BD-BDE0-8D03F9BF1127}"/>
    <cellStyle name="_Comprovação_Itens_Financeiros_IRT-cálculo CAPA NEUTRALIDADE" xfId="2023" xr:uid="{1F754289-5B04-4A80-8F91-69C0742858F5}"/>
    <cellStyle name="_Conferido Calculo_Subsídios_ENERGISA_MG" xfId="2024" xr:uid="{9EE4E35A-28F6-4047-B24C-5C2CFE98F395}"/>
    <cellStyle name="_Consumidor livre - EPB - mai09" xfId="2025" xr:uid="{71066F1E-BAF6-49AB-AE45-0A70E42D238D}"/>
    <cellStyle name="_Controle RT EMG" xfId="2026" xr:uid="{EC9246F0-84DA-4460-9329-E336346451C9}"/>
    <cellStyle name="_Cooperativas - ESE 2010" xfId="2027" xr:uid="{1F580824-AB31-43A9-AA53-405D0FA1FC2F}"/>
    <cellStyle name="_Cópia (2) de PLPT_PLANILHA_CÁLCULO_DÉFICIT_RESOLUÇÃO_294_2007" xfId="2028" xr:uid="{EF839760-63EE-459A-8B7F-5795197E18D3}"/>
    <cellStyle name="_Cópia de 2006.05.10 EEB IRT 2006 pleito" xfId="47" xr:uid="{950EBCB5-F1C8-4E3C-BF28-58D8D7281D6E}"/>
    <cellStyle name="_Cópia de 2006.05.10 EEB IRT 2006 pleito 2" xfId="1200" xr:uid="{537FC969-8E2F-4C05-A059-5D457DDF0A5B}"/>
    <cellStyle name="_Cópia de 2006.05.10 EEB IRT 2006 pleito_atualização serviços taxados" xfId="42676" xr:uid="{73A4AFD5-676A-4BE6-AD29-DC28801D26BE}"/>
    <cellStyle name="_Cópia de 2006.05.10 EEB IRT 2006 pleito_Balanço" xfId="48" xr:uid="{18BBC177-C263-416A-B182-180A91C4D6E0}"/>
    <cellStyle name="_Cópia de 2006.05.10 EEB IRT 2006 pleito_casulo 15" xfId="49" xr:uid="{005308CB-02C0-4535-A5F8-971ABDD04748}"/>
    <cellStyle name="_Cópia de 2006.05.10 EEB IRT 2006 pleito_Energia Comprada" xfId="2029" xr:uid="{A9A84756-F888-43E0-8A01-A1F573D3D0F0}"/>
    <cellStyle name="_Cópia de 2006.05.10 EEB IRT 2006 pleito_Energia Comprada_IRT-cálculo" xfId="2030" xr:uid="{F2416641-6696-4313-B9EF-9E6F2B07D562}"/>
    <cellStyle name="_Cópia de 2006.05.10 EEB IRT 2006 pleito_Energia Comprada_IRT-cálculo CAPA NEUTRALIDADE" xfId="2031" xr:uid="{6451E626-22A6-4A21-A18D-46A7C5E752BC}"/>
    <cellStyle name="_Cópia de 2006.05.10 EEB IRT 2006 pleito_Exposição_Agosto 2" xfId="2032" xr:uid="{ACDD990C-19C7-4BC6-BEFE-FA09F56F11B3}"/>
    <cellStyle name="_Cópia de 2006.05.10 EEB IRT 2006 pleito_Fator X" xfId="1527" xr:uid="{DDEECEBA-2937-40C2-B972-A9B0355F8674}"/>
    <cellStyle name="_Cópia de 2006.05.10 EEB IRT 2006 pleito_Fator X 2" xfId="2033" xr:uid="{6F04DB18-CEF8-4DA1-8E75-89EDAA46A5AB}"/>
    <cellStyle name="_Cópia de 2006.05.10 EEB IRT 2006 pleito_Fator X_atualização serviços taxados" xfId="42677" xr:uid="{61EC6D5A-3043-47D4-B86E-367F2F7FDFCA}"/>
    <cellStyle name="_Cópia de 2006.05.10 EEB IRT 2006 pleito_Fator X_Financeiro Desconto na TUSD Consumidores Livres Reajuste 2010 - 03_03_2010" xfId="42678" xr:uid="{FEF10CF3-6741-4C70-8DFD-7B524C1AF65E}"/>
    <cellStyle name="_Cópia de 2006.05.10 EEB IRT 2006 pleito_Fator X_Financeiro Desconto na TUSD Geradores Reajuste 2010 - 03_03_2010" xfId="42679" xr:uid="{6FF88DE8-FC1E-4B22-8842-E16BCC0DBCA4}"/>
    <cellStyle name="_Cópia de 2006.05.10 EEB IRT 2006 pleito_Fator X_Financeiro Subsídio Baixa Renda Reajuste 2010 - 03_03_2010" xfId="42680" xr:uid="{2BF9BF95-8088-4D02-886D-8C9F11C6A2FC}"/>
    <cellStyle name="_Cópia de 2006.05.10 EEB IRT 2006 pleito_Fator X_Financeiro Subsídio Rural Irrigante e Aquicultor Reajuste 2010 - 03_03_2010" xfId="42681" xr:uid="{0C1B7EE7-F14F-44A5-A876-4C10020D41F8}"/>
    <cellStyle name="_Cópia de 2006.05.10 EEB IRT 2006 pleito_Fator X_IRT-cálculo" xfId="2034" xr:uid="{ED647DDE-3C31-4349-86F7-574FDF629B61}"/>
    <cellStyle name="_Cópia de 2006.05.10 EEB IRT 2006 pleito_Fator X_IRT-cálculo CAPA NEUTRALIDADE" xfId="2035" xr:uid="{9AD55A8B-61B0-408A-A383-4F56844E0F68}"/>
    <cellStyle name="_Cópia de 2006.05.10 EEB IRT 2006 pleito_Fator X_SOBRECONTRATAÇÃO E CVA" xfId="2036" xr:uid="{77935441-A078-43A3-B878-CDCF1BAB84F3}"/>
    <cellStyle name="_Cópia de 2006.05.10 EEB IRT 2006 pleito_Financeiro Desconto na TUSD Consumidores Livres Reajuste 2010 - 03_03_2010" xfId="42682" xr:uid="{F516E336-BFE4-4838-8B94-BC8B55473F62}"/>
    <cellStyle name="_Cópia de 2006.05.10 EEB IRT 2006 pleito_Financeiro Desconto na TUSD Geradores Reajuste 2010 - 03_03_2010" xfId="42683" xr:uid="{0238140C-7FBD-45D6-A9A5-0640B81D1FC3}"/>
    <cellStyle name="_Cópia de 2006.05.10 EEB IRT 2006 pleito_Financeiro Subsídio Baixa Renda Reajuste 2010 - 03_03_2010" xfId="42684" xr:uid="{7896A4A7-BC4A-479C-88A1-DA411CFCA57F}"/>
    <cellStyle name="_Cópia de 2006.05.10 EEB IRT 2006 pleito_Financeiro Subsídio Rural Irrigante e Aquicultor Reajuste 2010 - 03_03_2010" xfId="42685" xr:uid="{8CFB7E54-3A73-4E8C-9F5B-DB8E552E9F7E}"/>
    <cellStyle name="_Cópia de 2006.05.10 EEB IRT 2006 pleito_IMPACTO RECEITA" xfId="50" xr:uid="{1D37A472-A916-43B2-B358-6C9DF35E9DB9}"/>
    <cellStyle name="_Cópia de 2006.05.10 EEB IRT 2006 pleito_IMPACTO RECEITA 2" xfId="1201" xr:uid="{EB76558C-6C7D-4C95-9C9D-8877F856398F}"/>
    <cellStyle name="_Cópia de 2006.05.10 EEB IRT 2006 pleito_IMPACTO RECEITA_Balanço" xfId="51" xr:uid="{3B6F4C0B-2DC6-46FC-A42E-35785B5930A1}"/>
    <cellStyle name="_Cópia de 2006.05.10 EEB IRT 2006 pleito_IMPACTO RECEITA_casulo 15" xfId="52" xr:uid="{CFCAB3B0-47AC-4D53-81DE-07D2A42D0540}"/>
    <cellStyle name="_Cópia de 2006.05.10 EEB IRT 2006 pleito_IMPACTO RECEITA_IRT EEB 2010" xfId="2037" xr:uid="{B2D72293-DEA5-4E5B-8990-7A59BAE57853}"/>
    <cellStyle name="_Cópia de 2006.05.10 EEB IRT 2006 pleito_IRT (2)" xfId="1528" xr:uid="{D564F718-C736-41C2-A88F-27D35869C92B}"/>
    <cellStyle name="_Cópia de 2006.05.10 EEB IRT 2006 pleito_IRT EEB 2010" xfId="2038" xr:uid="{5F3683CD-3623-4F31-A7CD-7019BFBEAD34}"/>
    <cellStyle name="_Cópia de 2006.05.10 EEB IRT 2006 pleito_IRT_1" xfId="1529" xr:uid="{98F77FE6-5C48-4A41-86E3-E79D914A6468}"/>
    <cellStyle name="_Cópia de 2006.05.10 EEB IRT 2006 pleito_IRT_1 2" xfId="2039" xr:uid="{3FA6A6DB-33E0-4B24-921A-D7517B5EEC1A}"/>
    <cellStyle name="_Cópia de 2006.05.10 EEB IRT 2006 pleito_IRT_1_atualização serviços taxados" xfId="42686" xr:uid="{72067CCC-7A1C-4FA6-B5BE-38B1859F6B83}"/>
    <cellStyle name="_Cópia de 2006.05.10 EEB IRT 2006 pleito_IRT_1_Financeiro Desconto na TUSD Consumidores Livres Reajuste 2010 - 03_03_2010" xfId="42687" xr:uid="{666FF395-8DFE-4E12-840F-F2670DDF734F}"/>
    <cellStyle name="_Cópia de 2006.05.10 EEB IRT 2006 pleito_IRT_1_Financeiro Desconto na TUSD Geradores Reajuste 2010 - 03_03_2010" xfId="42688" xr:uid="{70D8B27A-827A-4835-9BA6-C78E71BD9C04}"/>
    <cellStyle name="_Cópia de 2006.05.10 EEB IRT 2006 pleito_IRT_1_Financeiro Subsídio Baixa Renda Reajuste 2010 - 03_03_2010" xfId="42689" xr:uid="{22F04219-BB68-45C7-8838-33F95A81C65A}"/>
    <cellStyle name="_Cópia de 2006.05.10 EEB IRT 2006 pleito_IRT_1_Financeiro Subsídio Rural Irrigante e Aquicultor Reajuste 2010 - 03_03_2010" xfId="42690" xr:uid="{0EA14F03-4B66-4D42-9165-4F0283CFE745}"/>
    <cellStyle name="_Cópia de 2006.05.10 EEB IRT 2006 pleito_IRT_1_IRT-cálculo" xfId="2040" xr:uid="{16DD8C94-0A16-48B8-9193-C55DBE882A8C}"/>
    <cellStyle name="_Cópia de 2006.05.10 EEB IRT 2006 pleito_IRT_1_IRT-cálculo CAPA NEUTRALIDADE" xfId="2041" xr:uid="{B652540F-AF44-4EA0-B0F1-81E0ADB1D570}"/>
    <cellStyle name="_Cópia de 2006.05.10 EEB IRT 2006 pleito_IRT_1_SOBRECONTRATAÇÃO E CVA" xfId="2042" xr:uid="{9273DBA5-0BE1-4E71-8E27-2E41D4ABF6C5}"/>
    <cellStyle name="_Cópia de 2006.05.10 EEB IRT 2006 pleito_IRT_Revisão A-2" xfId="2043" xr:uid="{DCAE7072-D6A1-4FB0-9EF7-3C7198494958}"/>
    <cellStyle name="_Cópia de 2006.05.10 EEB IRT 2006 pleito_IRT-cálculo" xfId="2044" xr:uid="{C8419DC2-C639-4E08-A828-E7667ED8C49B}"/>
    <cellStyle name="_Cópia de 2006.05.10 EEB IRT 2006 pleito_IRT-cálculo CAPA NEUTRALIDADE" xfId="2045" xr:uid="{DC7A3D27-0AF3-479A-99CA-4AD674CAE204}"/>
    <cellStyle name="_Cópia de 2006.05.10 EEB IRT 2006 pleito_Pasta1" xfId="1530" xr:uid="{81884745-4BAA-4CEA-88B6-1A2B1C53CAEC}"/>
    <cellStyle name="_Cópia de 2006.05.10 EEB IRT 2006 pleito_Pasta1 2" xfId="2046" xr:uid="{FF7AF432-12C6-4464-B774-15C89364630C}"/>
    <cellStyle name="_Cópia de 2006.05.10 EEB IRT 2006 pleito_Pasta1_atualização serviços taxados" xfId="42691" xr:uid="{881ECC52-60BF-4E89-9F95-4B8AE13D5209}"/>
    <cellStyle name="_Cópia de 2006.05.10 EEB IRT 2006 pleito_Pasta1_Financeiro Desconto na TUSD Consumidores Livres Reajuste 2010 - 03_03_2010" xfId="42692" xr:uid="{A8C906BF-506D-4019-9E4F-CA93CBF96177}"/>
    <cellStyle name="_Cópia de 2006.05.10 EEB IRT 2006 pleito_Pasta1_Financeiro Desconto na TUSD Geradores Reajuste 2010 - 03_03_2010" xfId="42693" xr:uid="{B21E0F7D-4FB1-4B62-9F4A-8F0F5F68625E}"/>
    <cellStyle name="_Cópia de 2006.05.10 EEB IRT 2006 pleito_Pasta1_Financeiro Subsídio Baixa Renda Reajuste 2010 - 03_03_2010" xfId="42694" xr:uid="{23295B71-040A-4D54-8A6A-7A1607583A9D}"/>
    <cellStyle name="_Cópia de 2006.05.10 EEB IRT 2006 pleito_Pasta1_Financeiro Subsídio Rural Irrigante e Aquicultor Reajuste 2010 - 03_03_2010" xfId="42695" xr:uid="{236BF27B-46C2-4D9E-B94B-ABD396A34BB7}"/>
    <cellStyle name="_Cópia de 2006.05.10 EEB IRT 2006 pleito_Pasta1_IRT-cálculo" xfId="2047" xr:uid="{02D21477-4DF0-468C-9037-FF27A9A6A59A}"/>
    <cellStyle name="_Cópia de 2006.05.10 EEB IRT 2006 pleito_Pasta1_IRT-cálculo CAPA NEUTRALIDADE" xfId="2048" xr:uid="{9AEEA490-F448-4180-9602-08E8571F6EF7}"/>
    <cellStyle name="_Cópia de 2006.05.10 EEB IRT 2006 pleito_Pasta1_SOBRECONTRATAÇÃO E CVA" xfId="2049" xr:uid="{3AAEF6E0-AE7D-4729-8F98-A658F5FF6015}"/>
    <cellStyle name="_Cópia de 2006.05.10 EEB IRT 2006 pleito_Simulação CEPISA XX_08_07" xfId="1531" xr:uid="{C6022984-C55A-463B-A658-59CCB8C7DEA0}"/>
    <cellStyle name="_Cópia de 2006.05.10 EEB IRT 2006 pleito_SOBRECONTRATAÇÃO E CVA" xfId="2050" xr:uid="{222A727E-5ADD-4602-A6F2-DFB95DC9A9F9}"/>
    <cellStyle name="_Cópia de IRT_CPFL_LESTE_PAULISTA(CPEE)_fev2009-COM_PREVISÃO_BR_da_Diretoria_pos_IGPM" xfId="53" xr:uid="{F1F7304B-C0A0-48BA-BAA8-32D076036820}"/>
    <cellStyle name="_Cópia de IRT2006_CEB_Final" xfId="54" xr:uid="{685E2720-481B-4A38-B0A4-08BC8C9E0357}"/>
    <cellStyle name="_Cópia de IRT2006_CEB_Final 2" xfId="1202" xr:uid="{AD7CF05D-DC90-4D20-B708-F2E09CEABBBE}"/>
    <cellStyle name="_Cópia de IRT2006_CEB_Final 3" xfId="2051" xr:uid="{8FCFAECB-C965-4E16-8086-A8120B98DDE0}"/>
    <cellStyle name="_Cópia de IRT2006_CEB_Final_Balanço" xfId="55" xr:uid="{EB6DC3F2-FBC8-4412-A97C-90A4BDDD9C8A}"/>
    <cellStyle name="_Cópia de IRT2006_CEB_Final_casulo 15" xfId="56" xr:uid="{45EAC82E-F7C3-4710-A367-7CB4D5CAE54B}"/>
    <cellStyle name="_Cópia de IRT2006_CEB_Final_Exposição_Agosto 2" xfId="2052" xr:uid="{C3531D70-D34F-42D7-BC14-E341A01D95BB}"/>
    <cellStyle name="_Cópia de IRT2006_CEB_Final_IRT EEB 2010" xfId="2053" xr:uid="{493FE9EF-6784-4555-958A-11A9CBD38942}"/>
    <cellStyle name="_Cópia de IRT2006_CEB_Final_IRT_Revisão A-2" xfId="2054" xr:uid="{3BBCDE02-4A5D-4787-BA2E-B3DCD08E0940}"/>
    <cellStyle name="_Cópia de IRT2006_CEB_Final_Simulação AES SUL 03_04_07" xfId="57" xr:uid="{7B84D19D-8221-4B86-A666-12A0691A8AC0}"/>
    <cellStyle name="_Cópia de IRT2006_CEB_Final_Simulação AES SUL 03_04_07 2" xfId="1203" xr:uid="{A720B598-292F-42CF-9472-4778F6A9F4BE}"/>
    <cellStyle name="_Cópia de IRT2006_CEB_Final_Simulação AES SUL 03_04_07 3" xfId="2055" xr:uid="{1B1E793A-134F-4C95-BA80-A44D7F46A477}"/>
    <cellStyle name="_Cópia de IRT2006_CEB_Final_Simulação AES SUL 03_04_07_Balanço" xfId="58" xr:uid="{B1BB3F4D-B2BC-4AD9-AB45-6D1766AADC44}"/>
    <cellStyle name="_Cópia de IRT2006_CEB_Final_Simulação AES SUL 03_04_07_casulo 15" xfId="59" xr:uid="{27CBF9D2-9DD5-41E3-A478-2A30DC25C9DF}"/>
    <cellStyle name="_Cópia de IRT2006_CEB_Final_Simulação AES SUL 03_04_07_IRT EEB 2010" xfId="2056" xr:uid="{69B5C621-5FED-497F-8948-25767663245F}"/>
    <cellStyle name="_Cópia de IRT2006_CEB_Final_Sobrecontratação AES (2)" xfId="60" xr:uid="{FE0BE1FB-F79C-4B76-A5E7-DEC796B833D3}"/>
    <cellStyle name="_Cópia de IRT2006_CEB_Final_Sobrecontratação AES (2) 2" xfId="1204" xr:uid="{DB7E8238-D3EB-40A3-806D-55C9A59DF717}"/>
    <cellStyle name="_Cópia de IRT2006_CEB_Final_Sobrecontratação AES (2) 3" xfId="2057" xr:uid="{CA5D4D1D-E123-410E-9394-5C52F3BF49D8}"/>
    <cellStyle name="_Cópia de IRT2006_CEB_Final_Sobrecontratação AES (2)_Balanço" xfId="61" xr:uid="{F5BF4D7C-1109-405E-9662-A1539BB3F5A3}"/>
    <cellStyle name="_Cópia de IRT2006_CEB_Final_Sobrecontratação AES (2)_casulo 15" xfId="62" xr:uid="{78E0A9EE-9229-4F1A-AF54-A6DFDFE6DC9A}"/>
    <cellStyle name="_Cópia de IRT2006_CEB_Final_Sobrecontratação AES (2)_IRT EEB 2010" xfId="2058" xr:uid="{55DB7B25-154B-47AE-ACA8-FDDE3A9512FE}"/>
    <cellStyle name="_Cópia de PRTP v9" xfId="63" xr:uid="{6207FEA4-1CE1-4FB7-80C6-6C371F1D2C7F}"/>
    <cellStyle name="_Cópia de PRTP v9 2" xfId="1205" xr:uid="{754353A3-E398-4F5F-8912-CE3D3A356C07}"/>
    <cellStyle name="_Cópia de PRTP v9_02 IRT Bandeirante 2009" xfId="2059" xr:uid="{CEAEFF51-CEF4-4E0F-AC94-2E391A6614EC}"/>
    <cellStyle name="_Cópia de PRTP v9_Balanço" xfId="64" xr:uid="{DD335AE3-6EA9-480B-809C-D51F551237EA}"/>
    <cellStyle name="_Cópia de PRTP v9_Balanço 2" xfId="1206" xr:uid="{E28EBB69-058D-43AC-9609-B990433B56AA}"/>
    <cellStyle name="_Cópia de PRTP v9_casulo 15" xfId="65" xr:uid="{097F4C43-8EFC-4B9B-AFDB-95046AF5EB6C}"/>
    <cellStyle name="_Cópia de PRTP v9_casulo 5" xfId="66" xr:uid="{DACFF84A-BF80-4BBD-883B-1E67E80FECB2}"/>
    <cellStyle name="_Cópia de PRTP v9_casulo 5 2" xfId="1207" xr:uid="{7FD54340-C178-4FFE-9AB8-5FA44848409E}"/>
    <cellStyle name="_Cópia de PRTP v9_casulo 5_Balanço" xfId="67" xr:uid="{164B2F8E-934A-4301-AFF5-A1E44A9B5A4D}"/>
    <cellStyle name="_Cópia de PRTP v9_casulo 5_casulo 15" xfId="68" xr:uid="{72B47D1E-F5CC-4409-9C3E-762E63834731}"/>
    <cellStyle name="_Cópia de PRTP v9_casulo 5_IRT EEB 2010" xfId="2060" xr:uid="{5A137994-D282-45C8-92A7-38FFFD2C9BF3}"/>
    <cellStyle name="_Cópia de PRTP v9_IRT EEB 2010" xfId="2061" xr:uid="{0461A28C-C7D9-424D-9E91-A496E760F142}"/>
    <cellStyle name="_Cópia de PRTP v9_IRT Piratininga 2009" xfId="69" xr:uid="{4A87D7A4-597A-4358-BCA3-E69702406932}"/>
    <cellStyle name="_Cópia de PRTP v9_IRT Piratininga 2009 2" xfId="1208" xr:uid="{914A8964-623C-416C-B0C4-521A511E175C}"/>
    <cellStyle name="_Cópia de PRTP v9_IRT Piratininga 2009_Balanço" xfId="70" xr:uid="{36A0095C-1DC8-414C-A993-5BA261C0C7F2}"/>
    <cellStyle name="_Cópia de PRTP v9_IRT Piratininga 2009_casulo 15" xfId="71" xr:uid="{DCA1D9BF-B99D-44A0-A83E-08483B606857}"/>
    <cellStyle name="_Cópia de PRTP v9_IRT Piratininga 2009_IRT EEB 2010" xfId="2062" xr:uid="{585BA197-C449-4D15-9D39-6ABDAE172150}"/>
    <cellStyle name="_Cópia de PRTP v9_IRT_EBB_mai2010d" xfId="2063" xr:uid="{CF457359-BB75-464B-9403-C4E29137554C}"/>
    <cellStyle name="_Cópia de PRTP v9_IRT_Planilha Básica_ CETRIL" xfId="72" xr:uid="{19AD2AED-6D59-4958-B613-C1702F616742}"/>
    <cellStyle name="_Cópia de PRTP v9_IRT_Planilha Básica_ CETRIL 2" xfId="1209" xr:uid="{1FA58205-213F-4E0C-8D1E-90F22A2C47DE}"/>
    <cellStyle name="_Cópia de PRTP v9_IRT_Planilha Básica_ CETRIL_Balanço" xfId="73" xr:uid="{3CFC00E6-F6CD-442F-869F-86195F817510}"/>
    <cellStyle name="_Cópia de PRTP v9_IRT_Planilha Básica_ CETRIL_casulo 15" xfId="74" xr:uid="{D3CB43A4-DE7F-44A4-984D-EF3776062AF8}"/>
    <cellStyle name="_Cópia de PRTP v9_IRT_Planilha Básica_ CETRIL_IRT EEB 2010" xfId="2064" xr:uid="{C2717EDC-D2C6-4600-AA36-13AFC502FAB5}"/>
    <cellStyle name="_Cópia de PRTP v9_IRT_Planilha Básica_DIRETORIA" xfId="2065" xr:uid="{9AFE2A89-201A-47BB-8E95-81D38C7A198D}"/>
    <cellStyle name="_Cópia de PRTP v9_IRT_Planilha Básica_fev2010" xfId="2066" xr:uid="{821BD4AD-2119-4922-A109-CC861E2C79C9}"/>
    <cellStyle name="_Cópia de PRTP v9_IRT_Planilha Básica_fev2010a" xfId="75" xr:uid="{2A1CFFE1-5E06-40A4-BEDA-0AFDE404C290}"/>
    <cellStyle name="_Cópia de PRTP v9_IRT_Planilha Básica_fev2010a 2" xfId="1210" xr:uid="{700F657A-8A57-424D-BCE2-B400460AAE83}"/>
    <cellStyle name="_Cópia de PRTP v9_IRT_Planilha Básica_fev2010a_Balanço" xfId="76" xr:uid="{B6E5A681-1FF9-4B8A-AA49-CFE903C6E86E}"/>
    <cellStyle name="_Cópia de PRTP v9_IRT_Planilha Básica_fev2010a_Balanço 2" xfId="1211" xr:uid="{08E377AB-7492-40EC-BBF7-D0CF67859D64}"/>
    <cellStyle name="_Cópia de PRTP v9_IRT_Planilha Básica_fev2010a_casulo 15" xfId="77" xr:uid="{274DCE55-E725-4ED1-B8BB-FDF98C9E5D6C}"/>
    <cellStyle name="_Cópia de PRTP v9_IRT_Planilha Básica_fev2010a_casulo 5" xfId="78" xr:uid="{927E5FD3-C98A-4BC5-809B-834FB4127D36}"/>
    <cellStyle name="_Cópia de PRTP v9_IRT_Planilha Básica_fev2010a_casulo 5 2" xfId="1212" xr:uid="{64881732-B794-452D-98B6-B4E2B45AC32A}"/>
    <cellStyle name="_Cópia de PRTP v9_IRT_Planilha Básica_fev2010a_casulo 5_Balanço" xfId="79" xr:uid="{44DA6C39-2FA4-44E5-BC4B-ACD4409D122C}"/>
    <cellStyle name="_Cópia de PRTP v9_IRT_Planilha Básica_fev2010a_casulo 5_casulo 15" xfId="80" xr:uid="{F14C539F-FEBD-4138-BAA0-8F84C481E42E}"/>
    <cellStyle name="_Cópia de PRTP v9_IRT_Planilha Básica_fev2010a_casulo 5_IRT EEB 2010" xfId="2067" xr:uid="{27DEDF63-BDBD-4F75-832D-F7EBDEC31264}"/>
    <cellStyle name="_Cópia de PRTP v9_IRT_Planilha Básica_fev2010a_IRT EEB 2010" xfId="2068" xr:uid="{60374A83-805A-46B6-AA41-A1216F9C1766}"/>
    <cellStyle name="_Cópia de PRTP v9_IRT_Planilha Básica_jan2010" xfId="2069" xr:uid="{C0D420BC-9A55-47B4-A80B-AAB8692B794C}"/>
    <cellStyle name="_Cópia de PRTP v9_IRT_Planilha Básica_mar2010b" xfId="2070" xr:uid="{A7A82152-ED43-476B-8D23-BFB1319415A5}"/>
    <cellStyle name="_Cópia de PRTP v9_IRT_Planilha Básica_mar2010d" xfId="81" xr:uid="{C3189DC5-1288-4384-A24A-7BBDE087EAF3}"/>
    <cellStyle name="_Cópia de PRTP v9_IRT_Planilha Básica_mar2010d 2" xfId="1213" xr:uid="{659BEEF5-93F3-4436-8BFF-DBC88B7AE7A2}"/>
    <cellStyle name="_Cópia de PRTP v9_IRT_Planilha Básica_NOVA METODOLOGIA" xfId="2071" xr:uid="{18032A3F-F83A-4BD9-8525-286C66B79FFA}"/>
    <cellStyle name="_Cópia de PRTP v9_IRT_Santa 2010" xfId="2072" xr:uid="{3AEA452B-EB90-4D10-BA8A-1F3D18FBBCFB}"/>
    <cellStyle name="_Cópia de PRTP v9_IRT-cálculo" xfId="2073" xr:uid="{CFFFE8CD-5832-4BDD-AC56-33CFB1D1A7A1}"/>
    <cellStyle name="_Cópia de PRTP v9_IRT-cálculo CAPA NEUTRALIDADE" xfId="2074" xr:uid="{3AB270F1-9EB9-48E6-86F3-428510B9D0F0}"/>
    <cellStyle name="_Cópia de PRTP v9_Resultados_DEA_RND_QUAL_PERDAS" xfId="42544" xr:uid="{F2A9A220-1149-492C-B852-4042F53A38E7}"/>
    <cellStyle name="_Cópia de PRTP v9_teste ampla" xfId="82" xr:uid="{5E094511-4F88-4DA9-9405-38172E6F6A7F}"/>
    <cellStyle name="_Cópia de PRTP v9_teste ampla 2" xfId="1214" xr:uid="{6C390B4E-39FC-4316-B676-629355F61354}"/>
    <cellStyle name="_Cópia de PRTP v9_teste ampla_Balanço" xfId="83" xr:uid="{C57E467F-5E1E-41F7-B969-67E3BB635067}"/>
    <cellStyle name="_Cópia de PRTP v9_teste ampla_Balanço 2" xfId="1215" xr:uid="{5D2873FB-F8BE-42AC-A292-146797F853AB}"/>
    <cellStyle name="_Cópia de PRTP v9_teste ampla_casulo 15" xfId="84" xr:uid="{9D0C2324-D38C-493C-9498-24EC16A900B5}"/>
    <cellStyle name="_Cópia de PRTP v9_teste ampla_casulo 5" xfId="85" xr:uid="{E21B6A16-60BF-4141-A59D-A9AD66158980}"/>
    <cellStyle name="_Cópia de PRTP v9_teste ampla_casulo 5 2" xfId="1216" xr:uid="{6A6BF111-6505-4671-8AFC-42D255BD5145}"/>
    <cellStyle name="_Cópia de PRTP v9_teste ampla_casulo 5_Balanço" xfId="86" xr:uid="{CA6A5195-614C-4A55-AAA8-36801BBAE05E}"/>
    <cellStyle name="_Cópia de PRTP v9_teste ampla_casulo 5_casulo 15" xfId="87" xr:uid="{6D3F3399-BCB3-4DFA-AD26-2006AEF66B3A}"/>
    <cellStyle name="_Cópia de PRTP v9_teste ampla_casulo 5_IRT EEB 2010" xfId="2075" xr:uid="{E61D8C95-11C1-41ED-B81A-8B31DA5C82F7}"/>
    <cellStyle name="_Cópia de PRTP v9_teste ampla_IRT EEB 2010" xfId="2076" xr:uid="{1C54CCA0-1905-42FE-A915-ECAC7B7A73FE}"/>
    <cellStyle name="_Cópia de PRTP_v6-Elektro" xfId="2077" xr:uid="{CD3072C5-7B2E-422D-A0D1-FBA823D42A2E}"/>
    <cellStyle name="_Cópia de PRTP_v6-Elektro_atualização serviços taxados" xfId="42696" xr:uid="{1B1D7067-18A9-4ABD-89B7-5007E70590A8}"/>
    <cellStyle name="_Cópia de PRTP_v6-Elektro_Financeiro Desconto na TUSD Consumidores Livres Reajuste 2010 - 03_03_2010" xfId="42697" xr:uid="{4F64AB15-9A16-43E6-8ABA-B55589FEFBC2}"/>
    <cellStyle name="_Cópia de PRTP_v6-Elektro_Financeiro Desconto na TUSD Geradores Reajuste 2010 - 03_03_2010" xfId="42698" xr:uid="{62A28374-0796-4CCC-99BB-40DA693866BA}"/>
    <cellStyle name="_Cópia de PRTP_v6-Elektro_Financeiro Subsídio Baixa Renda Reajuste 2010 - 03_03_2010" xfId="42699" xr:uid="{079F713D-D769-43E8-A1D4-4F8799776CC4}"/>
    <cellStyle name="_Cópia de PRTP_v6-Elektro_Financeiro Subsídio Rural Irrigante e Aquicultor Reajuste 2010 - 03_03_2010" xfId="42700" xr:uid="{77C4F61D-8C77-4886-A68B-B7E93822377A}"/>
    <cellStyle name="_Cópia de SOBRECONTRATAÇÃO - RES  255-2007 ENERGIPE - FINAL" xfId="1532" xr:uid="{BD4B3437-000C-4981-B6D3-9D10684C3DC7}"/>
    <cellStyle name="_Cópia de SOBRECONTRATAÇÃO - RES  255-2007 ENERGIPE - FINAL 2" xfId="2078" xr:uid="{14D7845A-1038-495C-B5D2-3F538D82825B}"/>
    <cellStyle name="_Cópia de SOBRECONTRATAÇÃO - RES  255-2007 ENERGIPE - FINAL_atualização serviços taxados" xfId="42701" xr:uid="{261EC82A-944E-4570-9BD2-D81A8E0BFE90}"/>
    <cellStyle name="_Cópia de SOBRECONTRATAÇÃO - RES  255-2007 ENERGIPE - FINAL_CVA Borborema 2010 - Fiscalizada Final" xfId="2079" xr:uid="{FA99963D-11C8-4A84-A120-3FC6D513F8D5}"/>
    <cellStyle name="_Cópia de SOBRECONTRATAÇÃO - RES  255-2007 ENERGIPE - FINAL_Energia Comprada" xfId="2080" xr:uid="{2A056304-8715-4B19-B07D-CC3EA101104B}"/>
    <cellStyle name="_Cópia de SOBRECONTRATAÇÃO - RES  255-2007 ENERGIPE - FINAL_Energia Comprada_IRT-cálculo" xfId="2081" xr:uid="{BF45EB81-C8F8-434C-ABB7-2912A8A3E7AD}"/>
    <cellStyle name="_Cópia de SOBRECONTRATAÇÃO - RES  255-2007 ENERGIPE - FINAL_Energia Comprada_IRT-cálculo CAPA NEUTRALIDADE" xfId="2082" xr:uid="{FCE9F2F2-B7D9-495B-868C-5FACA441954E}"/>
    <cellStyle name="_Cópia de SOBRECONTRATAÇÃO - RES  255-2007 ENERGIPE - FINAL_Fator X" xfId="1533" xr:uid="{B2734FE3-5059-424E-B519-0FDC1FFFE5EC}"/>
    <cellStyle name="_Cópia de SOBRECONTRATAÇÃO - RES  255-2007 ENERGIPE - FINAL_Fator X 2" xfId="2083" xr:uid="{F3842357-B326-4037-9035-45F2ED6F8658}"/>
    <cellStyle name="_Cópia de SOBRECONTRATAÇÃO - RES  255-2007 ENERGIPE - FINAL_Fator X_atualização serviços taxados" xfId="42702" xr:uid="{566A1704-D701-4C83-9562-118B473ACDB8}"/>
    <cellStyle name="_Cópia de SOBRECONTRATAÇÃO - RES  255-2007 ENERGIPE - FINAL_Fator X_Financeiro Desconto na TUSD Consumidores Livres Reajuste 2010 - 03_03_2010" xfId="42703" xr:uid="{26D2EE3E-A044-4516-9DB2-D127E9370153}"/>
    <cellStyle name="_Cópia de SOBRECONTRATAÇÃO - RES  255-2007 ENERGIPE - FINAL_Fator X_Financeiro Desconto na TUSD Geradores Reajuste 2010 - 03_03_2010" xfId="42704" xr:uid="{598A899B-C16F-4910-8C2D-A9B5BBD01115}"/>
    <cellStyle name="_Cópia de SOBRECONTRATAÇÃO - RES  255-2007 ENERGIPE - FINAL_Fator X_Financeiro Subsídio Baixa Renda Reajuste 2010 - 03_03_2010" xfId="42705" xr:uid="{15A72A5D-2EB9-444B-9EB4-A8856A41826E}"/>
    <cellStyle name="_Cópia de SOBRECONTRATAÇÃO - RES  255-2007 ENERGIPE - FINAL_Fator X_Financeiro Subsídio Rural Irrigante e Aquicultor Reajuste 2010 - 03_03_2010" xfId="42706" xr:uid="{79E5D5A2-F63A-48ED-B9EF-4A7A69654901}"/>
    <cellStyle name="_Cópia de SOBRECONTRATAÇÃO - RES  255-2007 ENERGIPE - FINAL_Fator X_IRT-cálculo" xfId="2084" xr:uid="{430FA012-B146-49E0-AD0E-77EC28F43E0E}"/>
    <cellStyle name="_Cópia de SOBRECONTRATAÇÃO - RES  255-2007 ENERGIPE - FINAL_Fator X_IRT-cálculo CAPA NEUTRALIDADE" xfId="2085" xr:uid="{BC61DDB4-3C1B-42C3-9545-AE790E4C4C1E}"/>
    <cellStyle name="_Cópia de SOBRECONTRATAÇÃO - RES  255-2007 ENERGIPE - FINAL_Fator X_SOBRECONTRATAÇÃO E CVA" xfId="2086" xr:uid="{EDBD4660-5C97-4997-B0CB-DA03709DEDFC}"/>
    <cellStyle name="_Cópia de SOBRECONTRATAÇÃO - RES  255-2007 ENERGIPE - FINAL_Financeiro Desconto na TUSD Consumidores Livres Reajuste 2010 - 03_03_2010" xfId="42707" xr:uid="{0BDF8C34-D115-40D0-987B-5688109D707F}"/>
    <cellStyle name="_Cópia de SOBRECONTRATAÇÃO - RES  255-2007 ENERGIPE - FINAL_Financeiro Desconto na TUSD Geradores Reajuste 2010 - 03_03_2010" xfId="42708" xr:uid="{19CD3569-3561-4967-AC3C-D4FBE87D3229}"/>
    <cellStyle name="_Cópia de SOBRECONTRATAÇÃO - RES  255-2007 ENERGIPE - FINAL_Financeiro Subsídio Baixa Renda Reajuste 2010 - 03_03_2010" xfId="42709" xr:uid="{362C31B5-03B6-431E-ADAC-440C206250A1}"/>
    <cellStyle name="_Cópia de SOBRECONTRATAÇÃO - RES  255-2007 ENERGIPE - FINAL_Financeiro Subsídio Rural Irrigante e Aquicultor Reajuste 2010 - 03_03_2010" xfId="42710" xr:uid="{39C4ABB4-719A-4A2A-A93B-0085775C53E0}"/>
    <cellStyle name="_Cópia de SOBRECONTRATAÇÃO - RES  255-2007 ENERGIPE - FINAL_IRT (2)" xfId="1534" xr:uid="{6A874DC3-A05D-4569-A695-EE9BE3ABC6CB}"/>
    <cellStyle name="_Cópia de SOBRECONTRATAÇÃO - RES  255-2007 ENERGIPE - FINAL_IRT_1" xfId="1535" xr:uid="{861FFAAE-627D-46F4-AE85-3918EF0D03EE}"/>
    <cellStyle name="_Cópia de SOBRECONTRATAÇÃO - RES  255-2007 ENERGIPE - FINAL_IRT_1 2" xfId="2087" xr:uid="{81F50BFF-7DB5-4D43-B2B9-F48B134E35EE}"/>
    <cellStyle name="_Cópia de SOBRECONTRATAÇÃO - RES  255-2007 ENERGIPE - FINAL_IRT_1_atualização serviços taxados" xfId="42711" xr:uid="{1CCEBE97-1E0B-46C3-B6B4-552FD8F2C12E}"/>
    <cellStyle name="_Cópia de SOBRECONTRATAÇÃO - RES  255-2007 ENERGIPE - FINAL_IRT_1_Financeiro Desconto na TUSD Consumidores Livres Reajuste 2010 - 03_03_2010" xfId="42712" xr:uid="{622D27B9-5F11-4AB6-9EE0-DE809A23FBBB}"/>
    <cellStyle name="_Cópia de SOBRECONTRATAÇÃO - RES  255-2007 ENERGIPE - FINAL_IRT_1_Financeiro Desconto na TUSD Geradores Reajuste 2010 - 03_03_2010" xfId="42713" xr:uid="{B9654014-74A7-475F-8D6E-18A13843F4C5}"/>
    <cellStyle name="_Cópia de SOBRECONTRATAÇÃO - RES  255-2007 ENERGIPE - FINAL_IRT_1_Financeiro Subsídio Baixa Renda Reajuste 2010 - 03_03_2010" xfId="42714" xr:uid="{84D45118-9AD5-4F78-9E5A-0D1794677911}"/>
    <cellStyle name="_Cópia de SOBRECONTRATAÇÃO - RES  255-2007 ENERGIPE - FINAL_IRT_1_Financeiro Subsídio Rural Irrigante e Aquicultor Reajuste 2010 - 03_03_2010" xfId="42715" xr:uid="{89F7B07C-38AC-4431-9D31-93C9F40B9FF4}"/>
    <cellStyle name="_Cópia de SOBRECONTRATAÇÃO - RES  255-2007 ENERGIPE - FINAL_IRT_1_IRT-cálculo" xfId="2088" xr:uid="{7E8581D1-6C4A-4E7D-8DED-E816AD4FEB39}"/>
    <cellStyle name="_Cópia de SOBRECONTRATAÇÃO - RES  255-2007 ENERGIPE - FINAL_IRT_1_IRT-cálculo CAPA NEUTRALIDADE" xfId="2089" xr:uid="{138E7A3A-4537-4609-9283-85B53B151F74}"/>
    <cellStyle name="_Cópia de SOBRECONTRATAÇÃO - RES  255-2007 ENERGIPE - FINAL_IRT_1_SOBRECONTRATAÇÃO E CVA" xfId="2090" xr:uid="{F87AB022-2C7E-471E-9FBB-4840269B1B9D}"/>
    <cellStyle name="_Cópia de SOBRECONTRATAÇÃO - RES  255-2007 ENERGIPE - FINAL_IRT-cálculo" xfId="2091" xr:uid="{1703844F-585C-4AD7-B843-4DBAB7152465}"/>
    <cellStyle name="_Cópia de SOBRECONTRATAÇÃO - RES  255-2007 ENERGIPE - FINAL_IRT-cálculo CAPA NEUTRALIDADE" xfId="2092" xr:uid="{D3060379-B251-4549-A344-6DA7F11C8A82}"/>
    <cellStyle name="_Cópia de SOBRECONTRATAÇÃO - RES  255-2007 ENERGIPE - FINAL_Pasta1" xfId="1536" xr:uid="{8B8AE7B6-6451-45A4-9055-BF544F74DEF4}"/>
    <cellStyle name="_Cópia de SOBRECONTRATAÇÃO - RES  255-2007 ENERGIPE - FINAL_Pasta1 2" xfId="2093" xr:uid="{A65CB020-E946-4C97-9755-E9CCCBD3F36A}"/>
    <cellStyle name="_Cópia de SOBRECONTRATAÇÃO - RES  255-2007 ENERGIPE - FINAL_Pasta1_atualização serviços taxados" xfId="42716" xr:uid="{8D71BE83-8887-4903-A5F3-A586B4D7475D}"/>
    <cellStyle name="_Cópia de SOBRECONTRATAÇÃO - RES  255-2007 ENERGIPE - FINAL_Pasta1_Financeiro Desconto na TUSD Consumidores Livres Reajuste 2010 - 03_03_2010" xfId="42717" xr:uid="{44601C6D-D59C-4301-8C52-60FF6C807D12}"/>
    <cellStyle name="_Cópia de SOBRECONTRATAÇÃO - RES  255-2007 ENERGIPE - FINAL_Pasta1_Financeiro Desconto na TUSD Geradores Reajuste 2010 - 03_03_2010" xfId="42718" xr:uid="{C233B5A7-2549-4726-8DB3-09736A34EC4B}"/>
    <cellStyle name="_Cópia de SOBRECONTRATAÇÃO - RES  255-2007 ENERGIPE - FINAL_Pasta1_Financeiro Subsídio Baixa Renda Reajuste 2010 - 03_03_2010" xfId="42719" xr:uid="{2CA673BC-500A-4386-9F3D-8CB840B03532}"/>
    <cellStyle name="_Cópia de SOBRECONTRATAÇÃO - RES  255-2007 ENERGIPE - FINAL_Pasta1_Financeiro Subsídio Rural Irrigante e Aquicultor Reajuste 2010 - 03_03_2010" xfId="42720" xr:uid="{517F4782-672E-4D8D-90AD-0129D82D3438}"/>
    <cellStyle name="_Cópia de SOBRECONTRATAÇÃO - RES  255-2007 ENERGIPE - FINAL_Pasta1_IRT-cálculo" xfId="2094" xr:uid="{4AE64132-02CE-47F0-A9EF-2BE5FC92FEDF}"/>
    <cellStyle name="_Cópia de SOBRECONTRATAÇÃO - RES  255-2007 ENERGIPE - FINAL_Pasta1_IRT-cálculo CAPA NEUTRALIDADE" xfId="2095" xr:uid="{60548090-12B4-4E80-AC17-ED5E6E95D7A7}"/>
    <cellStyle name="_Cópia de SOBRECONTRATAÇÃO - RES  255-2007 ENERGIPE - FINAL_Pasta1_SOBRECONTRATAÇÃO E CVA" xfId="2096" xr:uid="{CC05670F-71C9-46AA-94D1-6767A86DF250}"/>
    <cellStyle name="_Cópia de SOBRECONTRATAÇÃO - RES  255-2007 ENERGIPE - FINAL_SOBRECONTRATAÇÃO E CVA" xfId="2097" xr:uid="{E3CF83BF-76B3-4376-ADD5-CC214F23AB18}"/>
    <cellStyle name="_Correção e apuração PIS COFINS 26-08-2005_CEB" xfId="88" xr:uid="{611A59A9-D399-408F-A67E-76FDDABE845C}"/>
    <cellStyle name="_Correção e apuração PIS COFINS 26-08-2005_CEB_atualização serviços taxados" xfId="42721" xr:uid="{60E9A961-3851-456D-A26A-90ECD6DD6C44}"/>
    <cellStyle name="_Correção e apuração PIS COFINS 26-08-2005_CEB_Calculo_Subsidio_ELFSM_26_06_08_Modelo_ANEEL" xfId="2098" xr:uid="{2DE0FC7D-6DA8-4038-9D24-F34EB929B069}"/>
    <cellStyle name="_Correção e apuração PIS COFINS 26-08-2005_CEB_Calculo_Subsidio_ELFSM_26_06_08_Modelo_ANEEL_IRT-cálculo" xfId="2099" xr:uid="{62FA9FC3-1532-4831-9056-A74AF9AE663E}"/>
    <cellStyle name="_Correção e apuração PIS COFINS 26-08-2005_CEB_Calculo_Subsidio_ELFSM_26_06_08_Modelo_ANEEL_IRT-cálculo CAPA NEUTRALIDADE" xfId="2100" xr:uid="{5A532D77-7D38-4D33-B63D-47C327E5D24F}"/>
    <cellStyle name="_Correção e apuração PIS COFINS 26-08-2005_CEB_CVA_Projetada até dez-2008_Setembro" xfId="2101" xr:uid="{37519A8F-8769-4964-824F-9BE24687CF28}"/>
    <cellStyle name="_Correção e apuração PIS COFINS 26-08-2005_CEB_CVA_Projetada até dez-2008_Setembro_CVA Outros Componentes PROVISÃO" xfId="2102" xr:uid="{05F9DA08-E1A2-4C1F-8C99-295FFB803AF4}"/>
    <cellStyle name="_Correção e apuração PIS COFINS 26-08-2005_CEB_CVA_Projetada até dez-2008_Setembro_PROVISÃO" xfId="2103" xr:uid="{DF3D8FED-5988-4201-8EF3-71E050E1657C}"/>
    <cellStyle name="_Correção e apuração PIS COFINS 26-08-2005_CEB_Energia Comprada" xfId="2104" xr:uid="{87E28540-F992-43F1-87CF-43C53FCAE3E2}"/>
    <cellStyle name="_Correção e apuração PIS COFINS 26-08-2005_CEB_Energia Comprada_IRT-cálculo" xfId="2105" xr:uid="{D9E953BE-32AF-42FC-B9A4-E5EBD39E69D4}"/>
    <cellStyle name="_Correção e apuração PIS COFINS 26-08-2005_CEB_Energia Comprada_IRT-cálculo CAPA NEUTRALIDADE" xfId="2106" xr:uid="{2F6CB5EF-95AA-4CC8-A774-E5ED62139E90}"/>
    <cellStyle name="_Correção e apuração PIS COFINS 26-08-2005_CEB_Fator X" xfId="1537" xr:uid="{8AD9F06E-981A-428A-824E-2A7CE20F5AC7}"/>
    <cellStyle name="_Correção e apuração PIS COFINS 26-08-2005_CEB_Fator X_atualização serviços taxados" xfId="42722" xr:uid="{BDD4F5A7-23FD-4C2C-87C7-99A0924CF01A}"/>
    <cellStyle name="_Correção e apuração PIS COFINS 26-08-2005_CEB_Fator X_Financeiro Desconto na TUSD Consumidores Livres Reajuste 2010 - 03_03_2010" xfId="42723" xr:uid="{E10AAEAA-6F50-44C2-849C-83360EC8CBE9}"/>
    <cellStyle name="_Correção e apuração PIS COFINS 26-08-2005_CEB_Fator X_Financeiro Desconto na TUSD Geradores Reajuste 2010 - 03_03_2010" xfId="42724" xr:uid="{CF6562A6-909F-4425-ACC4-0F44727DF54E}"/>
    <cellStyle name="_Correção e apuração PIS COFINS 26-08-2005_CEB_Fator X_Financeiro Subsídio Baixa Renda Reajuste 2010 - 03_03_2010" xfId="42725" xr:uid="{5EE3936C-2F34-4F8D-94EE-46C2A8DA0E8D}"/>
    <cellStyle name="_Correção e apuração PIS COFINS 26-08-2005_CEB_Fator X_Financeiro Subsídio Rural Irrigante e Aquicultor Reajuste 2010 - 03_03_2010" xfId="42726" xr:uid="{6196B43E-D941-4E53-978F-F1C53DB98317}"/>
    <cellStyle name="_Correção e apuração PIS COFINS 26-08-2005_CEB_Fator X_IRT-cálculo" xfId="2107" xr:uid="{C0728A28-8BE9-4FFD-96A2-9A1DEB923C00}"/>
    <cellStyle name="_Correção e apuração PIS COFINS 26-08-2005_CEB_Fator X_IRT-cálculo CAPA NEUTRALIDADE" xfId="2108" xr:uid="{38A6F5E3-27A1-4548-961C-D2D53BB782FB}"/>
    <cellStyle name="_Correção e apuração PIS COFINS 26-08-2005_CEB_Fator X_SOBRECONTRATAÇÃO E CVA" xfId="2109" xr:uid="{348949C1-A746-45C5-A165-64E3C99D7C8A}"/>
    <cellStyle name="_Correção e apuração PIS COFINS 26-08-2005_CEB_Financeiro Desconto na TUSD Consumidores Livres Reajuste 2010 - 03_03_2010" xfId="42727" xr:uid="{A71CE22A-9A4B-41F3-95BA-BA020395C6F4}"/>
    <cellStyle name="_Correção e apuração PIS COFINS 26-08-2005_CEB_Financeiro Desconto na TUSD Geradores Reajuste 2010 - 03_03_2010" xfId="42728" xr:uid="{AF588E27-ED26-4FB7-9536-936BF007915F}"/>
    <cellStyle name="_Correção e apuração PIS COFINS 26-08-2005_CEB_Financeiro Subsídio Baixa Renda Reajuste 2010 - 03_03_2010" xfId="42729" xr:uid="{9FCF965A-C9AD-49C8-9AD3-13CD647323E8}"/>
    <cellStyle name="_Correção e apuração PIS COFINS 26-08-2005_CEB_Financeiro Subsídio Rural Irrigante e Aquicultor Reajuste 2010 - 03_03_2010" xfId="42730" xr:uid="{A85B83C4-BA6D-4AA6-B16A-C39E748E82A9}"/>
    <cellStyle name="_Correção e apuração PIS COFINS 26-08-2005_CEB_IF - Autoprodutores 2" xfId="2110" xr:uid="{58F7E38B-09EA-471F-A43A-23F89FF3820B}"/>
    <cellStyle name="_Correção e apuração PIS COFINS 26-08-2005_CEB_IF_Consumidores livres e geradoras_2010" xfId="2111" xr:uid="{44494104-6819-4B71-99E8-2AF1AEB59049}"/>
    <cellStyle name="_Correção e apuração PIS COFINS 26-08-2005_CEB_IRT (2)" xfId="1538" xr:uid="{F6096B53-40EE-4B0E-B6D1-DF23A5B7FAC1}"/>
    <cellStyle name="_Correção e apuração PIS COFINS 26-08-2005_CEB_IRT (2) 2" xfId="2112" xr:uid="{4FBE610D-5FD6-4814-B661-BD158F9B89FC}"/>
    <cellStyle name="_Correção e apuração PIS COFINS 26-08-2005_CEB_IRT_1" xfId="1539" xr:uid="{A3B0D00E-7E06-488C-8467-2C8BD20BCA8C}"/>
    <cellStyle name="_Correção e apuração PIS COFINS 26-08-2005_CEB_IRT_1_atualização serviços taxados" xfId="42731" xr:uid="{EEBBA75E-D758-448B-BF8C-7392D5225ABE}"/>
    <cellStyle name="_Correção e apuração PIS COFINS 26-08-2005_CEB_IRT_1_Financeiro Desconto na TUSD Consumidores Livres Reajuste 2010 - 03_03_2010" xfId="42732" xr:uid="{2E0DB62A-93CE-4145-9FFF-A8783BC84E63}"/>
    <cellStyle name="_Correção e apuração PIS COFINS 26-08-2005_CEB_IRT_1_Financeiro Desconto na TUSD Geradores Reajuste 2010 - 03_03_2010" xfId="42733" xr:uid="{27790860-29EF-4BAC-8D9E-27515E04C9BD}"/>
    <cellStyle name="_Correção e apuração PIS COFINS 26-08-2005_CEB_IRT_1_Financeiro Subsídio Baixa Renda Reajuste 2010 - 03_03_2010" xfId="42734" xr:uid="{BA5C51B3-9468-4687-9305-B7DCB27AD8F3}"/>
    <cellStyle name="_Correção e apuração PIS COFINS 26-08-2005_CEB_IRT_1_Financeiro Subsídio Rural Irrigante e Aquicultor Reajuste 2010 - 03_03_2010" xfId="42735" xr:uid="{A6531BEF-84B1-4E6E-A174-C8C833328ADF}"/>
    <cellStyle name="_Correção e apuração PIS COFINS 26-08-2005_CEB_IRT_1_IRT-cálculo" xfId="2113" xr:uid="{7AC4EFA7-6817-488D-82E4-3C734F884730}"/>
    <cellStyle name="_Correção e apuração PIS COFINS 26-08-2005_CEB_IRT_1_IRT-cálculo CAPA NEUTRALIDADE" xfId="2114" xr:uid="{C7F8C1F3-331A-4C3D-A6AD-0340DFCF007C}"/>
    <cellStyle name="_Correção e apuração PIS COFINS 26-08-2005_CEB_IRT_1_SOBRECONTRATAÇÃO E CVA" xfId="2115" xr:uid="{F3667F73-27F4-41E7-B4ED-34CE06D2DFEC}"/>
    <cellStyle name="_Correção e apuração PIS COFINS 26-08-2005_CEB_IRT_Planilha Básica_ CETRIL" xfId="89" xr:uid="{4644B0CB-E55C-4915-85B0-6D4AAA7E9165}"/>
    <cellStyle name="_Correção e apuração PIS COFINS 26-08-2005_CEB_IRT_Planilha Básica_ CETRIL 2" xfId="1217" xr:uid="{A82DBF65-CE5A-466A-AD78-C0DE085CDC61}"/>
    <cellStyle name="_Correção e apuração PIS COFINS 26-08-2005_CEB_IRT_Pleito" xfId="2116" xr:uid="{81AB7BF0-1F05-4CF6-937F-11E328659CDF}"/>
    <cellStyle name="_Correção e apuração PIS COFINS 26-08-2005_CEB_IRT_Pleito_IRT-cálculo" xfId="2117" xr:uid="{446DC502-6AD4-4DBA-9CC8-4FA1E563494D}"/>
    <cellStyle name="_Correção e apuração PIS COFINS 26-08-2005_CEB_IRT_Pleito_IRT-cálculo CAPA NEUTRALIDADE" xfId="2118" xr:uid="{C8427E50-7388-4131-8BE3-B7B48526ADA0}"/>
    <cellStyle name="_Correção e apuração PIS COFINS 26-08-2005_CEB_IRT_Revisão A-1" xfId="2119" xr:uid="{6D4C99B2-5239-4BE4-B190-5E4343B00F2C}"/>
    <cellStyle name="_Correção e apuração PIS COFINS 26-08-2005_CEB_IRT-cálculo" xfId="2120" xr:uid="{D63802D1-5610-41BC-AA30-0E90DA26C450}"/>
    <cellStyle name="_Correção e apuração PIS COFINS 26-08-2005_CEB_IRT-cálculo CAPA NEUTRALIDADE" xfId="2121" xr:uid="{0B064434-F2AA-4839-8714-43AC21682AA6}"/>
    <cellStyle name="_Correção e apuração PIS COFINS 26-08-2005_CEB_Pasta1" xfId="1540" xr:uid="{D2F1FA34-C028-46EC-A43B-6E9195919897}"/>
    <cellStyle name="_Correção e apuração PIS COFINS 26-08-2005_CEB_Pasta1_atualização serviços taxados" xfId="42736" xr:uid="{5E4E9D84-DBF2-472F-B08B-15CD341A3BA7}"/>
    <cellStyle name="_Correção e apuração PIS COFINS 26-08-2005_CEB_Pasta1_Financeiro Desconto na TUSD Consumidores Livres Reajuste 2010 - 03_03_2010" xfId="42737" xr:uid="{D2A303DA-DA89-438A-AA77-4DFD68B493E7}"/>
    <cellStyle name="_Correção e apuração PIS COFINS 26-08-2005_CEB_Pasta1_Financeiro Desconto na TUSD Geradores Reajuste 2010 - 03_03_2010" xfId="42738" xr:uid="{04BB5274-7D95-4F07-BD5E-C954D9699AEE}"/>
    <cellStyle name="_Correção e apuração PIS COFINS 26-08-2005_CEB_Pasta1_Financeiro Subsídio Baixa Renda Reajuste 2010 - 03_03_2010" xfId="42739" xr:uid="{1325BC74-B844-4894-AA53-AFDC685B1212}"/>
    <cellStyle name="_Correção e apuração PIS COFINS 26-08-2005_CEB_Pasta1_Financeiro Subsídio Rural Irrigante e Aquicultor Reajuste 2010 - 03_03_2010" xfId="42740" xr:uid="{0AE26FE0-15CB-4F3D-89AF-9A7CBB24B952}"/>
    <cellStyle name="_Correção e apuração PIS COFINS 26-08-2005_CEB_Pasta1_IRT-cálculo" xfId="2122" xr:uid="{DE08BE0A-52EA-4AC7-8438-E353C939D8F6}"/>
    <cellStyle name="_Correção e apuração PIS COFINS 26-08-2005_CEB_Pasta1_IRT-cálculo CAPA NEUTRALIDADE" xfId="2123" xr:uid="{A07C45B4-416E-4A00-8420-4EE8B551FE51}"/>
    <cellStyle name="_Correção e apuração PIS COFINS 26-08-2005_CEB_Pasta1_SOBRECONTRATAÇÃO E CVA" xfId="2124" xr:uid="{EFEA0D7A-71E7-497F-BDE7-818DDE6B8843}"/>
    <cellStyle name="_Correção e apuração PIS COFINS 26-08-2005_CEB_Sheet1" xfId="2125" xr:uid="{D5A582E4-3871-459B-88F8-CF6345864D11}"/>
    <cellStyle name="_Correção e apuração PIS COFINS 26-08-2005_CEB_SOBRECONTRATAÇÃO E CVA" xfId="2126" xr:uid="{75E8DB3C-4298-40CF-8002-26879A2D96D4}"/>
    <cellStyle name="_Correção e apuração PIS COFINS 26-08-2005_CEB_SOBRECONTRATAÇÃO E CVA A-1" xfId="2127" xr:uid="{C94A0D42-D9EF-4F47-9299-D277E1E8DD44}"/>
    <cellStyle name="_Correção e apuração PIS COFINS 26-08-2005_CEB_SOBRECONTRATAÇÃO E CVA A-1_IRT-cálculo" xfId="2128" xr:uid="{D8AC8E6A-9006-4B35-8D19-CF884A222B10}"/>
    <cellStyle name="_Correção e apuração PIS COFINS 26-08-2005_CEB_SOBRECONTRATAÇÃO E CVA A-1_IRT-cálculo CAPA NEUTRALIDADE" xfId="2129" xr:uid="{473F486B-D832-4A05-AF61-D7525CC7E524}"/>
    <cellStyle name="_COSERN_IRT_2007_SIMULADOR" xfId="1541" xr:uid="{6C358F36-9F67-4245-BFBF-8A7A2792ED57}"/>
    <cellStyle name="_COSERN_IRT_2007_SIMULADOR 2" xfId="2130" xr:uid="{1AD22CD0-3ACA-4F1F-B472-20E985E5ED3F}"/>
    <cellStyle name="_CPFL PAULISTA - Repasse sobrecontratação" xfId="2131" xr:uid="{5946C7EE-1803-407B-A221-BBE65E8FC90F}"/>
    <cellStyle name="_CPFL-SobrasExposiçãoSubmercados" xfId="90" xr:uid="{67386824-953E-4059-9986-2056019F712D}"/>
    <cellStyle name="_CPFL-SobrasExposiçãoSubmercados 2" xfId="938" xr:uid="{A13C199C-0463-453A-B41D-B6BAF0CCE52C}"/>
    <cellStyle name="_CPFL-SobrasExposiçãoSubmercados 3" xfId="2132" xr:uid="{AAA1B396-C72D-422E-B636-768DFF34A310}"/>
    <cellStyle name="_CPFL-SobrasExposiçãoSubmercados_02 IRT COSERN 2009" xfId="1542" xr:uid="{84DA399C-BC15-47E6-B749-BDE94D5A745D}"/>
    <cellStyle name="_CPFL-SobrasExposiçãoSubmercados_2008.08.07 CELPA IRT2008 Homologado" xfId="2133" xr:uid="{BB402C03-383E-4642-B815-9B426787E99D}"/>
    <cellStyle name="_CPFL-SobrasExposiçãoSubmercados_2009.04.09 EEB IRT2009 Conexao CEMIG C Financeiro" xfId="2134" xr:uid="{1C65E0E6-B401-4F09-BA96-26341D954082}"/>
    <cellStyle name="_CPFL-SobrasExposiçãoSubmercados_Ajuste SALDO CVA ANO ANTERIOR PÓS-REVISÃOx" xfId="2135" xr:uid="{D07DF556-B907-43B2-B79B-033546A6694A}"/>
    <cellStyle name="_CPFL-SobrasExposiçãoSubmercados_Ajustes REAJUSTE 2008 ELETROPAULO" xfId="2136" xr:uid="{1384F864-FF9A-4BAD-BB53-0CF9F91D9973}"/>
    <cellStyle name="_CPFL-SobrasExposiçãoSubmercados_Ajustes REAJUSTE 2008 ELETROPAULO_IRT-cálculo" xfId="2137" xr:uid="{A4C4D513-B94A-42A8-946F-A40E3B771341}"/>
    <cellStyle name="_CPFL-SobrasExposiçãoSubmercados_Ajustes REAJUSTE 2008 ELETROPAULO_IRT-cálculo CAPA NEUTRALIDADE" xfId="2138" xr:uid="{3581D45A-52BF-4C0A-8126-162483DF1036}"/>
    <cellStyle name="_CPFL-SobrasExposiçãoSubmercados_Ajustes REVISÃO 2007 ELETROPAULO" xfId="2139" xr:uid="{5EF32830-C55F-4FAB-8F12-37CE34523C4B}"/>
    <cellStyle name="_CPFL-SobrasExposiçãoSubmercados_Ajustes REVISÃO 2007 ELETROPAULO_IRT-cálculo" xfId="2140" xr:uid="{C4747E60-47C2-4BDE-83C2-076ACE9EC39D}"/>
    <cellStyle name="_CPFL-SobrasExposiçãoSubmercados_Ajustes REVISÃO 2007 ELETROPAULO_IRT-cálculo CAPA NEUTRALIDADE" xfId="2141" xr:uid="{3E854182-E2C4-4691-8D05-02FBE998E706}"/>
    <cellStyle name="_CPFL-SobrasExposiçãoSubmercados_atualização serviços taxados" xfId="42741" xr:uid="{A1B0FB25-F268-4DCB-9B55-0CFAEDAD47A1}"/>
    <cellStyle name="_CPFL-SobrasExposiçãoSubmercados_Balanço" xfId="91" xr:uid="{074E849D-DBE5-4605-9789-C4519E2E6F40}"/>
    <cellStyle name="_CPFL-SobrasExposiçãoSubmercados_Balanço 2" xfId="1218" xr:uid="{9DE7882B-92A3-4C44-A6FC-E578FF00D7A4}"/>
    <cellStyle name="_CPFL-SobrasExposiçãoSubmercados_Cálculo do Financeiro do Baixa Renda" xfId="2142" xr:uid="{6EE12338-8A94-4D86-92B8-EF13813B001B}"/>
    <cellStyle name="_CPFL-SobrasExposiçãoSubmercados_Cálculo do Financeiro do Baixa Renda_IRT-cálculo" xfId="2143" xr:uid="{496D5854-C1B1-4AA6-9983-915560545506}"/>
    <cellStyle name="_CPFL-SobrasExposiçãoSubmercados_Cálculo do Financeiro do Baixa Renda_IRT-cálculo CAPA NEUTRALIDADE" xfId="2144" xr:uid="{836177D9-6FDC-4321-90CD-045682E2B5BE}"/>
    <cellStyle name="_CPFL-SobrasExposiçãoSubmercados_Calculo_Subsidio_ELFSM_26_06_08_Modelo_ANEEL" xfId="2145" xr:uid="{774C5E3D-F5CD-40AE-875B-390646CAE2C4}"/>
    <cellStyle name="_CPFL-SobrasExposiçãoSubmercados_Calculo_Subsidio_ELFSM_26_06_08_Modelo_ANEEL_IRT-cálculo" xfId="2146" xr:uid="{3C422023-F425-4198-ADB0-042B10DB89A6}"/>
    <cellStyle name="_CPFL-SobrasExposiçãoSubmercados_Calculo_Subsidio_ELFSM_26_06_08_Modelo_ANEEL_IRT-cálculo CAPA NEUTRALIDADE" xfId="2147" xr:uid="{729FC829-4B9A-4251-B1A5-F1DED95A663E}"/>
    <cellStyle name="_CPFL-SobrasExposiçãoSubmercados_casulo 15" xfId="92" xr:uid="{1375FE0B-1B9A-43D3-A7A0-C8275D9C1A3D}"/>
    <cellStyle name="_CPFL-SobrasExposiçãoSubmercados_casulo 5" xfId="93" xr:uid="{798076B9-CC92-4471-B72F-C39898481325}"/>
    <cellStyle name="_CPFL-SobrasExposiçãoSubmercados_casulo 5 2" xfId="1219" xr:uid="{EF136393-2253-4174-A767-FB2B09510258}"/>
    <cellStyle name="_CPFL-SobrasExposiçãoSubmercados_casulo 5_Balanço" xfId="94" xr:uid="{C99885A2-DF40-4146-AAB0-E510265B3D89}"/>
    <cellStyle name="_CPFL-SobrasExposiçãoSubmercados_casulo 5_casulo 15" xfId="95" xr:uid="{46212D9F-4F08-46A6-9A27-594E3EF42C95}"/>
    <cellStyle name="_CPFL-SobrasExposiçãoSubmercados_casulo 5_IRT EEB 2010" xfId="2148" xr:uid="{29A027DE-754E-4405-9A30-C474E0ED0476}"/>
    <cellStyle name="_CPFL-SobrasExposiçãoSubmercados_CELPE REAJUSTE 2008 ver 6c (17mar08) (IRT revisado - reversão - bolhas)(corr Uso)" xfId="42742" xr:uid="{2CA3BDD4-AAC2-4458-A52A-CD8D1DBD7240}"/>
    <cellStyle name="_CPFL-SobrasExposiçãoSubmercados_CELPE REAJUSTE 2008 ver final (enviada 17mar08)" xfId="42743" xr:uid="{14A3A4B3-9E2E-45FF-9977-10AC4E946B1B}"/>
    <cellStyle name="_CPFL-SobrasExposiçãoSubmercados_COELBA_90 - Apuração da Receita e Reversão_IRT 2010" xfId="42744" xr:uid="{130B7F58-BBDA-4369-833C-B33379D9E7E6}"/>
    <cellStyle name="_CPFL-SobrasExposiçãoSubmercados_COELBA_90 - Apuração da Receita e Reversão_IRT 2010_Jan_10" xfId="42745" xr:uid="{9645E097-865D-4F93-BF45-6EDE6C633B97}"/>
    <cellStyle name="_CPFL-SobrasExposiçãoSubmercados_COELCE - Balanço de Energia - Reajuste 2009 - 02 02 2009" xfId="42746" xr:uid="{407D0725-510D-4294-A91E-08605363D022}"/>
    <cellStyle name="_CPFL-SobrasExposiçãoSubmercados_COELCE - Compensação CVA Ano Anterior" xfId="42747" xr:uid="{4F760952-4D99-4541-B34A-07704A33F1F4}"/>
    <cellStyle name="_CPFL-SobrasExposiçãoSubmercados_Compensação CVA Ano Anterior" xfId="42748" xr:uid="{CD66DD3F-8751-41E4-AADE-C0BF29D99980}"/>
    <cellStyle name="_CPFL-SobrasExposiçãoSubmercados_Cópia de IRT_CPFL_LESTE_PAULISTA(CPEE)_fev2009-COM_PREVISÃO_BR_da_Diretoria_pos_IGPM" xfId="96" xr:uid="{E55D6617-CDC3-41B7-A43D-01C753CE7A02}"/>
    <cellStyle name="_CPFL-SobrasExposiçãoSubmercados_Cópia de IRT_CPFL_LESTE_PAULISTA(CPEE)_fev2009-COM_PREVISÃO_BR_da_Diretoria_pos_IGPM 2" xfId="1220" xr:uid="{27499EE3-6C99-4EBD-ACF8-1DEAF9883C8F}"/>
    <cellStyle name="_CPFL-SobrasExposiçãoSubmercados_Cópia de IRT_CPFL_LESTE_PAULISTA(CPEE)_fev2009-COM_PREVISÃO_BR_da_Diretoria_pos_IGPM_Balanço" xfId="97" xr:uid="{527C51D4-74EC-4673-8B7D-C5416031AC80}"/>
    <cellStyle name="_CPFL-SobrasExposiçãoSubmercados_Cópia de IRT_CPFL_LESTE_PAULISTA(CPEE)_fev2009-COM_PREVISÃO_BR_da_Diretoria_pos_IGPM_Balanço 2" xfId="1221" xr:uid="{54680606-8C28-4B14-A407-5764055C3476}"/>
    <cellStyle name="_CPFL-SobrasExposiçãoSubmercados_Cópia de IRT_CPFL_LESTE_PAULISTA(CPEE)_fev2009-COM_PREVISÃO_BR_da_Diretoria_pos_IGPM_casulo 15" xfId="98" xr:uid="{82C46131-5339-4108-8086-580DDF439867}"/>
    <cellStyle name="_CPFL-SobrasExposiçãoSubmercados_Cópia de IRT_CPFL_LESTE_PAULISTA(CPEE)_fev2009-COM_PREVISÃO_BR_da_Diretoria_pos_IGPM_casulo 5" xfId="99" xr:uid="{008E1F78-BC18-409B-822F-563C18DDA945}"/>
    <cellStyle name="_CPFL-SobrasExposiçãoSubmercados_Cópia de IRT_CPFL_LESTE_PAULISTA(CPEE)_fev2009-COM_PREVISÃO_BR_da_Diretoria_pos_IGPM_casulo 5 2" xfId="1222" xr:uid="{19260901-68CD-4478-ACB3-CC370012C03A}"/>
    <cellStyle name="_CPFL-SobrasExposiçãoSubmercados_Cópia de IRT_CPFL_LESTE_PAULISTA(CPEE)_fev2009-COM_PREVISÃO_BR_da_Diretoria_pos_IGPM_casulo 5_Balanço" xfId="100" xr:uid="{11963CA5-732A-4B15-B87C-D648B3CA9CFD}"/>
    <cellStyle name="_CPFL-SobrasExposiçãoSubmercados_Cópia de IRT_CPFL_LESTE_PAULISTA(CPEE)_fev2009-COM_PREVISÃO_BR_da_Diretoria_pos_IGPM_casulo 5_casulo 15" xfId="101" xr:uid="{584F0195-06A8-471E-BEC5-74CA8884C116}"/>
    <cellStyle name="_CPFL-SobrasExposiçãoSubmercados_Cópia de IRT_CPFL_LESTE_PAULISTA(CPEE)_fev2009-COM_PREVISÃO_BR_da_Diretoria_pos_IGPM_casulo 5_IRT EEB 2010" xfId="2149" xr:uid="{B6DE697D-B87A-42D8-9B97-E1C99EFC0733}"/>
    <cellStyle name="_CPFL-SobrasExposiçãoSubmercados_Cópia de IRT_CPFL_LESTE_PAULISTA(CPEE)_fev2009-COM_PREVISÃO_BR_da_Diretoria_pos_IGPM_IRT EEB 2010" xfId="2150" xr:uid="{99883764-7C23-40A8-A7C2-5CE12CFEDC96}"/>
    <cellStyle name="_CPFL-SobrasExposiçãoSubmercados_Custo com Avaliação de Ativos para Base de Remuneração" xfId="2151" xr:uid="{7C2FB302-B851-43B5-9475-DB3537CDE4B5}"/>
    <cellStyle name="_CPFL-SobrasExposiçãoSubmercados_Custo com Avaliação de Ativos para Base de Remuneração_IRT-cálculo" xfId="2152" xr:uid="{403F47B4-E475-44EB-A6C1-CB82CB6BAED6}"/>
    <cellStyle name="_CPFL-SobrasExposiçãoSubmercados_Custo com Avaliação de Ativos para Base de Remuneração_IRT-cálculo CAPA NEUTRALIDADE" xfId="2153" xr:uid="{62B24472-86CF-41F6-8AB3-326258E59BBE}"/>
    <cellStyle name="_CPFL-SobrasExposiçãoSubmercados_CVA e Subsídios fiscalização ESCELSA_08_07_2009 v3 SRE" xfId="2154" xr:uid="{FD81C183-31E6-4747-820B-85E7BC1456BC}"/>
    <cellStyle name="_CPFL-SobrasExposiçãoSubmercados_CVA Outros Componentes PROVISÃO" xfId="2155" xr:uid="{1E662745-C586-4252-8A3F-277C1AAA72B7}"/>
    <cellStyle name="_CPFL-SobrasExposiçãoSubmercados_CVA_Projetada até dez-2008_Setembro" xfId="2156" xr:uid="{AB15C019-EE9F-423D-B970-8C4CC63F0707}"/>
    <cellStyle name="_CPFL-SobrasExposiçãoSubmercados_Descontos CCC_CDE_PROINFA Nov_07_Out_08" xfId="2157" xr:uid="{B2DE7504-179B-41B1-971C-ECF203CA2A07}"/>
    <cellStyle name="_CPFL-SobrasExposiçãoSubmercados_Descontos CCC_CDE_PROINFA Nov_07_Out_08_IRT-cálculo" xfId="2158" xr:uid="{1244A7C8-489A-4E30-929E-CC5B60FBDA05}"/>
    <cellStyle name="_CPFL-SobrasExposiçãoSubmercados_Descontos CCC_CDE_PROINFA Nov_07_Out_08_IRT-cálculo CAPA NEUTRALIDADE" xfId="2159" xr:uid="{E653DF61-15D4-4301-A608-2DA22EDDD17B}"/>
    <cellStyle name="_CPFL-SobrasExposiçãoSubmercados_Energia Comprada" xfId="2160" xr:uid="{D3C55C43-B8F2-4405-B5F0-0F7C9AB73FE1}"/>
    <cellStyle name="_CPFL-SobrasExposiçãoSubmercados_Energia Comprada_IRT-cálculo" xfId="2161" xr:uid="{55140E41-7A6D-460D-9904-37035E3D1793}"/>
    <cellStyle name="_CPFL-SobrasExposiçãoSubmercados_Energia Comprada_IRT-cálculo CAPA NEUTRALIDADE" xfId="2162" xr:uid="{1294E053-B82C-43E3-A241-73F394CEA016}"/>
    <cellStyle name="_CPFL-SobrasExposiçãoSubmercados_Fator Novo e Antigo 4 anos" xfId="2163" xr:uid="{D33827EE-7376-4F32-909A-A22B40559AE9}"/>
    <cellStyle name="_CPFL-SobrasExposiçãoSubmercados_Fator Novo e Antigo 4 anos_IRT-cálculo" xfId="42749" xr:uid="{FDF22D02-9EF4-47AF-9BC6-957693956851}"/>
    <cellStyle name="_CPFL-SobrasExposiçãoSubmercados_Fator X" xfId="1543" xr:uid="{DAB9DB59-451F-414A-8F62-59E4DB8CF806}"/>
    <cellStyle name="_CPFL-SobrasExposiçãoSubmercados_Fator X 2" xfId="2164" xr:uid="{EC627447-047A-498C-9842-2AB1B25E11EF}"/>
    <cellStyle name="_CPFL-SobrasExposiçãoSubmercados_Fator X_atualização serviços taxados" xfId="42750" xr:uid="{3ACCFECF-F4E5-4A67-B509-5F0FC8D70894}"/>
    <cellStyle name="_CPFL-SobrasExposiçãoSubmercados_Fator X_Financeiro Desconto na TUSD Consumidores Livres Reajuste 2010 - 03_03_2010" xfId="42751" xr:uid="{62BE2514-CB40-4178-A3D6-C299C8D8807F}"/>
    <cellStyle name="_CPFL-SobrasExposiçãoSubmercados_Fator X_Financeiro Desconto na TUSD Geradores Reajuste 2010 - 03_03_2010" xfId="42752" xr:uid="{47A872DC-E23A-49F0-88A5-60A7C3521962}"/>
    <cellStyle name="_CPFL-SobrasExposiçãoSubmercados_Fator X_Financeiro Subsídio Baixa Renda Reajuste 2010 - 03_03_2010" xfId="42753" xr:uid="{EDE68714-BF32-4F5F-A432-CA2F71168359}"/>
    <cellStyle name="_CPFL-SobrasExposiçãoSubmercados_Fator X_Financeiro Subsídio Rural Irrigante e Aquicultor Reajuste 2010 - 03_03_2010" xfId="42754" xr:uid="{2582CD35-3F6E-499D-8CAD-0316660CC3B0}"/>
    <cellStyle name="_CPFL-SobrasExposiçãoSubmercados_Fator X_IRT-cálculo" xfId="2165" xr:uid="{5E150883-2661-4D7D-BA99-BFD4B9DED496}"/>
    <cellStyle name="_CPFL-SobrasExposiçãoSubmercados_Fator X_IRT-cálculo CAPA NEUTRALIDADE" xfId="2166" xr:uid="{202178E9-1AF6-4A30-B6E4-2831C0EED54A}"/>
    <cellStyle name="_CPFL-SobrasExposiçãoSubmercados_Fator X_SOBRECONTRATAÇÃO E CVA" xfId="2167" xr:uid="{4944049C-0C3C-4EF6-B081-2D8D57757794}"/>
    <cellStyle name="_CPFL-SobrasExposiçãoSubmercados_Financeiro Desconto na TUSD Consumidores Livres Reajuste 2010 - 03_03_2010" xfId="42755" xr:uid="{DA852873-7504-44FD-B1D2-0DAB45526569}"/>
    <cellStyle name="_CPFL-SobrasExposiçãoSubmercados_Financeiro Desconto na TUSD Geradores Reajuste 2010 - 03_03_2010" xfId="42756" xr:uid="{3D6D5F0C-2728-4D98-9AD2-0754F630ABCB}"/>
    <cellStyle name="_CPFL-SobrasExposiçãoSubmercados_Financeiro Subsídio Baixa Renda Reajuste 2010 - 03_03_2010" xfId="42757" xr:uid="{7708EA0E-4375-4A6B-95A9-80B4AF8C5C01}"/>
    <cellStyle name="_CPFL-SobrasExposiçãoSubmercados_Financeiro Subsídio Rural Irrigante e Aquicultor Reajuste 2010 - 03_03_2010" xfId="42758" xr:uid="{85A9FC10-5CF1-4166-BC71-BDC7D7EC7071}"/>
    <cellStyle name="_CPFL-SobrasExposiçãoSubmercados_IF - Autoprodutores 2" xfId="2168" xr:uid="{5DC99EEE-CEF2-41A4-A525-B0FB4785D30D}"/>
    <cellStyle name="_CPFL-SobrasExposiçãoSubmercados_IF_Consumidores livres e geradoras_2010" xfId="2169" xr:uid="{16BD38DB-BA23-4E1E-8C82-37086C8C86CC}"/>
    <cellStyle name="_CPFL-SobrasExposiçãoSubmercados_IRT" xfId="2170" xr:uid="{1EDDD75F-A37B-4F91-B151-905B8047F698}"/>
    <cellStyle name="_CPFL-SobrasExposiçãoSubmercados_IRT (2)" xfId="1544" xr:uid="{AFA360B1-4234-4792-99F3-28642C9BEEB3}"/>
    <cellStyle name="_CPFL-SobrasExposiçãoSubmercados_IRT CELTINS 2009 versão 5" xfId="2171" xr:uid="{B1E25DE9-1CF1-4B4D-BE6D-8170FBF09A7D}"/>
    <cellStyle name="_CPFL-SobrasExposiçãoSubmercados_IRT EEB 2010" xfId="2172" xr:uid="{E3FC8D0A-5F4C-4AB0-BD93-689279BD2C48}"/>
    <cellStyle name="_CPFL-SobrasExposiçãoSubmercados_IRT Piratininga 2009" xfId="102" xr:uid="{6AE53830-98E2-452E-B7C2-5555A9FF2330}"/>
    <cellStyle name="_CPFL-SobrasExposiçãoSubmercados_IRT Piratininga 2009 2" xfId="1223" xr:uid="{02504B88-0D81-4D16-A7B5-83A563127C5D}"/>
    <cellStyle name="_CPFL-SobrasExposiçãoSubmercados_IRT Piratininga 2009_Balanço" xfId="103" xr:uid="{3687DECF-F3D2-4BB4-8305-8C7A74C920E0}"/>
    <cellStyle name="_CPFL-SobrasExposiçãoSubmercados_IRT Piratininga 2009_casulo 15" xfId="104" xr:uid="{18663B7E-EB83-4758-A54A-59D59DDE0520}"/>
    <cellStyle name="_CPFL-SobrasExposiçãoSubmercados_IRT Piratininga 2009_IRT EEB 2010" xfId="2173" xr:uid="{ACC64861-E828-4E61-BE03-EBBC0EFB8A92}"/>
    <cellStyle name="_CPFL-SobrasExposiçãoSubmercados_IRT Reloaded" xfId="105" xr:uid="{105579E4-7576-40BB-A08A-22FC0C8E199C}"/>
    <cellStyle name="_CPFL-SobrasExposiçãoSubmercados_IRT Reloaded 2" xfId="1224" xr:uid="{DA274CAF-DF34-43AD-B3FE-C518CE43120B}"/>
    <cellStyle name="_CPFL-SobrasExposiçãoSubmercados_IRT Reloaded_Balanço" xfId="106" xr:uid="{0EEFDBA2-7E92-4ED5-8718-475B4010D483}"/>
    <cellStyle name="_CPFL-SobrasExposiçãoSubmercados_IRT Reloaded_Balanço 2" xfId="1225" xr:uid="{57CBEFE3-5814-4D06-91C1-05B588DB35E7}"/>
    <cellStyle name="_CPFL-SobrasExposiçãoSubmercados_IRT Reloaded_casulo 15" xfId="107" xr:uid="{F0ED90F9-2D1E-437D-BADA-468E4C04DC9D}"/>
    <cellStyle name="_CPFL-SobrasExposiçãoSubmercados_IRT Reloaded_casulo 5" xfId="108" xr:uid="{0B761529-11DE-4295-AABC-E44FD39FD100}"/>
    <cellStyle name="_CPFL-SobrasExposiçãoSubmercados_IRT Reloaded_casulo 5 2" xfId="1226" xr:uid="{553E008B-E1ED-4E17-8E1E-6E537DEF94BC}"/>
    <cellStyle name="_CPFL-SobrasExposiçãoSubmercados_IRT Reloaded_casulo 5_Balanço" xfId="109" xr:uid="{E8E040B2-CACC-4BF0-8835-25DCE3FC72C2}"/>
    <cellStyle name="_CPFL-SobrasExposiçãoSubmercados_IRT Reloaded_casulo 5_casulo 15" xfId="110" xr:uid="{233393C9-5153-41B0-9E80-FB568E54DC89}"/>
    <cellStyle name="_CPFL-SobrasExposiçãoSubmercados_IRT Reloaded_casulo 5_IRT EEB 2010" xfId="2174" xr:uid="{9691E242-1B5D-4F90-B52A-BC106345BA08}"/>
    <cellStyle name="_CPFL-SobrasExposiçãoSubmercados_IRT Reloaded_IRT EEB 2010" xfId="2175" xr:uid="{6BD86AED-DBB3-497A-A80E-BD4AC8353F0A}"/>
    <cellStyle name="_CPFL-SobrasExposiçãoSubmercados_IRT_1" xfId="1545" xr:uid="{9A6CF29A-0047-4637-A6D7-E22CB0FDA62C}"/>
    <cellStyle name="_CPFL-SobrasExposiçãoSubmercados_IRT_1 2" xfId="2176" xr:uid="{DEAA8317-FD54-4039-86D8-90483B8E2416}"/>
    <cellStyle name="_CPFL-SobrasExposiçãoSubmercados_IRT_1_atualização serviços taxados" xfId="42759" xr:uid="{67CB550F-C233-49DB-8342-287B877CF13C}"/>
    <cellStyle name="_CPFL-SobrasExposiçãoSubmercados_IRT_1_Financeiro Desconto na TUSD Consumidores Livres Reajuste 2010 - 03_03_2010" xfId="42760" xr:uid="{49E95747-E168-4060-AA42-5D00D1D35DA5}"/>
    <cellStyle name="_CPFL-SobrasExposiçãoSubmercados_IRT_1_Financeiro Desconto na TUSD Geradores Reajuste 2010 - 03_03_2010" xfId="42761" xr:uid="{21221307-DAE8-4AD1-83FE-78FA6F9F8E90}"/>
    <cellStyle name="_CPFL-SobrasExposiçãoSubmercados_IRT_1_Financeiro Subsídio Baixa Renda Reajuste 2010 - 03_03_2010" xfId="42762" xr:uid="{2816A0C9-FB3A-4402-A953-C1866F16E6E7}"/>
    <cellStyle name="_CPFL-SobrasExposiçãoSubmercados_IRT_1_Financeiro Subsídio Rural Irrigante e Aquicultor Reajuste 2010 - 03_03_2010" xfId="42763" xr:uid="{ED1049A5-F945-4299-99E2-F10F53A6BC0E}"/>
    <cellStyle name="_CPFL-SobrasExposiçãoSubmercados_IRT_1_IRT-cálculo" xfId="2177" xr:uid="{DFD477FE-6D5E-43AB-9E7D-BCE0B413D0CA}"/>
    <cellStyle name="_CPFL-SobrasExposiçãoSubmercados_IRT_1_IRT-cálculo CAPA NEUTRALIDADE" xfId="2178" xr:uid="{800638B0-FC1E-48C7-8AD2-32721A899E0F}"/>
    <cellStyle name="_CPFL-SobrasExposiçãoSubmercados_IRT_1_SOBRECONTRATAÇÃO E CVA" xfId="2179" xr:uid="{91219DDC-FBEA-48E3-9938-8D1618D5BE82}"/>
    <cellStyle name="_CPFL-SobrasExposiçãoSubmercados_IRT_Bragantina_maio_2009" xfId="2180" xr:uid="{91033A72-C4D9-4E4A-8000-65F504B7FF4E}"/>
    <cellStyle name="_CPFL-SobrasExposiçãoSubmercados_IRT_CEMAT_2009" xfId="2181" xr:uid="{57236C94-F2B6-4152-8B8D-2386F7530197}"/>
    <cellStyle name="_CPFL-SobrasExposiçãoSubmercados_IRT_EBB_mai2010d" xfId="2182" xr:uid="{96A828A8-4298-47CD-A09B-700793B19421}"/>
    <cellStyle name="_CPFL-SobrasExposiçãoSubmercados_IRT_ENERGISA_SE_abr2009" xfId="2183" xr:uid="{33E54C49-D3F6-477A-831C-284A2F5CA526}"/>
    <cellStyle name="_CPFL-SobrasExposiçãoSubmercados_IRT_ENF" xfId="2184" xr:uid="{31D58AC2-146F-4E1F-967E-AF7ACE09A006}"/>
    <cellStyle name="_CPFL-SobrasExposiçãoSubmercados_IRT_Escelsa" xfId="2185" xr:uid="{D94CE0AA-301C-4EBC-A5FD-0B6DB4C3941B}"/>
    <cellStyle name="_CPFL-SobrasExposiçãoSubmercados_IRT_LIGHT_nov2007" xfId="1546" xr:uid="{316D4483-8909-4028-874E-B07A93E2E167}"/>
    <cellStyle name="_CPFL-SobrasExposiçãoSubmercados_IRT_LIGHT_nov2007 2" xfId="2186" xr:uid="{99B1A76C-CAE6-424D-92BB-9B3F008D2B6D}"/>
    <cellStyle name="_CPFL-SobrasExposiçãoSubmercados_IRT_LIGHT_nov2007_atualização serviços taxados" xfId="42764" xr:uid="{5878DB22-AA5E-4569-A7D3-895ACD43C385}"/>
    <cellStyle name="_CPFL-SobrasExposiçãoSubmercados_IRT_LIGHT_nov2007_Financeiro Desconto na TUSD Consumidores Livres Reajuste 2010 - 03_03_2010" xfId="42765" xr:uid="{D6E2DADC-C28E-4B14-BB9B-CE70840BEDC7}"/>
    <cellStyle name="_CPFL-SobrasExposiçãoSubmercados_IRT_LIGHT_nov2007_Financeiro Desconto na TUSD Geradores Reajuste 2010 - 03_03_2010" xfId="42766" xr:uid="{BDAA2A22-716D-47C1-A436-F19F71558DA8}"/>
    <cellStyle name="_CPFL-SobrasExposiçãoSubmercados_IRT_LIGHT_nov2007_Financeiro Subsídio Baixa Renda Reajuste 2010 - 03_03_2010" xfId="42767" xr:uid="{CE0D7C15-F419-4367-8D9E-D4F902406188}"/>
    <cellStyle name="_CPFL-SobrasExposiçãoSubmercados_IRT_LIGHT_nov2007_Financeiro Subsídio Rural Irrigante e Aquicultor Reajuste 2010 - 03_03_2010" xfId="42768" xr:uid="{477523E8-3A3D-4729-A27B-36AAC2FCB9AB}"/>
    <cellStyle name="_CPFL-SobrasExposiçãoSubmercados_IRT_LIGHT_nov2007_IRT-cálculo" xfId="2187" xr:uid="{9AE275DB-3EE7-42CE-BB3E-D48A0A776718}"/>
    <cellStyle name="_CPFL-SobrasExposiçãoSubmercados_IRT_LIGHT_nov2007_IRT-cálculo CAPA NEUTRALIDADE" xfId="2188" xr:uid="{F1D78E81-1E5A-4B9C-95D3-621C91A011AD}"/>
    <cellStyle name="_CPFL-SobrasExposiçãoSubmercados_IRT_LIGHT_nov2007_SOBRECONTRATAÇÃO E CVA" xfId="2189" xr:uid="{309B01DB-B77D-4012-BAC6-62863E61541A}"/>
    <cellStyle name="_CPFL-SobrasExposiçãoSubmercados_IRT_Planilha Básica_ CETRIL" xfId="111" xr:uid="{93C3F349-4AFD-488A-A164-4149AC2B56B3}"/>
    <cellStyle name="_CPFL-SobrasExposiçãoSubmercados_IRT_Planilha Básica_ CETRIL 2" xfId="1227" xr:uid="{FB46FE1B-A354-4536-8637-386ABD5D997F}"/>
    <cellStyle name="_CPFL-SobrasExposiçãoSubmercados_IRT_Planilha Básica_ CETRIL_Balanço" xfId="112" xr:uid="{F529CCAB-5CBD-4A8C-B7DB-1A44FB811926}"/>
    <cellStyle name="_CPFL-SobrasExposiçãoSubmercados_IRT_Planilha Básica_ CETRIL_casulo 15" xfId="113" xr:uid="{05E3644B-3B03-488D-9D4C-6FD8D5EC2354}"/>
    <cellStyle name="_CPFL-SobrasExposiçãoSubmercados_IRT_Planilha Básica_ CETRIL_IRT EEB 2010" xfId="2190" xr:uid="{287B6011-4D14-4AEB-9634-8C647F05D54F}"/>
    <cellStyle name="_CPFL-SobrasExposiçãoSubmercados_IRT_Planilha Básica_30jun2009" xfId="2191" xr:uid="{B4F4B135-441F-4C0F-82E1-6559013BE74A}"/>
    <cellStyle name="_CPFL-SobrasExposiçãoSubmercados_IRT_Planilha Básica_DIRETORIA" xfId="2192" xr:uid="{DB9DA9D6-B44A-400B-A413-B834A4F60255}"/>
    <cellStyle name="_CPFL-SobrasExposiçãoSubmercados_IRT_Planilha Básica_fev2010" xfId="2193" xr:uid="{13CE56E0-7D7C-4A2C-99E2-3BF91A1EBB10}"/>
    <cellStyle name="_CPFL-SobrasExposiçãoSubmercados_IRT_Planilha Básica_fev2010a" xfId="114" xr:uid="{627F1FEE-74F8-4B2F-BDCA-35342A112325}"/>
    <cellStyle name="_CPFL-SobrasExposiçãoSubmercados_IRT_Planilha Básica_fev2010a 2" xfId="1228" xr:uid="{518BCAF5-ED74-4012-8501-B01137A80A63}"/>
    <cellStyle name="_CPFL-SobrasExposiçãoSubmercados_IRT_Planilha Básica_fev2010a_Balanço" xfId="115" xr:uid="{8586D4F7-29F2-4ABB-84EA-1E50F3000AA4}"/>
    <cellStyle name="_CPFL-SobrasExposiçãoSubmercados_IRT_Planilha Básica_fev2010a_Balanço 2" xfId="1229" xr:uid="{E4659385-97F0-4F0F-8EBB-F4C2B56966FF}"/>
    <cellStyle name="_CPFL-SobrasExposiçãoSubmercados_IRT_Planilha Básica_fev2010a_casulo 15" xfId="116" xr:uid="{37568416-82DE-4F7D-8819-4EB2948ACCF4}"/>
    <cellStyle name="_CPFL-SobrasExposiçãoSubmercados_IRT_Planilha Básica_fev2010a_casulo 5" xfId="117" xr:uid="{FF6933CE-3088-46E3-9217-DE4D8E004FE0}"/>
    <cellStyle name="_CPFL-SobrasExposiçãoSubmercados_IRT_Planilha Básica_fev2010a_casulo 5 2" xfId="1230" xr:uid="{90510C01-F8A6-4253-8FB8-C51CCBCD0360}"/>
    <cellStyle name="_CPFL-SobrasExposiçãoSubmercados_IRT_Planilha Básica_fev2010a_casulo 5_Balanço" xfId="118" xr:uid="{C918659F-CC44-4D7E-86B5-5CBAE9083E47}"/>
    <cellStyle name="_CPFL-SobrasExposiçãoSubmercados_IRT_Planilha Básica_fev2010a_casulo 5_casulo 15" xfId="119" xr:uid="{356D9DD7-1126-46A5-B60D-1CA01D69E0A2}"/>
    <cellStyle name="_CPFL-SobrasExposiçãoSubmercados_IRT_Planilha Básica_fev2010a_casulo 5_IRT EEB 2010" xfId="2194" xr:uid="{07F563AC-1A6C-4039-AA38-B8B49AE75B6C}"/>
    <cellStyle name="_CPFL-SobrasExposiçãoSubmercados_IRT_Planilha Básica_fev2010a_IRT EEB 2010" xfId="2195" xr:uid="{A5A4B3DB-4109-485C-B4B4-B4F9D214F8D6}"/>
    <cellStyle name="_CPFL-SobrasExposiçãoSubmercados_IRT_Planilha Básica_jun2009" xfId="2196" xr:uid="{9206720E-42FA-4FBE-817D-8E46E7939872}"/>
    <cellStyle name="_CPFL-SobrasExposiçãoSubmercados_IRT_Planilha Básica_mar2010b" xfId="2197" xr:uid="{62293BDC-A79E-448F-89AE-8F8F891B5444}"/>
    <cellStyle name="_CPFL-SobrasExposiçãoSubmercados_IRT_Planilha Básica_mar2010d" xfId="120" xr:uid="{7DF427B3-4F26-44AF-9018-435D1426441E}"/>
    <cellStyle name="_CPFL-SobrasExposiçãoSubmercados_IRT_Planilha Básica_mar2010d 2" xfId="1231" xr:uid="{27327CAF-DCA3-4C69-81B1-38A1E644DFE3}"/>
    <cellStyle name="_CPFL-SobrasExposiçãoSubmercados_IRT_Planilha Básica_março2009" xfId="121" xr:uid="{FC40B962-E5D8-4597-9C3A-34022F47A7A7}"/>
    <cellStyle name="_CPFL-SobrasExposiçãoSubmercados_IRT_Planilha Básica_março2009 2" xfId="1232" xr:uid="{0D74A483-0041-4C74-9192-FAEB451B90E0}"/>
    <cellStyle name="_CPFL-SobrasExposiçãoSubmercados_IRT_Planilha Básica_março2009_02 IRT Bandeirante 2009" xfId="2198" xr:uid="{FF26F6D4-B264-4357-A5BC-F865ACD0ABE3}"/>
    <cellStyle name="_CPFL-SobrasExposiçãoSubmercados_IRT_Planilha Básica_março2009_Balanço" xfId="122" xr:uid="{E42B6A3C-DD22-47F4-AEC0-489557AB8981}"/>
    <cellStyle name="_CPFL-SobrasExposiçãoSubmercados_IRT_Planilha Básica_março2009_Balanço 2" xfId="1233" xr:uid="{8E1EAC0E-FED2-4F4E-B11E-644FB2C0059A}"/>
    <cellStyle name="_CPFL-SobrasExposiçãoSubmercados_IRT_Planilha Básica_março2009_casulo 15" xfId="123" xr:uid="{D3652B26-1682-4C98-9583-4C1B6B3C9C29}"/>
    <cellStyle name="_CPFL-SobrasExposiçãoSubmercados_IRT_Planilha Básica_março2009_casulo 5" xfId="124" xr:uid="{9C288FE0-1209-433B-92B6-00148A74423B}"/>
    <cellStyle name="_CPFL-SobrasExposiçãoSubmercados_IRT_Planilha Básica_março2009_casulo 5 2" xfId="1234" xr:uid="{9E74BE6E-83DC-4C8D-94F2-1449074E1DBA}"/>
    <cellStyle name="_CPFL-SobrasExposiçãoSubmercados_IRT_Planilha Básica_março2009_casulo 5_Balanço" xfId="125" xr:uid="{5CFAA243-C621-4F8D-A840-87A70CD4C7A1}"/>
    <cellStyle name="_CPFL-SobrasExposiçãoSubmercados_IRT_Planilha Básica_março2009_casulo 5_casulo 15" xfId="126" xr:uid="{833413F1-919E-4C1E-8F28-155BA8591E36}"/>
    <cellStyle name="_CPFL-SobrasExposiçãoSubmercados_IRT_Planilha Básica_março2009_casulo 5_IRT EEB 2010" xfId="2199" xr:uid="{1DF52626-51D5-4232-AA38-7D44FC3BC242}"/>
    <cellStyle name="_CPFL-SobrasExposiçãoSubmercados_IRT_Planilha Básica_março2009_COELCE  ICMS Não Compensado RTO 2012 281211" xfId="2200" xr:uid="{B9E07F25-DDC0-4988-9FAA-6D5757E4EA91}"/>
    <cellStyle name="_CPFL-SobrasExposiçãoSubmercados_IRT_Planilha Básica_março2009_COELCE - RTO 2011 - PLPT_PLANILHA_CÁLCULO_DÉFICIT" xfId="2201" xr:uid="{4B34D963-DEDD-4037-9FBA-98175F626927}"/>
    <cellStyle name="_CPFL-SobrasExposiçãoSubmercados_IRT_Planilha Básica_março2009_IRT EEB 2010" xfId="2202" xr:uid="{0790097E-F6AE-4E13-B0CA-9FE5C4BB1E32}"/>
    <cellStyle name="_CPFL-SobrasExposiçãoSubmercados_IRT_Planilha Básica_março2009_IRT Piratininga 2009" xfId="127" xr:uid="{95E24FFB-DD35-4485-BB52-B14B54E3842E}"/>
    <cellStyle name="_CPFL-SobrasExposiçãoSubmercados_IRT_Planilha Básica_março2009_IRT Piratininga 2009 2" xfId="1235" xr:uid="{A16D1A13-4FA8-40EB-AED3-9168E41CC143}"/>
    <cellStyle name="_CPFL-SobrasExposiçãoSubmercados_IRT_Planilha Básica_março2009_IRT Piratininga 2009_Balanço" xfId="128" xr:uid="{E362D392-26CD-4997-9085-DCDF8D1EA3C8}"/>
    <cellStyle name="_CPFL-SobrasExposiçãoSubmercados_IRT_Planilha Básica_março2009_IRT Piratininga 2009_casulo 15" xfId="129" xr:uid="{D00C1393-AE7D-412F-B7A3-F4B695EFA7B3}"/>
    <cellStyle name="_CPFL-SobrasExposiçãoSubmercados_IRT_Planilha Básica_março2009_IRT Piratininga 2009_IRT EEB 2010" xfId="2203" xr:uid="{34986A39-60AA-4486-A2D1-1C4379EDB3C9}"/>
    <cellStyle name="_CPFL-SobrasExposiçãoSubmercados_IRT_Planilha Básica_março2009_IRT_EBB_mai2010d" xfId="2204" xr:uid="{88C02FC1-ACAC-484C-8919-F2193EF9A2A7}"/>
    <cellStyle name="_CPFL-SobrasExposiçãoSubmercados_IRT_Planilha Básica_março2009_IRT_Planilha Básica_ CETRIL" xfId="130" xr:uid="{C0CC253A-C189-434D-AFBE-E0F3AC7CE1B7}"/>
    <cellStyle name="_CPFL-SobrasExposiçãoSubmercados_IRT_Planilha Básica_março2009_IRT_Planilha Básica_ CETRIL 2" xfId="1236" xr:uid="{2017AA1B-A040-49FD-84BD-4621268485CB}"/>
    <cellStyle name="_CPFL-SobrasExposiçãoSubmercados_IRT_Planilha Básica_março2009_IRT_Planilha Básica_ CETRIL_Balanço" xfId="131" xr:uid="{875F14B2-9A5C-4D38-9AD7-CEC80F15F655}"/>
    <cellStyle name="_CPFL-SobrasExposiçãoSubmercados_IRT_Planilha Básica_março2009_IRT_Planilha Básica_ CETRIL_casulo 15" xfId="132" xr:uid="{C5832CD4-5CAB-4ECF-8AC1-BDC88562D60A}"/>
    <cellStyle name="_CPFL-SobrasExposiçãoSubmercados_IRT_Planilha Básica_março2009_IRT_Planilha Básica_ CETRIL_IRT EEB 2010" xfId="2205" xr:uid="{3B64399D-2943-475F-8FF9-3C80E549BA46}"/>
    <cellStyle name="_CPFL-SobrasExposiçãoSubmercados_IRT_Planilha Básica_março2009_IRT_Planilha Básica_DIRETORIA" xfId="2206" xr:uid="{C4DE7EFB-5F6E-4129-B9D9-079AA39DFD3C}"/>
    <cellStyle name="_CPFL-SobrasExposiçãoSubmercados_IRT_Planilha Básica_março2009_IRT_Planilha Básica_fev2010" xfId="2207" xr:uid="{EAD5D0CA-1275-40A7-89F5-0D03F1F532A2}"/>
    <cellStyle name="_CPFL-SobrasExposiçãoSubmercados_IRT_Planilha Básica_março2009_IRT_Planilha Básica_fev2010a" xfId="133" xr:uid="{FDF01CF8-0C73-4B8F-9F1C-ACB01B9F0D66}"/>
    <cellStyle name="_CPFL-SobrasExposiçãoSubmercados_IRT_Planilha Básica_março2009_IRT_Planilha Básica_fev2010a 2" xfId="1237" xr:uid="{5B40DDAC-CF49-4933-9778-8E5C96213BAE}"/>
    <cellStyle name="_CPFL-SobrasExposiçãoSubmercados_IRT_Planilha Básica_março2009_IRT_Planilha Básica_fev2010a_Balanço" xfId="134" xr:uid="{3EF92552-A8EB-4ABF-8B73-8D1A8D51B29F}"/>
    <cellStyle name="_CPFL-SobrasExposiçãoSubmercados_IRT_Planilha Básica_março2009_IRT_Planilha Básica_fev2010a_Balanço 2" xfId="1238" xr:uid="{9E7D5896-3693-4327-A8A1-D612133B26D6}"/>
    <cellStyle name="_CPFL-SobrasExposiçãoSubmercados_IRT_Planilha Básica_março2009_IRT_Planilha Básica_fev2010a_casulo 15" xfId="135" xr:uid="{B733E672-433B-4B47-A4E2-97E288930323}"/>
    <cellStyle name="_CPFL-SobrasExposiçãoSubmercados_IRT_Planilha Básica_março2009_IRT_Planilha Básica_fev2010a_casulo 5" xfId="136" xr:uid="{0B805C0E-5564-42EF-9A00-2F83CA128D33}"/>
    <cellStyle name="_CPFL-SobrasExposiçãoSubmercados_IRT_Planilha Básica_março2009_IRT_Planilha Básica_fev2010a_casulo 5 2" xfId="1239" xr:uid="{4C6F4715-C321-46D8-B3A6-C703366C0BBD}"/>
    <cellStyle name="_CPFL-SobrasExposiçãoSubmercados_IRT_Planilha Básica_março2009_IRT_Planilha Básica_fev2010a_casulo 5_Balanço" xfId="137" xr:uid="{2BDE2DFA-7405-489D-96AF-1674CCAAD23D}"/>
    <cellStyle name="_CPFL-SobrasExposiçãoSubmercados_IRT_Planilha Básica_março2009_IRT_Planilha Básica_fev2010a_casulo 5_casulo 15" xfId="138" xr:uid="{58A5562D-74C2-4E71-9289-43158C6A58DA}"/>
    <cellStyle name="_CPFL-SobrasExposiçãoSubmercados_IRT_Planilha Básica_março2009_IRT_Planilha Básica_fev2010a_casulo 5_IRT EEB 2010" xfId="2208" xr:uid="{64C30E95-98FA-4EF9-B66C-6255B441BCFE}"/>
    <cellStyle name="_CPFL-SobrasExposiçãoSubmercados_IRT_Planilha Básica_março2009_IRT_Planilha Básica_fev2010a_IRT EEB 2010" xfId="2209" xr:uid="{859CC89A-2FE6-4471-ABB5-D19D876DA5EC}"/>
    <cellStyle name="_CPFL-SobrasExposiçãoSubmercados_IRT_Planilha Básica_março2009_IRT_Planilha Básica_jan2010" xfId="2210" xr:uid="{2CBAD440-6C02-49EC-B16A-F5F9390B87C9}"/>
    <cellStyle name="_CPFL-SobrasExposiçãoSubmercados_IRT_Planilha Básica_março2009_IRT_Planilha Básica_mar2010d" xfId="139" xr:uid="{67ED1502-43E4-4C70-8F27-CF48BB201913}"/>
    <cellStyle name="_CPFL-SobrasExposiçãoSubmercados_IRT_Planilha Básica_março2009_IRT_Planilha Básica_mar2010d 2" xfId="1240" xr:uid="{8F4D9845-81C5-49EF-8FBB-811B2A1E6AF8}"/>
    <cellStyle name="_CPFL-SobrasExposiçãoSubmercados_IRT_Planilha Básica_março2009_IRT_Planilha Básica_NOVA METODOLOGIA" xfId="2211" xr:uid="{6EFC6D10-55BE-4B21-9E13-2209E5A57C44}"/>
    <cellStyle name="_CPFL-SobrasExposiçãoSubmercados_IRT_Planilha Básica_março2009_IRT_Santa 2010" xfId="2212" xr:uid="{DF1E51FF-E6B4-4DCB-8375-3837B18C57CA}"/>
    <cellStyle name="_CPFL-SobrasExposiçãoSubmercados_IRT_Planilha Básica_março2009_IRT-cálculo" xfId="42769" xr:uid="{5B86A84F-5470-4B46-93A3-5C8B33BDA8A0}"/>
    <cellStyle name="_CPFL-SobrasExposiçãoSubmercados_IRT_Planilha Básica_março2009_Resultados_DEA_RND_QUAL_PERDAS" xfId="42545" xr:uid="{FC23BA49-FC93-4FB8-BA7E-A83B4A412CE2}"/>
    <cellStyle name="_CPFL-SobrasExposiçãoSubmercados_IRT_Planilha Básica_março2009_Simulação congelamento COELCE 2011 - Propostas 3ª Fase AP040 (20.12.2011)" xfId="2213" xr:uid="{80A814C6-D48A-441B-B768-EC8AD1E20C46}"/>
    <cellStyle name="_CPFL-SobrasExposiçãoSubmercados_IRT_Planilha Básica_março2009_teste ampla" xfId="140" xr:uid="{43C250BF-4CAD-4D29-8675-52E12BD70FE6}"/>
    <cellStyle name="_CPFL-SobrasExposiçãoSubmercados_IRT_Planilha Básica_março2009_teste ampla 2" xfId="1241" xr:uid="{8AFA3EF2-45B6-414A-B6E8-256FFE51204F}"/>
    <cellStyle name="_CPFL-SobrasExposiçãoSubmercados_IRT_Planilha Básica_março2009_teste ampla_Balanço" xfId="141" xr:uid="{3E5B74DB-ED67-4D59-B442-4B1730325DCD}"/>
    <cellStyle name="_CPFL-SobrasExposiçãoSubmercados_IRT_Planilha Básica_março2009_teste ampla_Balanço 2" xfId="1242" xr:uid="{48F4C56C-2D15-4D97-98FD-94AD1CFE1FF6}"/>
    <cellStyle name="_CPFL-SobrasExposiçãoSubmercados_IRT_Planilha Básica_março2009_teste ampla_casulo 15" xfId="142" xr:uid="{C835C3F2-D7AA-49A6-9C01-28BAD748C055}"/>
    <cellStyle name="_CPFL-SobrasExposiçãoSubmercados_IRT_Planilha Básica_março2009_teste ampla_casulo 5" xfId="143" xr:uid="{228E0D64-1EDE-43D4-8A2F-0243B46A0C8F}"/>
    <cellStyle name="_CPFL-SobrasExposiçãoSubmercados_IRT_Planilha Básica_março2009_teste ampla_casulo 5 2" xfId="1243" xr:uid="{C6DE0D05-69D9-48F2-9671-A806BD9F3AE5}"/>
    <cellStyle name="_CPFL-SobrasExposiçãoSubmercados_IRT_Planilha Básica_março2009_teste ampla_casulo 5_Balanço" xfId="144" xr:uid="{F24223EE-DD6A-48A0-B32D-87F1765D422D}"/>
    <cellStyle name="_CPFL-SobrasExposiçãoSubmercados_IRT_Planilha Básica_março2009_teste ampla_casulo 5_casulo 15" xfId="145" xr:uid="{E5159AEC-0CD5-4389-BAD3-592315C055AF}"/>
    <cellStyle name="_CPFL-SobrasExposiçãoSubmercados_IRT_Planilha Básica_março2009_teste ampla_casulo 5_IRT EEB 2010" xfId="2214" xr:uid="{BAA57BF1-DBA3-4735-9F9D-C201D3DF522C}"/>
    <cellStyle name="_CPFL-SobrasExposiçãoSubmercados_IRT_Planilha Básica_março2009_teste ampla_IRT EEB 2010" xfId="2215" xr:uid="{625EBC06-C186-4252-9F2F-97C7150AAE03}"/>
    <cellStyle name="_CPFL-SobrasExposiçãoSubmercados_IRT_Planilha Básica_NOVA METODOLOGIA" xfId="2216" xr:uid="{8F3920E0-EDF1-4990-8A7E-1ADF28A0A896}"/>
    <cellStyle name="_CPFL-SobrasExposiçãoSubmercados_IRT_Planilha Básica_out2009" xfId="146" xr:uid="{C7FE5336-1E3F-42F2-BCCF-EA632E422D42}"/>
    <cellStyle name="_CPFL-SobrasExposiçãoSubmercados_IRT_Planilha Básica_out2009 2" xfId="1244" xr:uid="{1EBBC186-ADDB-4B96-B725-A6A99A523B52}"/>
    <cellStyle name="_CPFL-SobrasExposiçãoSubmercados_IRT_Planilha Básica_out2009_Balanço" xfId="147" xr:uid="{6A07B580-4DFB-494D-970E-E084E90B5EC2}"/>
    <cellStyle name="_CPFL-SobrasExposiçãoSubmercados_IRT_Planilha Básica_out2009_Balanço 2" xfId="1245" xr:uid="{99F66263-4271-4DBE-B60D-F0B4859B7735}"/>
    <cellStyle name="_CPFL-SobrasExposiçãoSubmercados_IRT_Planilha Básica_out2009_casulo 15" xfId="148" xr:uid="{0D63337F-DFA0-463D-B010-189BFFDFD617}"/>
    <cellStyle name="_CPFL-SobrasExposiçãoSubmercados_IRT_Planilha Básica_out2009_casulo 5" xfId="149" xr:uid="{4A644B75-EAB8-4613-90D9-407F92386242}"/>
    <cellStyle name="_CPFL-SobrasExposiçãoSubmercados_IRT_Planilha Básica_out2009_casulo 5 2" xfId="1246" xr:uid="{0E1F7A0B-367E-4D63-A903-DCC017BA23F2}"/>
    <cellStyle name="_CPFL-SobrasExposiçãoSubmercados_IRT_Planilha Básica_out2009_casulo 5_Balanço" xfId="150" xr:uid="{30B1FC56-EBBE-4A6B-BF1C-7D2894A20CE9}"/>
    <cellStyle name="_CPFL-SobrasExposiçãoSubmercados_IRT_Planilha Básica_out2009_casulo 5_casulo 15" xfId="151" xr:uid="{C260C28E-27D3-4062-9D58-5C53AB7FB5C0}"/>
    <cellStyle name="_CPFL-SobrasExposiçãoSubmercados_IRT_Planilha Básica_out2009_casulo 5_IRT EEB 2010" xfId="2217" xr:uid="{C34B5482-8455-448E-A935-B50DEE524325}"/>
    <cellStyle name="_CPFL-SobrasExposiçãoSubmercados_IRT_Planilha Básica_out2009_IRT EEB 2010" xfId="2218" xr:uid="{99011317-1834-4B34-BDAE-26004FD246F8}"/>
    <cellStyle name="_CPFL-SobrasExposiçãoSubmercados_IRT_Pleito" xfId="2219" xr:uid="{BA9C8D75-9535-4210-8819-ABA7322492BA}"/>
    <cellStyle name="_CPFL-SobrasExposiçãoSubmercados_IRT_Pleito_IRT-cálculo" xfId="2220" xr:uid="{E752AD7E-3593-470B-9100-6D3C34B568FF}"/>
    <cellStyle name="_CPFL-SobrasExposiçãoSubmercados_IRT_Pleito_IRT-cálculo CAPA NEUTRALIDADE" xfId="2221" xr:uid="{8BFC401E-009E-44DE-8298-914B0B5E09C9}"/>
    <cellStyle name="_CPFL-SobrasExposiçãoSubmercados_IRT_Revisão A-1" xfId="2222" xr:uid="{5B1EB940-AE99-4CAA-958A-0C312107E494}"/>
    <cellStyle name="_CPFL-SobrasExposiçãoSubmercados_IRT_Revisão A-1_IRT-cálculo" xfId="2223" xr:uid="{9887734C-0F70-42C7-96D7-42EE442C4C49}"/>
    <cellStyle name="_CPFL-SobrasExposiçãoSubmercados_IRT_Revisão A-1_IRT-cálculo CAPA NEUTRALIDADE" xfId="2224" xr:uid="{061825E3-CC00-4F52-9550-50E5A0FEA740}"/>
    <cellStyle name="_CPFL-SobrasExposiçãoSubmercados_IRT_SantaCruzpós IGPM" xfId="2225" xr:uid="{1A9049F2-7ED3-4FEC-B0AE-EF4E79AC20E6}"/>
    <cellStyle name="_CPFL-SobrasExposiçãoSubmercados_IRT1" xfId="2226" xr:uid="{91D3483E-3866-459B-9C55-1E568186D729}"/>
    <cellStyle name="_CPFL-SobrasExposiçãoSubmercados_IRT1_IRT-cálculo" xfId="2227" xr:uid="{AF66C415-C399-4C81-A3FD-21731BDE10CA}"/>
    <cellStyle name="_CPFL-SobrasExposiçãoSubmercados_IRT1_IRT-cálculo CAPA NEUTRALIDADE" xfId="2228" xr:uid="{18BAF203-0592-4A46-B9A5-1C67887FFFFF}"/>
    <cellStyle name="_CPFL-SobrasExposiçãoSubmercados_IRT-2010_COPEL_SOBRECONTRATAÇÃOeCVAenergia" xfId="1547" xr:uid="{6B98BFFF-9E02-486C-8536-79B6618F9805}"/>
    <cellStyle name="_CPFL-SobrasExposiçãoSubmercados_IRT-cálculo" xfId="2229" xr:uid="{595A9DA2-7AD4-4177-8717-72129BFCF236}"/>
    <cellStyle name="_CPFL-SobrasExposiçãoSubmercados_IRT-cálculo CAPA NEUTRALIDADE" xfId="2230" xr:uid="{A3C4ACA8-82FC-4F9D-9370-7ECA2F797546}"/>
    <cellStyle name="_CPFL-SobrasExposiçãoSubmercados_Modelo IRT ANEELl_2010" xfId="42770" xr:uid="{47AA86C1-3CB8-4A2A-A04B-94918E1B31FE}"/>
    <cellStyle name="_CPFL-SobrasExposiçãoSubmercados_Pasta1" xfId="1548" xr:uid="{2998D350-DA56-4611-B2D3-422D734C135C}"/>
    <cellStyle name="_CPFL-SobrasExposiçãoSubmercados_Pasta1 2" xfId="2231" xr:uid="{54276CBC-E8D5-4691-9A6C-C0D0D524AA5F}"/>
    <cellStyle name="_CPFL-SobrasExposiçãoSubmercados_Pasta1_atualização serviços taxados" xfId="42771" xr:uid="{6B544BC9-6E65-47D8-8819-D88A8F805D04}"/>
    <cellStyle name="_CPFL-SobrasExposiçãoSubmercados_Pasta1_Financeiro Desconto na TUSD Consumidores Livres Reajuste 2010 - 03_03_2010" xfId="42772" xr:uid="{AABE424F-8EC7-4E07-88A1-FF86C0D3FF01}"/>
    <cellStyle name="_CPFL-SobrasExposiçãoSubmercados_Pasta1_Financeiro Desconto na TUSD Geradores Reajuste 2010 - 03_03_2010" xfId="42773" xr:uid="{733CA016-9331-4E38-A31E-B31BF90D1373}"/>
    <cellStyle name="_CPFL-SobrasExposiçãoSubmercados_Pasta1_Financeiro Subsídio Baixa Renda Reajuste 2010 - 03_03_2010" xfId="42774" xr:uid="{2F32B6DF-E4D0-46C0-AB31-AC03694C0977}"/>
    <cellStyle name="_CPFL-SobrasExposiçãoSubmercados_Pasta1_Financeiro Subsídio Rural Irrigante e Aquicultor Reajuste 2010 - 03_03_2010" xfId="42775" xr:uid="{C92124E1-5344-493D-A0BF-584C30F2D911}"/>
    <cellStyle name="_CPFL-SobrasExposiçãoSubmercados_Pasta1_IRT-cálculo" xfId="2232" xr:uid="{8C4FB17F-F88C-499B-8C06-D5656E423F5A}"/>
    <cellStyle name="_CPFL-SobrasExposiçãoSubmercados_Pasta1_IRT-cálculo CAPA NEUTRALIDADE" xfId="2233" xr:uid="{B4325349-1727-44CC-986B-702934C76533}"/>
    <cellStyle name="_CPFL-SobrasExposiçãoSubmercados_Pasta1_SOBRECONTRATAÇÃO E CVA" xfId="2234" xr:uid="{517946AB-0B5C-441F-AA34-A5BBECD30D27}"/>
    <cellStyle name="_CPFL-SobrasExposiçãoSubmercados_Pasta2" xfId="152" xr:uid="{192750C2-BD76-4ACA-8837-F7F66FB35CE3}"/>
    <cellStyle name="_CPFL-SobrasExposiçãoSubmercados_Pasta2 2" xfId="1247" xr:uid="{55CD47D8-B459-4908-954A-98856D8A7CEF}"/>
    <cellStyle name="_CPFL-SobrasExposiçãoSubmercados_Pasta2_02 IRT Bandeirante 2009" xfId="2235" xr:uid="{6F89D563-7B23-42EC-A86D-90EF9F9940F9}"/>
    <cellStyle name="_CPFL-SobrasExposiçãoSubmercados_Pasta2_Balanço" xfId="153" xr:uid="{F2D05E59-A42E-4C5A-816D-95031AF33843}"/>
    <cellStyle name="_CPFL-SobrasExposiçãoSubmercados_Pasta2_Balanço 2" xfId="1248" xr:uid="{BF0F1EED-3865-4248-BCA8-CB4BF7F4892E}"/>
    <cellStyle name="_CPFL-SobrasExposiçãoSubmercados_Pasta2_casulo 15" xfId="154" xr:uid="{E204F6ED-9411-4A41-B6EB-B54E157781AB}"/>
    <cellStyle name="_CPFL-SobrasExposiçãoSubmercados_Pasta2_casulo 5" xfId="155" xr:uid="{38EB862C-D3B0-413F-ABCE-6277C6887225}"/>
    <cellStyle name="_CPFL-SobrasExposiçãoSubmercados_Pasta2_casulo 5 2" xfId="1249" xr:uid="{ED0570E2-125C-4C62-A30B-10A978045399}"/>
    <cellStyle name="_CPFL-SobrasExposiçãoSubmercados_Pasta2_casulo 5_Balanço" xfId="156" xr:uid="{45D983D2-D534-4870-90A4-F309B119DFE3}"/>
    <cellStyle name="_CPFL-SobrasExposiçãoSubmercados_Pasta2_casulo 5_casulo 15" xfId="157" xr:uid="{778C10FC-0363-4A01-A7EB-2315E670F7D8}"/>
    <cellStyle name="_CPFL-SobrasExposiçãoSubmercados_Pasta2_casulo 5_IRT EEB 2010" xfId="2236" xr:uid="{1F8C438D-D735-4445-A585-8DE4CF49BE50}"/>
    <cellStyle name="_CPFL-SobrasExposiçãoSubmercados_Pasta2_IRT EEB 2010" xfId="2237" xr:uid="{9B9D9348-B5A3-423F-9BEF-3E28E056B749}"/>
    <cellStyle name="_CPFL-SobrasExposiçãoSubmercados_Pasta2_IRT Piratininga 2009" xfId="158" xr:uid="{BE1E063E-C569-403E-9A75-995C6E2D4DB8}"/>
    <cellStyle name="_CPFL-SobrasExposiçãoSubmercados_Pasta2_IRT Piratininga 2009 2" xfId="1250" xr:uid="{C05872FD-9A06-4BA1-B3E3-1CF85DF4B059}"/>
    <cellStyle name="_CPFL-SobrasExposiçãoSubmercados_Pasta2_IRT Piratininga 2009_Balanço" xfId="159" xr:uid="{C69CACCE-583B-4B63-8EBA-113547276A49}"/>
    <cellStyle name="_CPFL-SobrasExposiçãoSubmercados_Pasta2_IRT Piratininga 2009_casulo 15" xfId="160" xr:uid="{92EE79E5-D428-4369-84D3-E45E2D001370}"/>
    <cellStyle name="_CPFL-SobrasExposiçãoSubmercados_Pasta2_IRT Piratininga 2009_IRT EEB 2010" xfId="2238" xr:uid="{2F3B2473-61F2-4164-ADB3-2B252983D6F0}"/>
    <cellStyle name="_CPFL-SobrasExposiçãoSubmercados_Pasta2_IRT_EBB_mai2010d" xfId="2239" xr:uid="{250CD638-30DD-4757-AC3D-8F85F175261C}"/>
    <cellStyle name="_CPFL-SobrasExposiçãoSubmercados_Pasta2_IRT_Planilha Básica_ CETRIL" xfId="161" xr:uid="{B1705D39-F201-45A1-8FDD-7F9ACF15CC02}"/>
    <cellStyle name="_CPFL-SobrasExposiçãoSubmercados_Pasta2_IRT_Planilha Básica_ CETRIL 2" xfId="1251" xr:uid="{75EF75AA-2717-4408-A99E-F46290910C52}"/>
    <cellStyle name="_CPFL-SobrasExposiçãoSubmercados_Pasta2_IRT_Planilha Básica_ CETRIL_Balanço" xfId="162" xr:uid="{33E96BEA-99DB-42C2-83EE-0919C582BF5B}"/>
    <cellStyle name="_CPFL-SobrasExposiçãoSubmercados_Pasta2_IRT_Planilha Básica_ CETRIL_casulo 15" xfId="163" xr:uid="{71969CC1-AE98-49C6-937A-C71331AA390F}"/>
    <cellStyle name="_CPFL-SobrasExposiçãoSubmercados_Pasta2_IRT_Planilha Básica_ CETRIL_IRT EEB 2010" xfId="2240" xr:uid="{21EBBC06-3BAB-44BB-B340-00EDF13D3480}"/>
    <cellStyle name="_CPFL-SobrasExposiçãoSubmercados_Pasta2_IRT_Planilha Básica_DIRETORIA" xfId="2241" xr:uid="{88677EC6-7EFC-4C4F-A05D-CF83724CB943}"/>
    <cellStyle name="_CPFL-SobrasExposiçãoSubmercados_Pasta2_IRT_Planilha Básica_fev2010" xfId="2242" xr:uid="{864C1E2F-33F9-4451-B605-629A42EE76C5}"/>
    <cellStyle name="_CPFL-SobrasExposiçãoSubmercados_Pasta2_IRT_Planilha Básica_fev2010a" xfId="164" xr:uid="{F6DCA554-7965-48CC-B903-D2AC09C080BC}"/>
    <cellStyle name="_CPFL-SobrasExposiçãoSubmercados_Pasta2_IRT_Planilha Básica_fev2010a 2" xfId="1252" xr:uid="{7D12B773-5EC1-4814-A46D-CE523AB0C392}"/>
    <cellStyle name="_CPFL-SobrasExposiçãoSubmercados_Pasta2_IRT_Planilha Básica_fev2010a_Balanço" xfId="165" xr:uid="{D7178749-D2D4-49DE-9E83-182797CC4B4D}"/>
    <cellStyle name="_CPFL-SobrasExposiçãoSubmercados_Pasta2_IRT_Planilha Básica_fev2010a_Balanço 2" xfId="1253" xr:uid="{C7C2B506-2813-4A90-96DB-575EC5BF00EC}"/>
    <cellStyle name="_CPFL-SobrasExposiçãoSubmercados_Pasta2_IRT_Planilha Básica_fev2010a_casulo 15" xfId="166" xr:uid="{20707ABE-228E-44FB-A3EF-511FB29AE783}"/>
    <cellStyle name="_CPFL-SobrasExposiçãoSubmercados_Pasta2_IRT_Planilha Básica_fev2010a_casulo 5" xfId="167" xr:uid="{ADB6B71D-A2D9-4C29-A047-C086A94B84AE}"/>
    <cellStyle name="_CPFL-SobrasExposiçãoSubmercados_Pasta2_IRT_Planilha Básica_fev2010a_casulo 5 2" xfId="1254" xr:uid="{9324B027-1682-4825-AE15-94A7FF06E96D}"/>
    <cellStyle name="_CPFL-SobrasExposiçãoSubmercados_Pasta2_IRT_Planilha Básica_fev2010a_casulo 5_Balanço" xfId="168" xr:uid="{DF612160-9D2D-48B4-A31E-6DEA18E53634}"/>
    <cellStyle name="_CPFL-SobrasExposiçãoSubmercados_Pasta2_IRT_Planilha Básica_fev2010a_casulo 5_casulo 15" xfId="169" xr:uid="{C28C0DF6-D296-4A89-8133-A389C0F9D113}"/>
    <cellStyle name="_CPFL-SobrasExposiçãoSubmercados_Pasta2_IRT_Planilha Básica_fev2010a_casulo 5_IRT EEB 2010" xfId="2243" xr:uid="{7E030AE8-9EDD-4A56-B0A8-B022C9C5C101}"/>
    <cellStyle name="_CPFL-SobrasExposiçãoSubmercados_Pasta2_IRT_Planilha Básica_fev2010a_IRT EEB 2010" xfId="2244" xr:uid="{F5A2D7ED-88DD-4859-8469-7DC8B8DEF531}"/>
    <cellStyle name="_CPFL-SobrasExposiçãoSubmercados_Pasta2_IRT_Planilha Básica_jan2010" xfId="2245" xr:uid="{BAAB5944-2188-4FD1-A1CF-42D9554C4316}"/>
    <cellStyle name="_CPFL-SobrasExposiçãoSubmercados_Pasta2_IRT_Planilha Básica_mar2010b" xfId="2246" xr:uid="{2359AD40-D901-492F-ACA9-32E3BA8ADBE3}"/>
    <cellStyle name="_CPFL-SobrasExposiçãoSubmercados_Pasta2_IRT_Planilha Básica_mar2010d" xfId="170" xr:uid="{C715D443-4C92-4F15-B9B8-FA935E603FD1}"/>
    <cellStyle name="_CPFL-SobrasExposiçãoSubmercados_Pasta2_IRT_Planilha Básica_mar2010d 2" xfId="1255" xr:uid="{ACC90B52-2898-4743-B564-679CA7B1F0F7}"/>
    <cellStyle name="_CPFL-SobrasExposiçãoSubmercados_Pasta2_IRT_Planilha Básica_NOVA METODOLOGIA" xfId="2247" xr:uid="{40A6090A-61BC-4B99-B0AF-C6CBC79E7EEF}"/>
    <cellStyle name="_CPFL-SobrasExposiçãoSubmercados_Pasta2_IRT_Santa 2010" xfId="2248" xr:uid="{C3779274-FAC0-4FF5-8E7A-21B171B13139}"/>
    <cellStyle name="_CPFL-SobrasExposiçãoSubmercados_Pasta2_IRT-cálculo" xfId="2249" xr:uid="{8073FA17-393D-4D6E-BFF9-50FFE8856D89}"/>
    <cellStyle name="_CPFL-SobrasExposiçãoSubmercados_Pasta2_IRT-cálculo CAPA NEUTRALIDADE" xfId="2250" xr:uid="{15FBBD9E-1C60-42FE-B442-E15B11333DF7}"/>
    <cellStyle name="_CPFL-SobrasExposiçãoSubmercados_Pasta2_Resultados_DEA_RND_QUAL_PERDAS" xfId="42546" xr:uid="{FCA8DCBF-8D34-40A1-9C36-2DA7CE5FFE11}"/>
    <cellStyle name="_CPFL-SobrasExposiçãoSubmercados_Pasta2_teste ampla" xfId="171" xr:uid="{47B66D4D-5F71-4D91-8556-2E96234088AB}"/>
    <cellStyle name="_CPFL-SobrasExposiçãoSubmercados_Pasta2_teste ampla 2" xfId="1256" xr:uid="{21CCF067-32A5-4B03-BF8B-870508E7F1FD}"/>
    <cellStyle name="_CPFL-SobrasExposiçãoSubmercados_Pasta2_teste ampla_Balanço" xfId="172" xr:uid="{1DB38EDC-500B-4C1F-BCD9-1A821DA51F84}"/>
    <cellStyle name="_CPFL-SobrasExposiçãoSubmercados_Pasta2_teste ampla_Balanço 2" xfId="1257" xr:uid="{1648FECA-26B2-4D8B-A5F5-1570E67DEF1D}"/>
    <cellStyle name="_CPFL-SobrasExposiçãoSubmercados_Pasta2_teste ampla_casulo 15" xfId="173" xr:uid="{DA2B9D5C-8083-4666-B2D8-11FA86219FCD}"/>
    <cellStyle name="_CPFL-SobrasExposiçãoSubmercados_Pasta2_teste ampla_casulo 5" xfId="174" xr:uid="{381B6BC0-2996-4EE8-800B-8C988558D286}"/>
    <cellStyle name="_CPFL-SobrasExposiçãoSubmercados_Pasta2_teste ampla_casulo 5 2" xfId="1258" xr:uid="{9247823F-B476-4611-8B28-FD8B9F9ABECC}"/>
    <cellStyle name="_CPFL-SobrasExposiçãoSubmercados_Pasta2_teste ampla_casulo 5_Balanço" xfId="175" xr:uid="{611CE76E-A2B9-42B7-811B-C229405FBBF8}"/>
    <cellStyle name="_CPFL-SobrasExposiçãoSubmercados_Pasta2_teste ampla_casulo 5_casulo 15" xfId="176" xr:uid="{EF887A4E-FE6C-4008-AFF9-300643C6C410}"/>
    <cellStyle name="_CPFL-SobrasExposiçãoSubmercados_Pasta2_teste ampla_casulo 5_IRT EEB 2010" xfId="2251" xr:uid="{F9E2CB00-9628-4CE1-AF34-510E1E90B40A}"/>
    <cellStyle name="_CPFL-SobrasExposiçãoSubmercados_Pasta2_teste ampla_IRT EEB 2010" xfId="2252" xr:uid="{FA8C45E0-5A75-45F5-9317-5D1BC926B194}"/>
    <cellStyle name="_CPFL-SobrasExposiçãoSubmercados_Plan1" xfId="2253" xr:uid="{181D661B-ED01-47CC-BF54-BE4554252977}"/>
    <cellStyle name="_CPFL-SobrasExposiçãoSubmercados_Pleito_IRT_EBO_2010_FINAL_ENVIO_ANEEL" xfId="2254" xr:uid="{081F23BF-7B9C-400C-AED9-5D2C68308713}"/>
    <cellStyle name="_CPFL-SobrasExposiçãoSubmercados_PROVISÃO" xfId="2255" xr:uid="{5AE1DA37-07D0-405B-A1E7-EFD85DC256F3}"/>
    <cellStyle name="_CPFL-SobrasExposiçãoSubmercados_Receita de Venda Leilão Nova Térmico" xfId="2256" xr:uid="{0DC64291-027D-412C-88FD-5291AB2A3B7E}"/>
    <cellStyle name="_CPFL-SobrasExposiçãoSubmercados_Receita de Venda Leilão Nova Térmico_IRT-cálculo" xfId="2257" xr:uid="{F33DD331-00B9-4984-ACE8-E6E0B1306FF5}"/>
    <cellStyle name="_CPFL-SobrasExposiçãoSubmercados_Receita de Venda Leilão Nova Térmico_IRT-cálculo CAPA NEUTRALIDADE" xfId="2258" xr:uid="{93DC8653-CE1B-47F2-936A-7FBA24904EC9}"/>
    <cellStyle name="_CPFL-SobrasExposiçãoSubmercados_Resultados_DEA_RND_QUAL_PERDAS" xfId="42547" xr:uid="{68606C8D-2845-4411-BF4A-107E5CB90B87}"/>
    <cellStyle name="_CPFL-SobrasExposiçãoSubmercados_Sheet1" xfId="2259" xr:uid="{039BFB3B-2214-4268-B20D-2636E10D431F}"/>
    <cellStyle name="_CPFL-SobrasExposiçãoSubmercados_Sheet2" xfId="2260" xr:uid="{22244B76-2084-4B33-ABC1-8919D9B70F61}"/>
    <cellStyle name="_CPFL-SobrasExposiçãoSubmercados_Simulação AES SUL 03_04_07" xfId="177" xr:uid="{4613687B-3612-4D55-B7A5-F9A3450C1BF2}"/>
    <cellStyle name="_CPFL-SobrasExposiçãoSubmercados_Simulação AES SUL 03_04_07 2" xfId="1259" xr:uid="{E594B97C-0A29-47FA-BC1F-ED27D414C238}"/>
    <cellStyle name="_CPFL-SobrasExposiçãoSubmercados_Simulação AES SUL 03_04_07_Balanço" xfId="178" xr:uid="{4A5D51D7-0078-4D16-9CDA-C5A187811697}"/>
    <cellStyle name="_CPFL-SobrasExposiçãoSubmercados_Simulação AES SUL 03_04_07_casulo 15" xfId="179" xr:uid="{CC684013-F567-48D1-84AE-0E662ADF3DEF}"/>
    <cellStyle name="_CPFL-SobrasExposiçãoSubmercados_Simulação AES SUL 03_04_07_IRT EEB 2010" xfId="2261" xr:uid="{D1407F4E-6E5C-4A4E-B255-FCC508A79CBF}"/>
    <cellStyle name="_CPFL-SobrasExposiçãoSubmercados_Simulação CEPISA XX_08_07" xfId="1549" xr:uid="{2D6ED345-7114-4984-87C9-3C4F274CF620}"/>
    <cellStyle name="_CPFL-SobrasExposiçãoSubmercados_Simulação Nova Carga Coteminas RT EBO" xfId="2262" xr:uid="{72839C7A-9DE8-4697-864E-2AACB94A284C}"/>
    <cellStyle name="_CPFL-SobrasExposiçãoSubmercados_Simulador modelo" xfId="180" xr:uid="{D612AF0C-A906-45E9-BE92-95B7C1868B50}"/>
    <cellStyle name="_CPFL-SobrasExposiçãoSubmercados_Simulador modelo 2" xfId="1260" xr:uid="{EE0C30ED-8940-4BFB-B002-AE2A46EB05EF}"/>
    <cellStyle name="_CPFL-SobrasExposiçãoSubmercados_Simulador modelo_Balanço" xfId="181" xr:uid="{96179283-749D-4324-B3C8-E1629E60E501}"/>
    <cellStyle name="_CPFL-SobrasExposiçãoSubmercados_Simulador modelo_Balanço 2" xfId="1261" xr:uid="{DEC54FA8-BE28-4DFB-B9B5-4DF1E4DD1F2D}"/>
    <cellStyle name="_CPFL-SobrasExposiçãoSubmercados_Simulador modelo_casulo 15" xfId="182" xr:uid="{CC1A26F0-C8EB-4051-8256-AB9D250F5948}"/>
    <cellStyle name="_CPFL-SobrasExposiçãoSubmercados_Simulador modelo_casulo 5" xfId="183" xr:uid="{44CCF6EC-8D94-4CDD-968D-4D3534D171D2}"/>
    <cellStyle name="_CPFL-SobrasExposiçãoSubmercados_Simulador modelo_casulo 5 2" xfId="1262" xr:uid="{8B7878F7-8CB1-4C59-9CAC-BCC3316EEF1A}"/>
    <cellStyle name="_CPFL-SobrasExposiçãoSubmercados_Simulador modelo_casulo 5_Balanço" xfId="184" xr:uid="{D763AE98-391B-4E48-A135-43A7994B1842}"/>
    <cellStyle name="_CPFL-SobrasExposiçãoSubmercados_Simulador modelo_casulo 5_casulo 15" xfId="185" xr:uid="{60CDBA5D-B641-4351-8500-E1A7E9F98063}"/>
    <cellStyle name="_CPFL-SobrasExposiçãoSubmercados_Simulador modelo_casulo 5_IRT EEB 2010" xfId="2263" xr:uid="{0C702EFB-EE9B-4C58-B614-FB98F16EC694}"/>
    <cellStyle name="_CPFL-SobrasExposiçãoSubmercados_Simulador modelo_IRT EEB 2010" xfId="2264" xr:uid="{EDEFDB46-AC62-47D9-884F-D69E4C901522}"/>
    <cellStyle name="_CPFL-SobrasExposiçãoSubmercados_sobrecontratação 2009 v2" xfId="42776" xr:uid="{F3C194B1-644B-4AAA-9CD2-67066B7CEDC0}"/>
    <cellStyle name="_CPFL-SobrasExposiçãoSubmercados_Sobrecontratação AES (2)" xfId="186" xr:uid="{D894E155-C31F-43EC-88C8-70E727DE1039}"/>
    <cellStyle name="_CPFL-SobrasExposiçãoSubmercados_Sobrecontratação AES (2) 2" xfId="1263" xr:uid="{89389785-98CD-4851-8DF6-51EA0AD5D6E6}"/>
    <cellStyle name="_CPFL-SobrasExposiçãoSubmercados_Sobrecontratação AES (2)_Balanço" xfId="187" xr:uid="{370D4581-DAAA-4CE1-9EE3-6E5E0C94B4EA}"/>
    <cellStyle name="_CPFL-SobrasExposiçãoSubmercados_Sobrecontratação AES (2)_casulo 15" xfId="188" xr:uid="{A73BDF70-F24F-45B4-AB77-82BFE817CF39}"/>
    <cellStyle name="_CPFL-SobrasExposiçãoSubmercados_Sobrecontratação AES (2)_IRT EEB 2010" xfId="2265" xr:uid="{636005E2-D133-4855-BCAC-36159C82B282}"/>
    <cellStyle name="_CPFL-SobrasExposiçãoSubmercados_SOBRECONTRATAÇÃO E CVA" xfId="2266" xr:uid="{48624EFF-BB0E-4045-A3E7-95A7E20B2AC5}"/>
    <cellStyle name="_CPFL-SobrasExposiçãoSubmercados_SOBRECONTRATAÇÃO E CVA A-1" xfId="2267" xr:uid="{41244294-6047-4AD7-B578-1F864F919EA2}"/>
    <cellStyle name="_CPFL-SobrasExposiçãoSubmercados_SOBRECONTRATAÇÃO E CVA A-1_IRT-cálculo" xfId="2268" xr:uid="{0F6E3F50-6C2F-485F-8907-1B25FB5DDFCD}"/>
    <cellStyle name="_CPFL-SobrasExposiçãoSubmercados_SOBRECONTRATAÇÃO E CVA A-1_IRT-cálculo CAPA NEUTRALIDADE" xfId="2269" xr:uid="{C279D9A1-A80E-47E0-A738-30F7209D411F}"/>
    <cellStyle name="_CPFL-SobrasExposiçãoSubmercados_SOBRECONTRATAÇÃO E CVA Energisa Paraíba" xfId="2270" xr:uid="{BA7C1738-1FD9-4333-AB7F-8116235D1400}"/>
    <cellStyle name="_CPFL-SobrasExposiçãoSubmercados_SOBRECONTRATAÇÃO-RES 255-2007-ap038-07-CPFL07" xfId="2271" xr:uid="{217FB658-B7F3-4D6C-9435-00EDCC928359}"/>
    <cellStyle name="_CPFL-SobrasExposiçãoSubmercados_Subsídios para análise da SRE" xfId="189" xr:uid="{78FA04D0-713A-4B07-AC17-5777239C5874}"/>
    <cellStyle name="_CPFL-SobrasExposiçãoSubmercados_Subsídios para análise da SRE 2" xfId="1264" xr:uid="{E4617E6D-1A43-4724-83AF-37A50F2D3827}"/>
    <cellStyle name="_CPFL-SobrasExposiçãoSubmercados_Subsídios para análise da SRE_02 IRT Bandeirante 2009" xfId="2272" xr:uid="{D389144F-9C3F-457C-A692-F4BEAD84819C}"/>
    <cellStyle name="_CPFL-SobrasExposiçãoSubmercados_Subsídios para análise da SRE_1" xfId="2273" xr:uid="{26ED5864-4C9F-456E-99E0-441370231434}"/>
    <cellStyle name="_CPFL-SobrasExposiçãoSubmercados_Subsídios para análise da SRE_Balanço" xfId="190" xr:uid="{4D34820C-F181-416E-89F7-D421A6580500}"/>
    <cellStyle name="_CPFL-SobrasExposiçãoSubmercados_Subsídios para análise da SRE_Balanço 2" xfId="1265" xr:uid="{1A83AA23-18EA-4C00-8B53-E537FD215754}"/>
    <cellStyle name="_CPFL-SobrasExposiçãoSubmercados_Subsídios para análise da SRE_casulo 15" xfId="191" xr:uid="{A55F5D4B-0D15-4334-A7AC-AABA02108E44}"/>
    <cellStyle name="_CPFL-SobrasExposiçãoSubmercados_Subsídios para análise da SRE_casulo 5" xfId="192" xr:uid="{CE56D7B1-F443-4CC9-8267-D13F948A2D51}"/>
    <cellStyle name="_CPFL-SobrasExposiçãoSubmercados_Subsídios para análise da SRE_casulo 5 2" xfId="1266" xr:uid="{773FA87C-0390-4429-975F-6D11DAF1A713}"/>
    <cellStyle name="_CPFL-SobrasExposiçãoSubmercados_Subsídios para análise da SRE_casulo 5_Balanço" xfId="193" xr:uid="{38EE9ACA-623A-4C23-8F7E-4CB5478F662A}"/>
    <cellStyle name="_CPFL-SobrasExposiçãoSubmercados_Subsídios para análise da SRE_casulo 5_casulo 15" xfId="194" xr:uid="{09A48ADD-4F56-45C3-8571-2E65E1CF90C1}"/>
    <cellStyle name="_CPFL-SobrasExposiçãoSubmercados_Subsídios para análise da SRE_casulo 5_IRT EEB 2010" xfId="2274" xr:uid="{46AB2037-D7EF-416A-8F77-1D197A1B2702}"/>
    <cellStyle name="_CPFL-SobrasExposiçãoSubmercados_Subsídios para análise da SRE_IRT EEB 2010" xfId="2275" xr:uid="{C711E81F-2929-4401-B71C-49676D51782E}"/>
    <cellStyle name="_CPFL-SobrasExposiçãoSubmercados_Subsídios para análise da SRE_IRT Piratininga 2009" xfId="195" xr:uid="{08AEE184-FC0E-47BB-B811-131E6B7C57FE}"/>
    <cellStyle name="_CPFL-SobrasExposiçãoSubmercados_Subsídios para análise da SRE_IRT Piratininga 2009 2" xfId="1267" xr:uid="{A9421290-AC86-40FB-A658-B41C360E8171}"/>
    <cellStyle name="_CPFL-SobrasExposiçãoSubmercados_Subsídios para análise da SRE_IRT Piratininga 2009_Balanço" xfId="196" xr:uid="{FD9492E8-370E-4E83-93E2-CFBBE869A3E1}"/>
    <cellStyle name="_CPFL-SobrasExposiçãoSubmercados_Subsídios para análise da SRE_IRT Piratininga 2009_casulo 15" xfId="197" xr:uid="{796381A8-ADB4-4327-AFFC-9EE18C7CFF42}"/>
    <cellStyle name="_CPFL-SobrasExposiçãoSubmercados_Subsídios para análise da SRE_IRT Piratininga 2009_IRT EEB 2010" xfId="2276" xr:uid="{5DFBDA0D-BDC3-452E-902A-BC483F32DC1C}"/>
    <cellStyle name="_CPFL-SobrasExposiçãoSubmercados_Subsídios para análise da SRE_IRT_EBB_mai2010d" xfId="2277" xr:uid="{73FCD897-AE18-4517-B311-5334F19A4F83}"/>
    <cellStyle name="_CPFL-SobrasExposiçãoSubmercados_Subsídios para análise da SRE_IRT_Planilha Básica_ CETRIL" xfId="198" xr:uid="{F5D915C2-8321-47ED-A818-63AE295347C9}"/>
    <cellStyle name="_CPFL-SobrasExposiçãoSubmercados_Subsídios para análise da SRE_IRT_Planilha Básica_ CETRIL 2" xfId="1268" xr:uid="{E6E9CB02-C724-4A65-9E01-1D339E93501D}"/>
    <cellStyle name="_CPFL-SobrasExposiçãoSubmercados_Subsídios para análise da SRE_IRT_Planilha Básica_ CETRIL_Balanço" xfId="199" xr:uid="{4E335570-BA43-4C4A-A090-AA56DDBFBC5B}"/>
    <cellStyle name="_CPFL-SobrasExposiçãoSubmercados_Subsídios para análise da SRE_IRT_Planilha Básica_ CETRIL_casulo 15" xfId="200" xr:uid="{0B2A4D91-D277-4822-AFBC-E5B4A8001C26}"/>
    <cellStyle name="_CPFL-SobrasExposiçãoSubmercados_Subsídios para análise da SRE_IRT_Planilha Básica_ CETRIL_IRT EEB 2010" xfId="2278" xr:uid="{9A26D3F7-2263-4087-A678-9E7522F23C03}"/>
    <cellStyle name="_CPFL-SobrasExposiçãoSubmercados_Subsídios para análise da SRE_IRT_Planilha Básica_DIRETORIA" xfId="2279" xr:uid="{34151AD5-F12C-48D8-AA6B-E12DAB7F6114}"/>
    <cellStyle name="_CPFL-SobrasExposiçãoSubmercados_Subsídios para análise da SRE_IRT_Planilha Básica_fev2010" xfId="2280" xr:uid="{8EEAAE1C-D8DE-4C06-A064-3BDEC23B2173}"/>
    <cellStyle name="_CPFL-SobrasExposiçãoSubmercados_Subsídios para análise da SRE_IRT_Planilha Básica_fev2010a" xfId="201" xr:uid="{7E67796A-D6DC-4D92-8E82-74F283C2DBEB}"/>
    <cellStyle name="_CPFL-SobrasExposiçãoSubmercados_Subsídios para análise da SRE_IRT_Planilha Básica_fev2010a 2" xfId="1269" xr:uid="{E7D123A5-E370-47A3-ABF3-B3028113CCA4}"/>
    <cellStyle name="_CPFL-SobrasExposiçãoSubmercados_Subsídios para análise da SRE_IRT_Planilha Básica_fev2010a_Balanço" xfId="202" xr:uid="{F51897A0-E5B5-4CD1-9B60-3D9DA6C664F0}"/>
    <cellStyle name="_CPFL-SobrasExposiçãoSubmercados_Subsídios para análise da SRE_IRT_Planilha Básica_fev2010a_Balanço 2" xfId="1270" xr:uid="{0E42A3D9-AB66-4BC2-8620-6C6200781249}"/>
    <cellStyle name="_CPFL-SobrasExposiçãoSubmercados_Subsídios para análise da SRE_IRT_Planilha Básica_fev2010a_casulo 15" xfId="203" xr:uid="{9E0F4662-DF73-48E9-B4F8-5291DFDD8A11}"/>
    <cellStyle name="_CPFL-SobrasExposiçãoSubmercados_Subsídios para análise da SRE_IRT_Planilha Básica_fev2010a_casulo 5" xfId="204" xr:uid="{445A6824-3EAD-4525-B890-561D9BD94E1D}"/>
    <cellStyle name="_CPFL-SobrasExposiçãoSubmercados_Subsídios para análise da SRE_IRT_Planilha Básica_fev2010a_casulo 5 2" xfId="1271" xr:uid="{EF781661-2BC8-47A5-9627-7EF56A961F5B}"/>
    <cellStyle name="_CPFL-SobrasExposiçãoSubmercados_Subsídios para análise da SRE_IRT_Planilha Básica_fev2010a_casulo 5_Balanço" xfId="205" xr:uid="{52BE2C57-C03B-4359-88E3-A92CC6673F84}"/>
    <cellStyle name="_CPFL-SobrasExposiçãoSubmercados_Subsídios para análise da SRE_IRT_Planilha Básica_fev2010a_casulo 5_casulo 15" xfId="206" xr:uid="{9EC09F5A-2E2E-4D47-8AA7-9B878289E6A4}"/>
    <cellStyle name="_CPFL-SobrasExposiçãoSubmercados_Subsídios para análise da SRE_IRT_Planilha Básica_fev2010a_casulo 5_IRT EEB 2010" xfId="2281" xr:uid="{4F2AE8A1-A8A5-4B9A-B225-662224181C88}"/>
    <cellStyle name="_CPFL-SobrasExposiçãoSubmercados_Subsídios para análise da SRE_IRT_Planilha Básica_fev2010a_IRT EEB 2010" xfId="2282" xr:uid="{199BE645-0F2C-4FC0-A731-8725FF18FBE6}"/>
    <cellStyle name="_CPFL-SobrasExposiçãoSubmercados_Subsídios para análise da SRE_IRT_Planilha Básica_jan2010" xfId="2283" xr:uid="{BE85DEA3-E448-4EEC-92A3-DD66FDA2BF27}"/>
    <cellStyle name="_CPFL-SobrasExposiçãoSubmercados_Subsídios para análise da SRE_IRT_Planilha Básica_mar2010b" xfId="2284" xr:uid="{28A648A2-DD65-4FDB-AC70-7DC6D15ADDDF}"/>
    <cellStyle name="_CPFL-SobrasExposiçãoSubmercados_Subsídios para análise da SRE_IRT_Planilha Básica_mar2010d" xfId="207" xr:uid="{36C5C03F-8AFA-4B63-95D6-897550A67843}"/>
    <cellStyle name="_CPFL-SobrasExposiçãoSubmercados_Subsídios para análise da SRE_IRT_Planilha Básica_mar2010d 2" xfId="1272" xr:uid="{348B4144-CD3B-448B-9FD3-BD54FB844002}"/>
    <cellStyle name="_CPFL-SobrasExposiçãoSubmercados_Subsídios para análise da SRE_IRT_Planilha Básica_NOVA METODOLOGIA" xfId="2285" xr:uid="{18B161C7-758F-433E-8E7C-066BD8B0ECA9}"/>
    <cellStyle name="_CPFL-SobrasExposiçãoSubmercados_Subsídios para análise da SRE_IRT_Santa 2010" xfId="2286" xr:uid="{C014476E-3F16-4328-AE28-C7A6F720CADD}"/>
    <cellStyle name="_CPFL-SobrasExposiçãoSubmercados_Subsídios para análise da SRE_IRT-cálculo" xfId="2287" xr:uid="{2EE5AA50-1506-4E6D-837F-4DF8DF98185C}"/>
    <cellStyle name="_CPFL-SobrasExposiçãoSubmercados_Subsídios para análise da SRE_IRT-cálculo CAPA NEUTRALIDADE" xfId="2288" xr:uid="{87A458F1-C5F4-4C25-9874-482218D51DF1}"/>
    <cellStyle name="_CPFL-SobrasExposiçãoSubmercados_Subsídios para análise da SRE_Resultados_DEA_RND_QUAL_PERDAS" xfId="42548" xr:uid="{05BAD742-DFE3-459D-8B2E-15BC4DC8E7B6}"/>
    <cellStyle name="_CPFL-SobrasExposiçãoSubmercados_Subsídios para análise da SRE_teste ampla" xfId="208" xr:uid="{D4F23A04-A86D-4199-B8DD-872F8006D3D1}"/>
    <cellStyle name="_CPFL-SobrasExposiçãoSubmercados_Subsídios para análise da SRE_teste ampla 2" xfId="1273" xr:uid="{F88F5725-BD65-4AF0-9CC3-C6BD25E36B6B}"/>
    <cellStyle name="_CPFL-SobrasExposiçãoSubmercados_Subsídios para análise da SRE_teste ampla_Balanço" xfId="209" xr:uid="{B7B12F36-38B1-4FFF-9974-2B7B193DCBF0}"/>
    <cellStyle name="_CPFL-SobrasExposiçãoSubmercados_Subsídios para análise da SRE_teste ampla_Balanço 2" xfId="1274" xr:uid="{323DC6B5-0918-4DA1-BEBD-686E7FF6A1D8}"/>
    <cellStyle name="_CPFL-SobrasExposiçãoSubmercados_Subsídios para análise da SRE_teste ampla_casulo 15" xfId="210" xr:uid="{8409E42D-83BD-474A-B79A-A59CDC693BB3}"/>
    <cellStyle name="_CPFL-SobrasExposiçãoSubmercados_Subsídios para análise da SRE_teste ampla_casulo 5" xfId="211" xr:uid="{334777A4-A60B-4B51-8C8D-E898E15AAB54}"/>
    <cellStyle name="_CPFL-SobrasExposiçãoSubmercados_Subsídios para análise da SRE_teste ampla_casulo 5 2" xfId="1275" xr:uid="{1C9D89F8-A762-4923-AFA5-DD1687D1D690}"/>
    <cellStyle name="_CPFL-SobrasExposiçãoSubmercados_Subsídios para análise da SRE_teste ampla_casulo 5_Balanço" xfId="212" xr:uid="{7AA17696-0BD2-40C3-AD69-9897D11D0F3E}"/>
    <cellStyle name="_CPFL-SobrasExposiçãoSubmercados_Subsídios para análise da SRE_teste ampla_casulo 5_casulo 15" xfId="213" xr:uid="{B2168FFD-8A89-4CEA-AE6B-F729212E70CC}"/>
    <cellStyle name="_CPFL-SobrasExposiçãoSubmercados_Subsídios para análise da SRE_teste ampla_casulo 5_IRT EEB 2010" xfId="2289" xr:uid="{CACC5057-2C62-453E-9642-87B5136003BC}"/>
    <cellStyle name="_CPFL-SobrasExposiçãoSubmercados_Subsídios para análise da SRE_teste ampla_IRT EEB 2010" xfId="2290" xr:uid="{D0C043BE-AF1B-4A54-903D-374E8953027C}"/>
    <cellStyle name="_CPFL-SobrasExposiçãoSubmercados_SubsídiosAnáliseSRE_COSERN_IRT-2010" xfId="1550" xr:uid="{7709AE45-509B-49B2-B385-E3052BDD7D22}"/>
    <cellStyle name="_CPFL-SobrasExposiçãoSubmercados_Tabelas de apoio NT CELPE" xfId="42777" xr:uid="{246CB7EB-6B54-4DD2-8634-F0D381249B1D}"/>
    <cellStyle name="_CPFL-SobrasExposiçãoSubmercados_teste ampla" xfId="214" xr:uid="{C969B305-ADB5-48AC-B70C-55ACF28858B9}"/>
    <cellStyle name="_CPFL-SobrasExposiçãoSubmercados_teste ampla 2" xfId="1276" xr:uid="{4D121D48-4EFB-49A9-882D-8930D7E7019F}"/>
    <cellStyle name="_CPFL-SobrasExposiçãoSubmercados_teste ampla_Balanço" xfId="215" xr:uid="{4BC78485-759A-44FB-828E-E9D76F45BFF6}"/>
    <cellStyle name="_CPFL-SobrasExposiçãoSubmercados_teste ampla_Balanço 2" xfId="1277" xr:uid="{0C762541-11E7-43D5-AE05-41C51AAE4409}"/>
    <cellStyle name="_CPFL-SobrasExposiçãoSubmercados_teste ampla_casulo 15" xfId="216" xr:uid="{595ACB43-9D86-4F0F-8CC7-5EC48435DAE8}"/>
    <cellStyle name="_CPFL-SobrasExposiçãoSubmercados_teste ampla_casulo 5" xfId="217" xr:uid="{5C87C009-7812-4643-A5A8-BE2D2A6A97FA}"/>
    <cellStyle name="_CPFL-SobrasExposiçãoSubmercados_teste ampla_casulo 5 2" xfId="1278" xr:uid="{0655DCEE-5603-4433-AB6B-E01443561D35}"/>
    <cellStyle name="_CPFL-SobrasExposiçãoSubmercados_teste ampla_casulo 5_Balanço" xfId="218" xr:uid="{84D93580-7E86-421F-AF27-22B5147C4DDB}"/>
    <cellStyle name="_CPFL-SobrasExposiçãoSubmercados_teste ampla_casulo 5_casulo 15" xfId="219" xr:uid="{E2DCB085-A758-4658-9FCA-9E4DAD966F92}"/>
    <cellStyle name="_CPFL-SobrasExposiçãoSubmercados_teste ampla_casulo 5_IRT EEB 2010" xfId="2291" xr:uid="{7834B4C1-C14B-4B13-ADDE-E7A0BE3D0389}"/>
    <cellStyle name="_CPFL-SobrasExposiçãoSubmercados_teste ampla_IRT EEB 2010" xfId="2292" xr:uid="{520C2CDC-8D6F-4E18-86E7-E829E2B19B3F}"/>
    <cellStyle name="_CVA e Subsídios para Fiscalizaçao SFF" xfId="2293" xr:uid="{F372BC8B-C2EA-4404-B3B3-7ED44AE108C6}"/>
    <cellStyle name="_CVA_Celpe_final_tarifa média" xfId="1551" xr:uid="{EA98C09A-C11E-4427-A9B1-31314E591FCA}"/>
    <cellStyle name="_CVA_Energia_Sobrecontratacao_23_06_2009" xfId="2294" xr:uid="{18A11D34-8497-4AA2-ABB4-2B04B942B70B}"/>
    <cellStyle name="_CVA_SFF_CELPA_AGO2006" xfId="1552" xr:uid="{BA22AC73-0C26-412D-B320-9DCDEB7621C9}"/>
    <cellStyle name="_CVA_SFF_CELPA_AGO2006 2" xfId="2295" xr:uid="{B62A7E67-1726-4DDE-837B-2FB5BCFD7539}"/>
    <cellStyle name="_CVA_SFF_CELPA_AGO2006_atualização serviços taxados" xfId="42778" xr:uid="{F63EE986-06BB-4B9D-973D-4364650E8708}"/>
    <cellStyle name="_CVA_SFF_CELPA_AGO2006_COELCE - RTO 2011 - PLPT_PLANILHA_CÁLCULO_DÉFICIT" xfId="2296" xr:uid="{413C5789-4B0A-4609-B780-7EF493963A5C}"/>
    <cellStyle name="_CVA_SFF_CELPA_AGO2006_Financeiro Desconto na TUSD Consumidores Livres Reajuste 2010 - 03_03_2010" xfId="42779" xr:uid="{61A5A281-B311-470D-8A49-6DC29A1DCCF2}"/>
    <cellStyle name="_CVA_SFF_CELPA_AGO2006_Financeiro Desconto na TUSD Geradores Reajuste 2010 - 03_03_2010" xfId="42780" xr:uid="{59444F2C-2265-46F7-B62C-61CECD30D88B}"/>
    <cellStyle name="_CVA_SFF_CELPA_AGO2006_Financeiro Subsídio Baixa Renda Reajuste 2010 - 03_03_2010" xfId="42781" xr:uid="{7185A4A9-970A-4E1B-A0F6-585DAAD88C03}"/>
    <cellStyle name="_CVA_SFF_CELPA_AGO2006_Financeiro Subsídio Rural Irrigante e Aquicultor Reajuste 2010 - 03_03_2010" xfId="42782" xr:uid="{11D91005-12E8-4BC4-A7B6-6F46C5552432}"/>
    <cellStyle name="_CVAacompensar_ESCELSA_ago-07_jul-08" xfId="2297" xr:uid="{FAF8A17C-442A-4CFD-A75E-49AC3275FD6D}"/>
    <cellStyle name="_CVAacompensar_ESCELSA_ago-07_jul-08_IRT-cálculo" xfId="2298" xr:uid="{FF0FB3BD-5CFC-47D2-A42E-FC3E995C6700}"/>
    <cellStyle name="_CVAacompensar_ESCELSA_ago-07_jul-08_IRT-cálculo CAPA NEUTRALIDADE" xfId="2299" xr:uid="{015AB98A-D382-48ED-B4A4-85CAE18A0FC8}"/>
    <cellStyle name="_Dados 2 ciclo Revisão Tarifaria Santa Cruz Base de Dados" xfId="2300" xr:uid="{C5661D9C-5811-4886-8BC7-AC38C8F0A552}"/>
    <cellStyle name="_Dados_Rede_Basica_Compra_ESC_IRT_2008" xfId="2301" xr:uid="{679F1BB2-C5B6-4212-A480-59C78597AD95}"/>
    <cellStyle name="_Dados_Rede_Basica_Compra_ESC_IRT_2008_IRT-cálculo" xfId="2302" xr:uid="{75E7A441-2914-4CD9-8A41-2ED2AEF2A69B}"/>
    <cellStyle name="_Dados_Rede_Basica_Compra_ESC_IRT_2008_IRT-cálculo CAPA NEUTRALIDADE" xfId="2303" xr:uid="{D2547334-E210-4F1C-B164-C9B27CBE5F00}"/>
    <cellStyle name="_Desverticalização EDEVP" xfId="2304" xr:uid="{841BF674-AA5C-4904-A735-DC7DDCF56118}"/>
    <cellStyle name="_Desverticalização EDEVP_2009.04.09 EEB IRT2009 Conexao CEMIG C Financeiro" xfId="2305" xr:uid="{AB7D6B7F-9A5E-431F-8FA0-F44E6496BB87}"/>
    <cellStyle name="_Desverticalização EDEVP_atualização serviços taxados" xfId="42783" xr:uid="{8E3D7183-3B57-498D-82C6-318CE3838C0C}"/>
    <cellStyle name="_Desverticalização EDEVP_Financeiro Desconto na TUSD Consumidores Livres Reajuste 2010 - 03_03_2010" xfId="42784" xr:uid="{CC47B2FC-7270-4DAF-A030-03F03F8265FE}"/>
    <cellStyle name="_Desverticalização EDEVP_Financeiro Desconto na TUSD Geradores Reajuste 2010 - 03_03_2010" xfId="42785" xr:uid="{3FBEA6E0-269A-4DA7-8C74-8B07B88937C5}"/>
    <cellStyle name="_Desverticalização EDEVP_Financeiro Subsídio Baixa Renda Reajuste 2010 - 03_03_2010" xfId="42786" xr:uid="{6F1D1515-D7F5-47CB-8AC6-AECC4BE678DE}"/>
    <cellStyle name="_Desverticalização EDEVP_Financeiro Subsídio Rural Irrigante e Aquicultor Reajuste 2010 - 03_03_2010" xfId="42787" xr:uid="{FC8E7CB7-1AF1-4C0E-9A73-BE0DE175DF0D}"/>
    <cellStyle name="_Desverticalização EDEVP_IF - Autoprodutores 2" xfId="2306" xr:uid="{17C46386-34CC-4C2E-87E9-A173ADE3A79B}"/>
    <cellStyle name="_Desverticalização EDEVP_IF_Consumidores livres e geradoras_2010" xfId="2307" xr:uid="{E100F345-4D49-4A71-9DEF-C0D0703D1B5A}"/>
    <cellStyle name="_Desverticalização EDEVP_Sheet1" xfId="2308" xr:uid="{33663A50-2436-42D3-8A84-8D2B8B8B6A42}"/>
    <cellStyle name="_EBO 2009 Subsídio Irrigantes - Final" xfId="2309" xr:uid="{7A7C096F-6417-4590-AE2E-84AA673D66A2}"/>
    <cellStyle name="_EBOSubsídio Fontes Alternativas Cons Livre - final" xfId="2310" xr:uid="{BD1B0B37-A6DB-4F12-BBB8-DC3B2ADBBC50}"/>
    <cellStyle name="_EDVP-SobrasExposiçãoSubmercados" xfId="2311" xr:uid="{5A31311B-A577-47AA-B017-1BB61EA7F047}"/>
    <cellStyle name="_EDVP-SobrasExposiçãoSubmercados_2009.04.09 EEB IRT2009 Conexao CEMIG C Financeiro" xfId="2312" xr:uid="{01D2D14E-1F42-4B9A-9A39-19B5410CA572}"/>
    <cellStyle name="_EDVP-SobrasExposiçãoSubmercados_atualização serviços taxados" xfId="42788" xr:uid="{5EB7835F-6AFB-4367-9A22-B314D1DABCC2}"/>
    <cellStyle name="_EDVP-SobrasExposiçãoSubmercados_Financeiro Desconto na TUSD Consumidores Livres Reajuste 2010 - 03_03_2010" xfId="42789" xr:uid="{4A7FC0C7-180B-44C6-8BC3-41AF4DEDDD81}"/>
    <cellStyle name="_EDVP-SobrasExposiçãoSubmercados_Financeiro Desconto na TUSD Geradores Reajuste 2010 - 03_03_2010" xfId="42790" xr:uid="{B6F1991C-3F3B-4FE6-91A5-37D714A82066}"/>
    <cellStyle name="_EDVP-SobrasExposiçãoSubmercados_Financeiro Subsídio Baixa Renda Reajuste 2010 - 03_03_2010" xfId="42791" xr:uid="{FC2D3008-9D30-44FD-845C-87A0F4018FDF}"/>
    <cellStyle name="_EDVP-SobrasExposiçãoSubmercados_Financeiro Subsídio Rural Irrigante e Aquicultor Reajuste 2010 - 03_03_2010" xfId="42792" xr:uid="{AB36EB5C-51B4-4285-BB79-536961AF4F2B}"/>
    <cellStyle name="_EDVP-SobrasExposiçãoSubmercados_IF - Autoprodutores 2" xfId="2313" xr:uid="{FD72353A-18E5-4A62-8F00-9236D16224B6}"/>
    <cellStyle name="_EDVP-SobrasExposiçãoSubmercados_IF_Consumidores livres e geradoras_2010" xfId="2314" xr:uid="{959D8068-8E59-49C7-AE65-1355AA10D49F}"/>
    <cellStyle name="_EDVP-SobrasExposiçãoSubmercados_Sheet1" xfId="2315" xr:uid="{C5C1D5EF-DA7F-4F6B-A743-AF794502944C}"/>
    <cellStyle name="_EEVP_Repasse-Sobrecontratação" xfId="2316" xr:uid="{DDB336AC-62B2-451C-950C-97E796310AD7}"/>
    <cellStyle name="_EEVP_Repasse-Sobrecontratação_atualização serviços taxados" xfId="42793" xr:uid="{92AEAEE9-01A6-457D-BE05-56A6ABD12366}"/>
    <cellStyle name="_EEVP_Repasse-Sobrecontratação_Financeiro Desconto na TUSD Consumidores Livres Reajuste 2010 - 03_03_2010" xfId="42794" xr:uid="{C323614F-9FAD-4947-84CA-BAA715340A30}"/>
    <cellStyle name="_EEVP_Repasse-Sobrecontratação_Financeiro Desconto na TUSD Geradores Reajuste 2010 - 03_03_2010" xfId="42795" xr:uid="{764BCAED-6B4A-495D-A43F-6C2681D310B5}"/>
    <cellStyle name="_EEVP_Repasse-Sobrecontratação_Financeiro Subsídio Baixa Renda Reajuste 2010 - 03_03_2010" xfId="42796" xr:uid="{C6E04C9B-4F88-4C21-9EE8-8905B03A3037}"/>
    <cellStyle name="_EEVP_Repasse-Sobrecontratação_Financeiro Subsídio Rural Irrigante e Aquicultor Reajuste 2010 - 03_03_2010" xfId="42797" xr:uid="{6910A59A-F04E-425E-8656-76A892A477E6}"/>
    <cellStyle name="_EEVP_Repasse-Sobrecontratação_IF - Autoprodutores 2" xfId="2317" xr:uid="{AC438639-97D4-4963-94DF-B5175CD2F0DC}"/>
    <cellStyle name="_EEVP_Repasse-Sobrecontratação_IF_Consumidores livres e geradoras_2010" xfId="2318" xr:uid="{A7D54260-70A1-4C3F-A82C-D3525C65FAD8}"/>
    <cellStyle name="_EEVP_Repasse-Sobrecontratação_Sheet1" xfId="2319" xr:uid="{089B5622-CBD2-44ED-BC59-702EEE58E519}"/>
    <cellStyle name="_ELEKTRO - Dados Repasse sobrecontratação" xfId="220" xr:uid="{380DB948-30C7-4E8E-A3CC-3489011DF4A1}"/>
    <cellStyle name="_ELEKTRO - Dados Repasse sobrecontratação 2" xfId="1279" xr:uid="{77F49077-B365-4CF6-ACA6-9E86DD38C685}"/>
    <cellStyle name="_ELEKTRO - Dados Repasse sobrecontratação 3" xfId="2320" xr:uid="{40CFDC63-7272-44A7-A78F-F96C1F925943}"/>
    <cellStyle name="_ELEKTRO - Dados Repasse sobrecontratação_Exposição" xfId="42798" xr:uid="{2B6164B5-6BF8-487B-B461-EBE38AD795B0}"/>
    <cellStyle name="_ELEKTRO - Dados Repasse sobrecontratação_Exposição_Agosto 2" xfId="2321" xr:uid="{2B2F02BA-C532-4E73-A41E-B5190B4EF4B5}"/>
    <cellStyle name="_ELEKTRO - Dados Repasse sobrecontratação_IRT_CERON_2008" xfId="42799" xr:uid="{725B4589-D91D-4C15-AB8C-A0C8A15F526D}"/>
    <cellStyle name="_ELEKTRO - Dados Repasse sobrecontratação_IRT_Revisão A-2" xfId="2322" xr:uid="{E7DFAD6F-5005-4BE0-84B8-62DBE37BE7C2}"/>
    <cellStyle name="_ELEKTRO_Repasse-sobrecontratação" xfId="221" xr:uid="{7826E8DB-253C-4568-90E1-B1B4E21C5A13}"/>
    <cellStyle name="_ELEKTRO_Repasse-sobrecontratação 2" xfId="1280" xr:uid="{F7BD7A00-83D4-4913-9D29-79EEFAD85548}"/>
    <cellStyle name="_ELEKTRO_Repasse-sobrecontratação 3" xfId="2323" xr:uid="{F14DEDA7-F3C5-4424-8E2E-D97B19E2DA78}"/>
    <cellStyle name="_ELEKTRO_Repasse-sobrecontratação_Exposição" xfId="42800" xr:uid="{394A1ECC-34DA-4B16-8631-6350927A88E8}"/>
    <cellStyle name="_ELEKTRO_Repasse-sobrecontratação_Exposição_Agosto 2" xfId="2324" xr:uid="{45CB92E3-6E93-42A8-9492-27D7C0CC1D4D}"/>
    <cellStyle name="_ELEKTRO_Repasse-sobrecontratação_IRT_CERON_2008" xfId="42801" xr:uid="{C69EDC9F-BB46-4811-B5EC-63F720C04045}"/>
    <cellStyle name="_ELEKTRO_Repasse-sobrecontratação_IRT_Revisão A-2" xfId="2325" xr:uid="{C98AC8F8-1D63-43C1-B23D-65C7E767EDAF}"/>
    <cellStyle name="_ELEKTRO-tarifa media - para CVA" xfId="222" xr:uid="{1BC7F7A1-CBB2-4433-B507-CAE282F76936}"/>
    <cellStyle name="_ELEKTRO-tarifa media - para CVA 2" xfId="1281" xr:uid="{607BC7B0-9DF0-4C6A-89FF-298B87F52CD0}"/>
    <cellStyle name="_ELEKTRO-tarifa media - para CVA_atualização serviços taxados" xfId="42802" xr:uid="{6BAFD815-FCAA-473A-9786-764C43606AC2}"/>
    <cellStyle name="_ELEKTRO-tarifa media - para CVA_Calculo_Subsidio_ELFSM_26_06_08_Modelo_ANEEL" xfId="2326" xr:uid="{0F747B55-47BE-44D1-9F9C-7AB5FF99062E}"/>
    <cellStyle name="_ELEKTRO-tarifa media - para CVA_Calculo_Subsidio_ELFSM_26_06_08_Modelo_ANEEL_IRT-cálculo" xfId="2327" xr:uid="{9A56A9DC-8A1B-42A9-A15E-C699C3CD3B1B}"/>
    <cellStyle name="_ELEKTRO-tarifa media - para CVA_Calculo_Subsidio_ELFSM_26_06_08_Modelo_ANEEL_IRT-cálculo CAPA NEUTRALIDADE" xfId="2328" xr:uid="{9D01F923-057F-49ED-BF04-8845DCB0FEB8}"/>
    <cellStyle name="_ELEKTRO-tarifa media - para CVA_CVA_Projetada até dez-2008_Setembro" xfId="2329" xr:uid="{20208E1E-08C1-4040-8FD8-2D62192FDB4B}"/>
    <cellStyle name="_ELEKTRO-tarifa media - para CVA_CVA_Projetada até dez-2008_Setembro_CVA Outros Componentes PROVISÃO" xfId="2330" xr:uid="{591A058E-F600-413E-B7CF-EFAE1488A53C}"/>
    <cellStyle name="_ELEKTRO-tarifa media - para CVA_CVA_Projetada até dez-2008_Setembro_PROVISÃO" xfId="2331" xr:uid="{207B916F-CECE-4687-B0B4-8C9738BDA23B}"/>
    <cellStyle name="_ELEKTRO-tarifa media - para CVA_Energia Comprada" xfId="2332" xr:uid="{F282F240-BFB5-42E9-A3DC-977439342717}"/>
    <cellStyle name="_ELEKTRO-tarifa media - para CVA_Energia Comprada_IRT-cálculo" xfId="2333" xr:uid="{3E1FF591-1D03-4814-AB5F-E897BB37376D}"/>
    <cellStyle name="_ELEKTRO-tarifa media - para CVA_Energia Comprada_IRT-cálculo CAPA NEUTRALIDADE" xfId="2334" xr:uid="{53683F39-C382-4FEC-928D-8C0F4717AFC8}"/>
    <cellStyle name="_ELEKTRO-tarifa media - para CVA_Fator X" xfId="1553" xr:uid="{21E16C65-BE03-4AEB-8909-AE00C738694E}"/>
    <cellStyle name="_ELEKTRO-tarifa media - para CVA_Fator X_atualização serviços taxados" xfId="42803" xr:uid="{80D67025-60ED-40E1-AA07-07D1DA34F98A}"/>
    <cellStyle name="_ELEKTRO-tarifa media - para CVA_Fator X_Financeiro Desconto na TUSD Consumidores Livres Reajuste 2010 - 03_03_2010" xfId="42804" xr:uid="{BDDDCB1F-43BC-4F8A-AA2A-EAA1446A0AB0}"/>
    <cellStyle name="_ELEKTRO-tarifa media - para CVA_Fator X_Financeiro Desconto na TUSD Geradores Reajuste 2010 - 03_03_2010" xfId="42805" xr:uid="{7656809E-1D58-4DD1-8CB8-14897EFE7442}"/>
    <cellStyle name="_ELEKTRO-tarifa media - para CVA_Fator X_Financeiro Subsídio Baixa Renda Reajuste 2010 - 03_03_2010" xfId="42806" xr:uid="{B23DEC15-C62E-4980-AB0B-0CFAF57929D4}"/>
    <cellStyle name="_ELEKTRO-tarifa media - para CVA_Fator X_Financeiro Subsídio Rural Irrigante e Aquicultor Reajuste 2010 - 03_03_2010" xfId="42807" xr:uid="{874AAFFB-D44F-4F84-938E-BF126A2F4C4C}"/>
    <cellStyle name="_ELEKTRO-tarifa media - para CVA_Fator X_IRT-cálculo" xfId="2335" xr:uid="{0174E4A1-883E-45B1-8C97-0D2B4889FAA1}"/>
    <cellStyle name="_ELEKTRO-tarifa media - para CVA_Fator X_IRT-cálculo CAPA NEUTRALIDADE" xfId="2336" xr:uid="{50827D65-141A-4853-A480-DAFB3E9C1D55}"/>
    <cellStyle name="_ELEKTRO-tarifa media - para CVA_Fator X_SOBRECONTRATAÇÃO E CVA" xfId="2337" xr:uid="{9E1F15DE-FD1A-4BC3-8F64-882BDF147CA7}"/>
    <cellStyle name="_ELEKTRO-tarifa media - para CVA_Financeiro Desconto na TUSD Consumidores Livres Reajuste 2010 - 03_03_2010" xfId="42808" xr:uid="{CAB8C29C-7A37-4E1A-A26A-818EACE2CD9C}"/>
    <cellStyle name="_ELEKTRO-tarifa media - para CVA_Financeiro Desconto na TUSD Geradores Reajuste 2010 - 03_03_2010" xfId="42809" xr:uid="{30A6EF04-E65D-4E74-8541-69626F090BC5}"/>
    <cellStyle name="_ELEKTRO-tarifa media - para CVA_Financeiro Subsídio Baixa Renda Reajuste 2010 - 03_03_2010" xfId="42810" xr:uid="{2C7A0A7E-F188-489D-827F-8B04AAC24AFA}"/>
    <cellStyle name="_ELEKTRO-tarifa media - para CVA_Financeiro Subsídio Rural Irrigante e Aquicultor Reajuste 2010 - 03_03_2010" xfId="42811" xr:uid="{2586EAEC-C525-4375-B3EC-57A7763D41EF}"/>
    <cellStyle name="_ELEKTRO-tarifa media - para CVA_IRT (2)" xfId="1554" xr:uid="{8B6EC2EF-6D91-48A2-9826-2BBC2F4744B2}"/>
    <cellStyle name="_ELEKTRO-tarifa media - para CVA_IRT (2) 2" xfId="2338" xr:uid="{2AC17C85-25A0-4A9A-B7B8-175C5863D42F}"/>
    <cellStyle name="_ELEKTRO-tarifa media - para CVA_IRT_1" xfId="1555" xr:uid="{9F57E4BB-0096-4FAB-AD53-06514198D0DB}"/>
    <cellStyle name="_ELEKTRO-tarifa media - para CVA_IRT_1_atualização serviços taxados" xfId="42812" xr:uid="{B0DC102E-0C2B-41B6-935F-4001F8FB4A5F}"/>
    <cellStyle name="_ELEKTRO-tarifa media - para CVA_IRT_1_Financeiro Desconto na TUSD Consumidores Livres Reajuste 2010 - 03_03_2010" xfId="42813" xr:uid="{1E68106E-AB0F-41D8-9828-0A5EAF4D0AB8}"/>
    <cellStyle name="_ELEKTRO-tarifa media - para CVA_IRT_1_Financeiro Desconto na TUSD Geradores Reajuste 2010 - 03_03_2010" xfId="42814" xr:uid="{B78BBE02-E0C6-4B2D-9A02-C3EF59E31819}"/>
    <cellStyle name="_ELEKTRO-tarifa media - para CVA_IRT_1_Financeiro Subsídio Baixa Renda Reajuste 2010 - 03_03_2010" xfId="42815" xr:uid="{0F6EF1CB-35CD-4C16-93D8-53FEE161582E}"/>
    <cellStyle name="_ELEKTRO-tarifa media - para CVA_IRT_1_Financeiro Subsídio Rural Irrigante e Aquicultor Reajuste 2010 - 03_03_2010" xfId="42816" xr:uid="{FC33325F-DBCF-44E6-9FAD-E066F3A969A6}"/>
    <cellStyle name="_ELEKTRO-tarifa media - para CVA_IRT_1_IRT-cálculo" xfId="2339" xr:uid="{5F8C7EE2-6514-4B25-9219-51A55BAD8BCC}"/>
    <cellStyle name="_ELEKTRO-tarifa media - para CVA_IRT_1_IRT-cálculo CAPA NEUTRALIDADE" xfId="2340" xr:uid="{3BF19604-B5DF-4DCF-8BCF-71618BD0D9FF}"/>
    <cellStyle name="_ELEKTRO-tarifa media - para CVA_IRT_1_SOBRECONTRATAÇÃO E CVA" xfId="2341" xr:uid="{CEA16DBE-2E78-4CCB-9144-19AB998F69F3}"/>
    <cellStyle name="_ELEKTRO-tarifa media - para CVA_IRT_Planilha Básica_DIRETORIA" xfId="2342" xr:uid="{4DD21789-22F2-4CC0-BBC2-C142AF94F4C2}"/>
    <cellStyle name="_ELEKTRO-tarifa media - para CVA_IRT_Pleito" xfId="2343" xr:uid="{DE91A9E6-CD2D-4F46-B2E1-1B916614D2BE}"/>
    <cellStyle name="_ELEKTRO-tarifa media - para CVA_IRT_Pleito_IRT-cálculo" xfId="2344" xr:uid="{2AE21276-60CA-4C21-B127-AC2C8B111B8D}"/>
    <cellStyle name="_ELEKTRO-tarifa media - para CVA_IRT_Pleito_IRT-cálculo CAPA NEUTRALIDADE" xfId="2345" xr:uid="{26EAFADE-0079-41B1-B13C-878EB134A632}"/>
    <cellStyle name="_ELEKTRO-tarifa media - para CVA_IRT-cálculo" xfId="2346" xr:uid="{EE856533-665E-49A2-AEAE-BC964FCE2C05}"/>
    <cellStyle name="_ELEKTRO-tarifa media - para CVA_IRT-cálculo CAPA NEUTRALIDADE" xfId="2347" xr:uid="{7BD3536C-92EA-420E-9EFD-BECDCDF06833}"/>
    <cellStyle name="_ELEKTRO-tarifa media - para CVA_Pasta1" xfId="1556" xr:uid="{17AA2A5F-3855-4651-B28A-666921135F8F}"/>
    <cellStyle name="_ELEKTRO-tarifa media - para CVA_Pasta1_atualização serviços taxados" xfId="42817" xr:uid="{645A1828-9585-4F28-88E4-7A2962467BFA}"/>
    <cellStyle name="_ELEKTRO-tarifa media - para CVA_Pasta1_Financeiro Desconto na TUSD Consumidores Livres Reajuste 2010 - 03_03_2010" xfId="42818" xr:uid="{7E8657D9-0983-450F-B8AF-97964779D9A6}"/>
    <cellStyle name="_ELEKTRO-tarifa media - para CVA_Pasta1_Financeiro Desconto na TUSD Geradores Reajuste 2010 - 03_03_2010" xfId="42819" xr:uid="{B362D919-8D19-4CF9-BA71-597445CDAD8F}"/>
    <cellStyle name="_ELEKTRO-tarifa media - para CVA_Pasta1_Financeiro Subsídio Baixa Renda Reajuste 2010 - 03_03_2010" xfId="42820" xr:uid="{4063AA23-FA31-4FB9-BD69-C8D189D2BB94}"/>
    <cellStyle name="_ELEKTRO-tarifa media - para CVA_Pasta1_Financeiro Subsídio Rural Irrigante e Aquicultor Reajuste 2010 - 03_03_2010" xfId="42821" xr:uid="{E622E1D8-69EC-4D35-A88A-D25B65606BEC}"/>
    <cellStyle name="_ELEKTRO-tarifa media - para CVA_Pasta1_IRT-cálculo" xfId="2348" xr:uid="{C862F076-7427-4000-A177-46A69658D730}"/>
    <cellStyle name="_ELEKTRO-tarifa media - para CVA_Pasta1_IRT-cálculo CAPA NEUTRALIDADE" xfId="2349" xr:uid="{58ED278C-70C8-48BD-BD20-B6FD7CC93019}"/>
    <cellStyle name="_ELEKTRO-tarifa media - para CVA_Pasta1_SOBRECONTRATAÇÃO E CVA" xfId="2350" xr:uid="{9EE842A7-8621-498C-B33A-93E7B472D27C}"/>
    <cellStyle name="_ELEKTRO-tarifa media - para CVA_SOBRECONTRATAÇÃO E CVA" xfId="2351" xr:uid="{E1B15300-7C43-4299-ADD2-E67165B59408}"/>
    <cellStyle name="_ELEKTRO-tarifa media - para CVA_SOBRECONTRATAÇÃO E CVA A-1" xfId="2352" xr:uid="{C729E1EC-EC61-4B72-A80B-35064E397A46}"/>
    <cellStyle name="_ELEKTRO-tarifa media - para CVA_SOBRECONTRATAÇÃO E CVA A-1_IRT-cálculo" xfId="2353" xr:uid="{FDA872C3-CF97-498B-A502-540D46F11B46}"/>
    <cellStyle name="_ELEKTRO-tarifa media - para CVA_SOBRECONTRATAÇÃO E CVA A-1_IRT-cálculo CAPA NEUTRALIDADE" xfId="2354" xr:uid="{A7D45833-54CC-450A-B79F-8F7045E4BA9B}"/>
    <cellStyle name="_ELETROPAULO - IRT_julho2006_PÓS IGPM" xfId="1557" xr:uid="{1CB7A278-4DDA-4B81-A96D-FF6C58C19F64}"/>
    <cellStyle name="_ELETROPAULO - IRT_julho2006_PÓS IGPM_atualização serviços taxados" xfId="42822" xr:uid="{3B45C25A-880F-4FBB-AE11-95D9A32D50BD}"/>
    <cellStyle name="_ELETROPAULO - IRT_julho2006_PÓS IGPM_COELCE - RTO 2011 - PLPT_PLANILHA_CÁLCULO_DÉFICIT" xfId="2355" xr:uid="{0162012F-5A17-423F-B828-D6E90D2A383F}"/>
    <cellStyle name="_ELETROPAULO - IRT_julho2006_PÓS IGPM_Financeiro Desconto na TUSD Consumidores Livres Reajuste 2010 - 03_03_2010" xfId="42823" xr:uid="{925D9DD0-D36F-4F14-AA8F-FE07DCA6F39B}"/>
    <cellStyle name="_ELETROPAULO - IRT_julho2006_PÓS IGPM_Financeiro Desconto na TUSD Geradores Reajuste 2010 - 03_03_2010" xfId="42824" xr:uid="{798CE2C6-83CE-4C23-A190-87F2C0F9533D}"/>
    <cellStyle name="_ELETROPAULO - IRT_julho2006_PÓS IGPM_Financeiro Subsídio Baixa Renda Reajuste 2010 - 03_03_2010" xfId="42825" xr:uid="{D1F825A1-00C5-4F5C-A9D8-17B6942B7FCF}"/>
    <cellStyle name="_ELETROPAULO - IRT_julho2006_PÓS IGPM_Financeiro Subsídio Rural Irrigante e Aquicultor Reajuste 2010 - 03_03_2010" xfId="42826" xr:uid="{6A187DFA-244D-4DC5-9E0C-7084B6D58495}"/>
    <cellStyle name="_ELETROPAULO 2007 - Repasse sobrecontratação" xfId="223" xr:uid="{542EAC12-978B-4A7D-B53F-9F6DDA577CF6}"/>
    <cellStyle name="_ELETROPAULO 2007 - Repasse sobrecontratação 2" xfId="1282" xr:uid="{54C29B1C-EB17-45D3-84AC-FE8CB58DEBC7}"/>
    <cellStyle name="_ELETROPAULO 2007 - Repasse sobrecontratação 3" xfId="2356" xr:uid="{2672A534-60FE-46F2-B3E2-125710282347}"/>
    <cellStyle name="_ELETROPAULO 2007 - Repasse sobrecontratação_Exposição" xfId="42827" xr:uid="{1D919681-557B-4A68-9C26-2619D261B027}"/>
    <cellStyle name="_ELETROPAULO 2007 - Repasse sobrecontratação_Exposição_Agosto 2" xfId="2357" xr:uid="{D20E63DB-9538-454E-920B-FD55095A0309}"/>
    <cellStyle name="_ELETROPAULO 2007 - Repasse sobrecontratação_IRT_CERON_2008" xfId="42828" xr:uid="{F4646B12-EB5E-4E2D-959A-3618E2588039}"/>
    <cellStyle name="_ELETROPAULO 2007 - Repasse sobrecontratação_IRT_Revisão A-2" xfId="2358" xr:uid="{7CD92909-E09C-41E8-AB6B-1B9F0F8A62B0}"/>
    <cellStyle name="_ENERGIA-RESUMO" xfId="2359" xr:uid="{A1FEE1ED-A4CD-4D81-A3E7-DE3B1C1C5EAC}"/>
    <cellStyle name="_ENERGIA-RESUMO_IF - Autoprodutores 2" xfId="2360" xr:uid="{B8125A07-CB2F-4093-89C3-509158CA2BF5}"/>
    <cellStyle name="_ENERGIA-RESUMO_IF_Consumidores livres e geradoras_2010" xfId="2361" xr:uid="{0BF5C22F-8AC9-476C-93A4-DBF58E080273}"/>
    <cellStyle name="_ENERGIA-RESUMO_IRT-cálculo" xfId="42829" xr:uid="{5DEC836E-EDA7-42B7-9BB3-5188321BBD31}"/>
    <cellStyle name="_ENERGIA-RESUMO_Sheet1" xfId="2362" xr:uid="{68FFE4E9-6CD6-4A78-BE60-B35158EBB8DD}"/>
    <cellStyle name="_ENERGIPE_Análise 1ª Proposta ANEEL_13 fev 2008" xfId="2363" xr:uid="{F1A7BFA4-4A42-4A35-820F-097C61696068}"/>
    <cellStyle name="_Energipe-SobrasExposiçãoSubmercados" xfId="224" xr:uid="{FD1D1ADF-E307-4480-B0EE-E7C12B9A4F22}"/>
    <cellStyle name="_Energipe-SobrasExposiçãoSubmercados 2" xfId="1283" xr:uid="{6FD137D0-E317-44F1-B23D-5BBA6CD76617}"/>
    <cellStyle name="_Energipe-SobrasExposiçãoSubmercados 3" xfId="2364" xr:uid="{365B1DEC-2494-4667-B691-9DD7740A4CBB}"/>
    <cellStyle name="_Energipe-SobrasExposiçãoSubmercados_Balanço" xfId="225" xr:uid="{415C758C-A6A0-4118-964D-419E2E5F5AF9}"/>
    <cellStyle name="_Energipe-SobrasExposiçãoSubmercados_casulo 15" xfId="226" xr:uid="{7873F90B-85F3-4F3C-81C8-F47B8919F358}"/>
    <cellStyle name="_Energipe-SobrasExposiçãoSubmercados_CELPA CVA 2007 corrigida" xfId="1558" xr:uid="{A4E98ACE-1220-4608-A590-25C96795DFC8}"/>
    <cellStyle name="_Energipe-SobrasExposiçãoSubmercados_CELPA CVA 2007 corrigida 2" xfId="2365" xr:uid="{2FBD9D34-13C1-474C-BA50-B254A7D645C8}"/>
    <cellStyle name="_Energipe-SobrasExposiçãoSubmercados_CELPA CVA 2007 corrigida_atualização serviços taxados" xfId="42830" xr:uid="{ECC2642E-69FB-45F3-9129-8637CF1BCD7E}"/>
    <cellStyle name="_Energipe-SobrasExposiçãoSubmercados_CELPA CVA 2007 corrigida_COELCE - RTO 2011 - PLPT_PLANILHA_CÁLCULO_DÉFICIT" xfId="2366" xr:uid="{9D091B90-FA8F-4342-A973-177B23879B8A}"/>
    <cellStyle name="_Energipe-SobrasExposiçãoSubmercados_CELPA CVA 2007 corrigida_Financeiro Desconto na TUSD Consumidores Livres Reajuste 2010 - 03_03_2010" xfId="42831" xr:uid="{FB4ECBBE-75EE-4EE4-9D50-F4E2749F32AF}"/>
    <cellStyle name="_Energipe-SobrasExposiçãoSubmercados_CELPA CVA 2007 corrigida_Financeiro Desconto na TUSD Geradores Reajuste 2010 - 03_03_2010" xfId="42832" xr:uid="{6A98462F-C82C-41DA-B267-7FC157DF072E}"/>
    <cellStyle name="_Energipe-SobrasExposiçãoSubmercados_CELPA CVA 2007 corrigida_Financeiro Subsídio Baixa Renda Reajuste 2010 - 03_03_2010" xfId="42833" xr:uid="{029BC3BC-04D1-4078-BC67-6ED2B941DF8C}"/>
    <cellStyle name="_Energipe-SobrasExposiçãoSubmercados_CELPA CVA 2007 corrigida_Financeiro Subsídio Rural Irrigante e Aquicultor Reajuste 2010 - 03_03_2010" xfId="42834" xr:uid="{57CAD20C-43CC-4F7E-AC52-19F0A72F5658}"/>
    <cellStyle name="_Energipe-SobrasExposiçãoSubmercados_Exposição_Agosto 2" xfId="2367" xr:uid="{2046D3CE-6B0A-45B0-BBC6-9DAEFF593FAE}"/>
    <cellStyle name="_Energipe-SobrasExposiçãoSubmercados_IRT EEB 2010" xfId="2368" xr:uid="{38D355C6-6970-48FA-80B1-D8FF78781AF6}"/>
    <cellStyle name="_Energipe-SobrasExposiçãoSubmercados_IRT_Revisão A-2" xfId="2369" xr:uid="{9978BD5A-8067-4B88-8DD5-D37EBCF5F0E3}"/>
    <cellStyle name="_Energipe-SobrasExposiçãoSubmercados_Simulação AES SUL 03_04_07" xfId="227" xr:uid="{A0E8F5F6-ED33-48AF-ABBF-0802CBFE320D}"/>
    <cellStyle name="_Energipe-SobrasExposiçãoSubmercados_Simulação AES SUL 03_04_07 2" xfId="1284" xr:uid="{68C6BEF8-BDA1-49E3-96B2-5A80CD22BEC9}"/>
    <cellStyle name="_Energipe-SobrasExposiçãoSubmercados_Simulação AES SUL 03_04_07 3" xfId="2370" xr:uid="{F1DD9110-6841-4918-B133-144D3C040205}"/>
    <cellStyle name="_Energipe-SobrasExposiçãoSubmercados_Simulação AES SUL 03_04_07_Balanço" xfId="228" xr:uid="{AD75EFBC-B94F-46B6-A333-F7F094233A35}"/>
    <cellStyle name="_Energipe-SobrasExposiçãoSubmercados_Simulação AES SUL 03_04_07_casulo 15" xfId="229" xr:uid="{118FF6DF-F5E1-447B-B5AB-40CC61079F38}"/>
    <cellStyle name="_Energipe-SobrasExposiçãoSubmercados_Simulação AES SUL 03_04_07_IRT EEB 2010" xfId="2371" xr:uid="{1F8B6282-3011-4627-B443-5D8A9D847B91}"/>
    <cellStyle name="_Energipe-SobrasExposiçãoSubmercados_Sobrecontratação AES (2)" xfId="230" xr:uid="{92A283A4-2C4D-45C5-BCB6-BCC60610029C}"/>
    <cellStyle name="_Energipe-SobrasExposiçãoSubmercados_Sobrecontratação AES (2) 2" xfId="1285" xr:uid="{B6EC03E8-CA87-4078-904F-685DD6C424A8}"/>
    <cellStyle name="_Energipe-SobrasExposiçãoSubmercados_Sobrecontratação AES (2) 3" xfId="2372" xr:uid="{8529F455-8C07-44CF-AD68-EC24404E69DC}"/>
    <cellStyle name="_Energipe-SobrasExposiçãoSubmercados_Sobrecontratação AES (2)_Balanço" xfId="231" xr:uid="{6F614F34-735D-4D07-AA24-0835C26A78C3}"/>
    <cellStyle name="_Energipe-SobrasExposiçãoSubmercados_Sobrecontratação AES (2)_casulo 15" xfId="232" xr:uid="{613AE9E2-2E76-4B7E-A6E9-67E6DF52B3A1}"/>
    <cellStyle name="_Energipe-SobrasExposiçãoSubmercados_Sobrecontratação AES (2)_IRT EEB 2010" xfId="2373" xr:uid="{10D660A4-308A-4F7B-8122-350A0F9D1910}"/>
    <cellStyle name="_Enersul Impacto LPT_FINAL_22_02_07" xfId="233" xr:uid="{C9165835-AAA6-465E-A695-EED5716E4FFA}"/>
    <cellStyle name="_Enersul Impacto LPT_FINAL_22_02_07 2" xfId="939" xr:uid="{621EA675-0C28-4574-A977-37806FF03853}"/>
    <cellStyle name="_Enersul Impacto LPT_FINAL_22_02_07 3" xfId="2374" xr:uid="{09083ED5-E409-43EC-8877-30632E3DCF41}"/>
    <cellStyle name="_Enersul Impacto LPT_FINAL_22_02_07_2008.08.07 CELPA IRT2008 Homologado" xfId="2375" xr:uid="{F048A3EB-D51D-4B9A-8004-3CFFDC814B72}"/>
    <cellStyle name="_Enersul Impacto LPT_FINAL_22_02_07_2009.04.09 EEB IRT2009 Conexao CEMIG C Financeiro" xfId="2376" xr:uid="{D85E733A-0235-42F3-A987-B8CE06268599}"/>
    <cellStyle name="_Enersul Impacto LPT_FINAL_22_02_07_Ajuste SALDO CVA ANO ANTERIOR PÓS-REVISÃOx" xfId="2377" xr:uid="{6B7076CB-CB15-471F-9660-3371093E54B2}"/>
    <cellStyle name="_Enersul Impacto LPT_FINAL_22_02_07_atualização serviços taxados" xfId="42835" xr:uid="{64359C20-C60B-42EF-B10C-56B7CC428968}"/>
    <cellStyle name="_Enersul Impacto LPT_FINAL_22_02_07_Balanço" xfId="234" xr:uid="{EDBC1623-622C-462A-B34F-BB3CA44F3BD4}"/>
    <cellStyle name="_Enersul Impacto LPT_FINAL_22_02_07_Balanço 2" xfId="1286" xr:uid="{A3407A00-800B-47D2-AE5F-5AD35956C804}"/>
    <cellStyle name="_Enersul Impacto LPT_FINAL_22_02_07_Cálculo do Financeiro do Baixa Renda" xfId="2378" xr:uid="{4A538155-4EB0-4DCE-A04B-DD95A81C9206}"/>
    <cellStyle name="_Enersul Impacto LPT_FINAL_22_02_07_Cálculo do Financeiro do Baixa Renda_IRT-cálculo" xfId="2379" xr:uid="{987E3CDF-6F86-49F0-8BB6-18BDCA94F8B2}"/>
    <cellStyle name="_Enersul Impacto LPT_FINAL_22_02_07_Cálculo do Financeiro do Baixa Renda_IRT-cálculo CAPA NEUTRALIDADE" xfId="2380" xr:uid="{B095886B-5C8D-4607-AB7B-52D0A05159F9}"/>
    <cellStyle name="_Enersul Impacto LPT_FINAL_22_02_07_Calculo_Subsidio_ELFSM_26_06_08_Modelo_ANEEL" xfId="2381" xr:uid="{9DF94999-FC99-49A8-BA96-8070A077BBE2}"/>
    <cellStyle name="_Enersul Impacto LPT_FINAL_22_02_07_Calculo_Subsidio_ELFSM_26_06_08_Modelo_ANEEL_IRT-cálculo" xfId="2382" xr:uid="{AAF1E790-1836-4F8C-B5A4-DF820ADFB172}"/>
    <cellStyle name="_Enersul Impacto LPT_FINAL_22_02_07_Calculo_Subsidio_ELFSM_26_06_08_Modelo_ANEEL_IRT-cálculo CAPA NEUTRALIDADE" xfId="2383" xr:uid="{18F62C16-26D5-46D4-BC00-E3647571F7C7}"/>
    <cellStyle name="_Enersul Impacto LPT_FINAL_22_02_07_casulo 15" xfId="235" xr:uid="{B29BFB43-E253-4031-8917-BA1A6912C256}"/>
    <cellStyle name="_Enersul Impacto LPT_FINAL_22_02_07_casulo 5" xfId="236" xr:uid="{4EFBF5F2-6BB0-47D9-93B3-1B55836EC6CD}"/>
    <cellStyle name="_Enersul Impacto LPT_FINAL_22_02_07_casulo 5 2" xfId="1287" xr:uid="{24F0219A-AE9F-47F1-9DD4-AF1ADB704624}"/>
    <cellStyle name="_Enersul Impacto LPT_FINAL_22_02_07_casulo 5_Balanço" xfId="237" xr:uid="{610573BB-5AAB-4F04-8F27-4AECEE291DDC}"/>
    <cellStyle name="_Enersul Impacto LPT_FINAL_22_02_07_casulo 5_casulo 15" xfId="238" xr:uid="{0E7FB1A9-CE5A-4D3B-9166-1ED7477E7242}"/>
    <cellStyle name="_Enersul Impacto LPT_FINAL_22_02_07_casulo 5_IRT EEB 2010" xfId="2384" xr:uid="{72C80F78-B1E4-4814-9719-3C11D781A0D8}"/>
    <cellStyle name="_Enersul Impacto LPT_FINAL_22_02_07_Custo com Avaliação de Ativos para Base de Remuneração" xfId="2385" xr:uid="{C3DD38DF-7B49-4031-BAC7-BB1140552491}"/>
    <cellStyle name="_Enersul Impacto LPT_FINAL_22_02_07_Custo com Avaliação de Ativos para Base de Remuneração_IRT-cálculo" xfId="2386" xr:uid="{73EAD8C3-5ECA-4ED8-932C-97636A21CA69}"/>
    <cellStyle name="_Enersul Impacto LPT_FINAL_22_02_07_Custo com Avaliação de Ativos para Base de Remuneração_IRT-cálculo CAPA NEUTRALIDADE" xfId="2387" xr:uid="{371B5292-3E2F-4E1B-B8CD-21D27A4AC308}"/>
    <cellStyle name="_Enersul Impacto LPT_FINAL_22_02_07_Descontos CCC_CDE_PROINFA Nov_07_Out_08" xfId="2388" xr:uid="{2BD42F0A-CC58-4906-B3B0-CBF2B35E9358}"/>
    <cellStyle name="_Enersul Impacto LPT_FINAL_22_02_07_Descontos CCC_CDE_PROINFA Nov_07_Out_08_IRT-cálculo" xfId="2389" xr:uid="{CE7C2BFA-05F5-4B0C-9CF9-807844E01E5A}"/>
    <cellStyle name="_Enersul Impacto LPT_FINAL_22_02_07_Descontos CCC_CDE_PROINFA Nov_07_Out_08_IRT-cálculo CAPA NEUTRALIDADE" xfId="2390" xr:uid="{77F92685-271A-4F77-9C5D-B5039F16DECA}"/>
    <cellStyle name="_Enersul Impacto LPT_FINAL_22_02_07_Energia Comprada" xfId="2391" xr:uid="{CEBE6224-C04D-4A2A-80BE-F729107B036C}"/>
    <cellStyle name="_Enersul Impacto LPT_FINAL_22_02_07_Energia Comprada_IRT-cálculo" xfId="2392" xr:uid="{AFDDC730-009D-471A-80D8-5679A8B07596}"/>
    <cellStyle name="_Enersul Impacto LPT_FINAL_22_02_07_Energia Comprada_IRT-cálculo CAPA NEUTRALIDADE" xfId="2393" xr:uid="{981CE99A-B163-4CDE-8AA3-DFF3F6B8AA3D}"/>
    <cellStyle name="_Enersul Impacto LPT_FINAL_22_02_07_Fator Novo e Antigo 4 anos" xfId="2394" xr:uid="{BD31501E-6FD0-4935-98AA-CCC2B4F5A1FB}"/>
    <cellStyle name="_Enersul Impacto LPT_FINAL_22_02_07_Fator Novo e Antigo 4 anos_IRT-cálculo" xfId="42836" xr:uid="{6085E3F2-425E-41D4-9E6B-A5CFBE01BD28}"/>
    <cellStyle name="_Enersul Impacto LPT_FINAL_22_02_07_Fator X" xfId="1559" xr:uid="{CD47CB88-A1A4-4070-BF35-705ABBA78C17}"/>
    <cellStyle name="_Enersul Impacto LPT_FINAL_22_02_07_Fator X 2" xfId="2395" xr:uid="{5C688BE1-76D9-456E-8583-8EA95A879217}"/>
    <cellStyle name="_Enersul Impacto LPT_FINAL_22_02_07_Fator X_atualização serviços taxados" xfId="42837" xr:uid="{360C2DC1-679F-4B8B-A024-027FF1FBD173}"/>
    <cellStyle name="_Enersul Impacto LPT_FINAL_22_02_07_Fator X_Financeiro Desconto na TUSD Consumidores Livres Reajuste 2010 - 03_03_2010" xfId="42838" xr:uid="{9073943E-7FD9-496E-9EBE-56E7F2A5DAC2}"/>
    <cellStyle name="_Enersul Impacto LPT_FINAL_22_02_07_Fator X_Financeiro Desconto na TUSD Geradores Reajuste 2010 - 03_03_2010" xfId="42839" xr:uid="{BA35E9C5-9058-48F4-8595-D7DFA49FECA7}"/>
    <cellStyle name="_Enersul Impacto LPT_FINAL_22_02_07_Fator X_Financeiro Subsídio Baixa Renda Reajuste 2010 - 03_03_2010" xfId="42840" xr:uid="{178CCB21-8BDC-499B-8619-D4745B30CE8F}"/>
    <cellStyle name="_Enersul Impacto LPT_FINAL_22_02_07_Fator X_Financeiro Subsídio Rural Irrigante e Aquicultor Reajuste 2010 - 03_03_2010" xfId="42841" xr:uid="{9F66E0AF-9C2E-44A4-AFEA-4E61EFAA2A62}"/>
    <cellStyle name="_Enersul Impacto LPT_FINAL_22_02_07_Fator X_IRT-cálculo" xfId="2396" xr:uid="{CE2012BE-9B67-4E14-9EC4-4EFCE81ACDE5}"/>
    <cellStyle name="_Enersul Impacto LPT_FINAL_22_02_07_Fator X_IRT-cálculo CAPA NEUTRALIDADE" xfId="2397" xr:uid="{997D4BE5-7101-4EE2-BF19-6AEC74748FE7}"/>
    <cellStyle name="_Enersul Impacto LPT_FINAL_22_02_07_Fator X_SOBRECONTRATAÇÃO E CVA" xfId="2398" xr:uid="{81F3DC7F-E430-4842-B8DB-A4AA84EB4CCF}"/>
    <cellStyle name="_Enersul Impacto LPT_FINAL_22_02_07_Financeiro Desconto na TUSD Consumidores Livres Reajuste 2010 - 03_03_2010" xfId="42842" xr:uid="{809AA915-57EF-437E-8BF7-2BA6FFB22B21}"/>
    <cellStyle name="_Enersul Impacto LPT_FINAL_22_02_07_Financeiro Desconto na TUSD Geradores Reajuste 2010 - 03_03_2010" xfId="42843" xr:uid="{628548E3-DA5B-4ED0-80BB-79200DFE5B8A}"/>
    <cellStyle name="_Enersul Impacto LPT_FINAL_22_02_07_Financeiro Subsídio Baixa Renda Reajuste 2010 - 03_03_2010" xfId="42844" xr:uid="{B5A34A52-FC80-4718-9A08-C90068512D5E}"/>
    <cellStyle name="_Enersul Impacto LPT_FINAL_22_02_07_Financeiro Subsídio Rural Irrigante e Aquicultor Reajuste 2010 - 03_03_2010" xfId="42845" xr:uid="{3B3058A8-8AE8-4077-9382-75583364B2BE}"/>
    <cellStyle name="_Enersul Impacto LPT_FINAL_22_02_07_IF - Autoprodutores 2" xfId="2399" xr:uid="{A95D1B90-68B2-4E2F-A18C-D18637AA99EC}"/>
    <cellStyle name="_Enersul Impacto LPT_FINAL_22_02_07_IF_Consumidores livres e geradoras_2010" xfId="2400" xr:uid="{E58F4AA2-9FB3-46B8-A0B0-550FF2729C9F}"/>
    <cellStyle name="_Enersul Impacto LPT_FINAL_22_02_07_IRT (2)" xfId="1560" xr:uid="{48C74F36-6E22-47FF-B2B2-CC46DF469F64}"/>
    <cellStyle name="_Enersul Impacto LPT_FINAL_22_02_07_IRT EEB 2010" xfId="2401" xr:uid="{64B72AFB-1632-4AED-8596-2FCCD1699348}"/>
    <cellStyle name="_Enersul Impacto LPT_FINAL_22_02_07_IRT_1" xfId="1561" xr:uid="{166CF6AD-DAD6-4F1D-91AB-54E92FD525D4}"/>
    <cellStyle name="_Enersul Impacto LPT_FINAL_22_02_07_IRT_1 2" xfId="2402" xr:uid="{3AE56FAE-73B3-46BD-BADE-4531F6FBE946}"/>
    <cellStyle name="_Enersul Impacto LPT_FINAL_22_02_07_IRT_1_atualização serviços taxados" xfId="42846" xr:uid="{B552899E-D215-42ED-87D8-E572CEEA3A3A}"/>
    <cellStyle name="_Enersul Impacto LPT_FINAL_22_02_07_IRT_1_Financeiro Desconto na TUSD Consumidores Livres Reajuste 2010 - 03_03_2010" xfId="42847" xr:uid="{4B34BE3D-225D-4A2D-857A-C6B46F896444}"/>
    <cellStyle name="_Enersul Impacto LPT_FINAL_22_02_07_IRT_1_Financeiro Desconto na TUSD Geradores Reajuste 2010 - 03_03_2010" xfId="42848" xr:uid="{9D4632EE-0EC1-4DD3-B0D6-F39425DABC0A}"/>
    <cellStyle name="_Enersul Impacto LPT_FINAL_22_02_07_IRT_1_Financeiro Subsídio Baixa Renda Reajuste 2010 - 03_03_2010" xfId="42849" xr:uid="{38CD06B8-D471-4F2A-89FC-5B893E3347A5}"/>
    <cellStyle name="_Enersul Impacto LPT_FINAL_22_02_07_IRT_1_Financeiro Subsídio Rural Irrigante e Aquicultor Reajuste 2010 - 03_03_2010" xfId="42850" xr:uid="{A078C6FF-EE6F-4B3D-AF98-59F304FB582F}"/>
    <cellStyle name="_Enersul Impacto LPT_FINAL_22_02_07_IRT_1_IRT-cálculo" xfId="2403" xr:uid="{AD392CAC-9CFD-485A-A0E5-8081D9111EEB}"/>
    <cellStyle name="_Enersul Impacto LPT_FINAL_22_02_07_IRT_1_IRT-cálculo CAPA NEUTRALIDADE" xfId="2404" xr:uid="{AF781F08-A831-4138-961F-9F7291B425D3}"/>
    <cellStyle name="_Enersul Impacto LPT_FINAL_22_02_07_IRT_1_SOBRECONTRATAÇÃO E CVA" xfId="2405" xr:uid="{EA63B61E-B706-4069-B0A4-B2097B162087}"/>
    <cellStyle name="_Enersul Impacto LPT_FINAL_22_02_07_IRT_Bragantina_maio_2009" xfId="2406" xr:uid="{95AEEAA6-965D-4594-B7C6-89BC45C64851}"/>
    <cellStyle name="_Enersul Impacto LPT_FINAL_22_02_07_IRT_Planilha Básica_DIRETORIA" xfId="2407" xr:uid="{C95407E7-41E2-47BE-83FB-F50B70104A79}"/>
    <cellStyle name="_Enersul Impacto LPT_FINAL_22_02_07_IRT_Pleito" xfId="2408" xr:uid="{ADC1B9F2-28F1-478C-AC94-D19AB81784D8}"/>
    <cellStyle name="_Enersul Impacto LPT_FINAL_22_02_07_IRT_Pleito_IRT-cálculo" xfId="2409" xr:uid="{850CE6D4-7796-4B79-A055-2EE90B740698}"/>
    <cellStyle name="_Enersul Impacto LPT_FINAL_22_02_07_IRT_Pleito_IRT-cálculo CAPA NEUTRALIDADE" xfId="2410" xr:uid="{9CE32E8A-FE1E-4788-9D1B-D395FC42A646}"/>
    <cellStyle name="_Enersul Impacto LPT_FINAL_22_02_07_IRT_Revisão A-1" xfId="2411" xr:uid="{5D063A35-245B-4013-B257-9EBD106668D8}"/>
    <cellStyle name="_Enersul Impacto LPT_FINAL_22_02_07_IRT_Revisão A-1_IRT-cálculo" xfId="2412" xr:uid="{75B84B82-7ED6-43FB-ABCF-CBFE1732220C}"/>
    <cellStyle name="_Enersul Impacto LPT_FINAL_22_02_07_IRT_Revisão A-1_IRT-cálculo CAPA NEUTRALIDADE" xfId="2413" xr:uid="{A0FE7AED-87AE-472E-A367-433DFD353DD4}"/>
    <cellStyle name="_Enersul Impacto LPT_FINAL_22_02_07_IRT-cálculo" xfId="2414" xr:uid="{ADC71435-D543-49FC-BFC8-B2C7FCFBE706}"/>
    <cellStyle name="_Enersul Impacto LPT_FINAL_22_02_07_IRT-cálculo CAPA NEUTRALIDADE" xfId="2415" xr:uid="{DFCDD12B-C6CB-4C52-AA8F-34A9520AB464}"/>
    <cellStyle name="_Enersul Impacto LPT_FINAL_22_02_07_Pasta1" xfId="1562" xr:uid="{4E480A40-D374-4C09-AFF0-33537EEC11A8}"/>
    <cellStyle name="_Enersul Impacto LPT_FINAL_22_02_07_Pasta1 2" xfId="2416" xr:uid="{BC9554E6-19D9-474A-B2B9-C16E36EEDD28}"/>
    <cellStyle name="_Enersul Impacto LPT_FINAL_22_02_07_Pasta1_atualização serviços taxados" xfId="42851" xr:uid="{518F0594-5F19-4C4F-ADB9-9385DDED168F}"/>
    <cellStyle name="_Enersul Impacto LPT_FINAL_22_02_07_Pasta1_Financeiro Desconto na TUSD Consumidores Livres Reajuste 2010 - 03_03_2010" xfId="42852" xr:uid="{A29AED35-0537-4E1D-A856-4F390A84AFF1}"/>
    <cellStyle name="_Enersul Impacto LPT_FINAL_22_02_07_Pasta1_Financeiro Desconto na TUSD Geradores Reajuste 2010 - 03_03_2010" xfId="42853" xr:uid="{D67C592A-4AF8-4430-9EF5-AFA54BE71200}"/>
    <cellStyle name="_Enersul Impacto LPT_FINAL_22_02_07_Pasta1_Financeiro Subsídio Baixa Renda Reajuste 2010 - 03_03_2010" xfId="42854" xr:uid="{B9DAAB5F-C9D5-4713-9AF5-6981CEB9C7DA}"/>
    <cellStyle name="_Enersul Impacto LPT_FINAL_22_02_07_Pasta1_Financeiro Subsídio Rural Irrigante e Aquicultor Reajuste 2010 - 03_03_2010" xfId="42855" xr:uid="{EC69D739-F0E2-46B3-A605-A3E6C4E20BE0}"/>
    <cellStyle name="_Enersul Impacto LPT_FINAL_22_02_07_Pasta1_IRT-cálculo" xfId="2417" xr:uid="{5CB6B772-EB43-4ECA-B6E8-ABB91D44482C}"/>
    <cellStyle name="_Enersul Impacto LPT_FINAL_22_02_07_Pasta1_IRT-cálculo CAPA NEUTRALIDADE" xfId="2418" xr:uid="{506DBEDA-90F3-4BA2-841C-F6E06D13D351}"/>
    <cellStyle name="_Enersul Impacto LPT_FINAL_22_02_07_Pasta1_SOBRECONTRATAÇÃO E CVA" xfId="2419" xr:uid="{FDDDE380-A8DD-47A1-A55D-4F4F66BFF3C4}"/>
    <cellStyle name="_Enersul Impacto LPT_FINAL_22_02_07_Sheet1" xfId="2420" xr:uid="{80090204-240F-44F4-A33E-9302761D97C1}"/>
    <cellStyle name="_Enersul Impacto LPT_FINAL_22_02_07_Sheet2" xfId="2421" xr:uid="{ADEF345E-1D27-4696-BDDF-06D3A25B153F}"/>
    <cellStyle name="_Enersul Impacto LPT_FINAL_22_02_07_SOBRECONTRATAÇÃO E CVA" xfId="2422" xr:uid="{5BE31E34-6BE9-47A7-8839-E0AC288B59B1}"/>
    <cellStyle name="_Enersul Impacto PLT v1" xfId="239" xr:uid="{3770CDD7-13AA-426E-9651-962956A180E6}"/>
    <cellStyle name="_Enersul Impacto PLT v1 2" xfId="940" xr:uid="{F5627160-C810-4E8D-8341-79513A38A34A}"/>
    <cellStyle name="_Enersul Impacto PLT v1 3" xfId="2423" xr:uid="{8B70FECE-07F5-4FBA-B6B3-BD182449B62B}"/>
    <cellStyle name="_Enersul Impacto PLT v1_2008.08.07 CELPA IRT2008 Homologado" xfId="2424" xr:uid="{E64B7705-6E53-4B29-ABCC-E176F14BB510}"/>
    <cellStyle name="_Enersul Impacto PLT v1_2009.04.09 EEB IRT2009 Conexao CEMIG C Financeiro" xfId="2425" xr:uid="{49BC6B1F-D732-4805-88E8-E7081AB04B79}"/>
    <cellStyle name="_Enersul Impacto PLT v1_Ajuste SALDO CVA ANO ANTERIOR PÓS-REVISÃOx" xfId="2426" xr:uid="{28924B95-DE81-43C5-AD80-CE2DDD8F7A2C}"/>
    <cellStyle name="_Enersul Impacto PLT v1_atualização serviços taxados" xfId="42856" xr:uid="{D81C6E90-53B9-458C-A52A-386EFF9DFB8A}"/>
    <cellStyle name="_Enersul Impacto PLT v1_Balanço" xfId="240" xr:uid="{380169D9-0289-4281-866A-49C67A690815}"/>
    <cellStyle name="_Enersul Impacto PLT v1_Balanço 2" xfId="1288" xr:uid="{6308F669-D853-468C-8432-56907EA7C247}"/>
    <cellStyle name="_Enersul Impacto PLT v1_Cálculo do Financeiro do Baixa Renda" xfId="2427" xr:uid="{B81F9868-B1C5-4DCE-8C0E-59D9F201C27B}"/>
    <cellStyle name="_Enersul Impacto PLT v1_Cálculo do Financeiro do Baixa Renda_IRT-cálculo" xfId="2428" xr:uid="{5BA2F0D2-65D9-4BF2-8E75-E05199D09C0B}"/>
    <cellStyle name="_Enersul Impacto PLT v1_Cálculo do Financeiro do Baixa Renda_IRT-cálculo CAPA NEUTRALIDADE" xfId="2429" xr:uid="{EEFB696D-F4BB-4548-B4D2-F81E283C0AA3}"/>
    <cellStyle name="_Enersul Impacto PLT v1_Calculo_Subsidio_ELFSM_26_06_08_Modelo_ANEEL" xfId="2430" xr:uid="{29FE2C26-39E5-47DC-B564-3ED5DCBEB95A}"/>
    <cellStyle name="_Enersul Impacto PLT v1_Calculo_Subsidio_ELFSM_26_06_08_Modelo_ANEEL_IRT-cálculo" xfId="2431" xr:uid="{23DD8958-5BCE-43E7-B420-94CC01B48899}"/>
    <cellStyle name="_Enersul Impacto PLT v1_Calculo_Subsidio_ELFSM_26_06_08_Modelo_ANEEL_IRT-cálculo CAPA NEUTRALIDADE" xfId="2432" xr:uid="{22623EEA-3BD0-4381-805E-FAF4006C0428}"/>
    <cellStyle name="_Enersul Impacto PLT v1_casulo 15" xfId="241" xr:uid="{0C49117E-92DA-4A5B-9144-61123172C64D}"/>
    <cellStyle name="_Enersul Impacto PLT v1_casulo 5" xfId="242" xr:uid="{9463B696-7100-4C42-B107-5C4049790FC4}"/>
    <cellStyle name="_Enersul Impacto PLT v1_casulo 5 2" xfId="1289" xr:uid="{BF5501E8-C3DE-4153-8CDA-A661C97EC4BF}"/>
    <cellStyle name="_Enersul Impacto PLT v1_casulo 5_Balanço" xfId="243" xr:uid="{B49127BE-7995-4F22-8308-95F8023A6393}"/>
    <cellStyle name="_Enersul Impacto PLT v1_casulo 5_casulo 15" xfId="244" xr:uid="{3ADA6A81-AE2F-4F5F-BCDB-302DC199D9AF}"/>
    <cellStyle name="_Enersul Impacto PLT v1_casulo 5_IRT EEB 2010" xfId="2433" xr:uid="{3049C1DD-348E-499B-AD3F-71F63286A63B}"/>
    <cellStyle name="_Enersul Impacto PLT v1_Custo com Avaliação de Ativos para Base de Remuneração" xfId="2434" xr:uid="{0B774D49-DF57-48CB-9889-05C6B8629253}"/>
    <cellStyle name="_Enersul Impacto PLT v1_Custo com Avaliação de Ativos para Base de Remuneração_IRT-cálculo" xfId="2435" xr:uid="{35ABB598-BDE9-4420-822A-1796A802E105}"/>
    <cellStyle name="_Enersul Impacto PLT v1_Custo com Avaliação de Ativos para Base de Remuneração_IRT-cálculo CAPA NEUTRALIDADE" xfId="2436" xr:uid="{0B99D2D9-DF0D-4F76-872C-ED7736945DF0}"/>
    <cellStyle name="_Enersul Impacto PLT v1_Descontos CCC_CDE_PROINFA Nov_07_Out_08" xfId="2437" xr:uid="{F74EBE71-815E-4683-8C43-7545B6CAD9C8}"/>
    <cellStyle name="_Enersul Impacto PLT v1_Descontos CCC_CDE_PROINFA Nov_07_Out_08_IRT-cálculo" xfId="2438" xr:uid="{99D12A08-9E4C-4882-8FB8-962C789588E8}"/>
    <cellStyle name="_Enersul Impacto PLT v1_Descontos CCC_CDE_PROINFA Nov_07_Out_08_IRT-cálculo CAPA NEUTRALIDADE" xfId="2439" xr:uid="{FB726FD7-D4AD-4C22-A64A-ABA6D2CB3428}"/>
    <cellStyle name="_Enersul Impacto PLT v1_Energia Comprada" xfId="2440" xr:uid="{123C628C-9D36-4AA0-A11E-05F8AB54203D}"/>
    <cellStyle name="_Enersul Impacto PLT v1_Energia Comprada_IRT-cálculo" xfId="2441" xr:uid="{59D8D6B0-A3AE-44B0-9F19-EEF65C2CBDC5}"/>
    <cellStyle name="_Enersul Impacto PLT v1_Energia Comprada_IRT-cálculo CAPA NEUTRALIDADE" xfId="2442" xr:uid="{52FEE174-9763-430C-840A-1201AFD65DA4}"/>
    <cellStyle name="_Enersul Impacto PLT v1_Fator Novo e Antigo 4 anos" xfId="2443" xr:uid="{70234F26-B85C-4E5F-AE57-B082383382EF}"/>
    <cellStyle name="_Enersul Impacto PLT v1_Fator Novo e Antigo 4 anos_IRT-cálculo" xfId="42857" xr:uid="{921A8BDE-1D26-4D03-9921-5316F5A1D791}"/>
    <cellStyle name="_Enersul Impacto PLT v1_Fator X" xfId="1563" xr:uid="{C4FA5861-87C7-484C-9974-536F4FCEFBA3}"/>
    <cellStyle name="_Enersul Impacto PLT v1_Fator X 2" xfId="2444" xr:uid="{28308D19-923F-4B3A-B83E-14D731FBD771}"/>
    <cellStyle name="_Enersul Impacto PLT v1_Fator X_atualização serviços taxados" xfId="42858" xr:uid="{1468A62C-8090-478B-BB0E-E0B2E94A8A13}"/>
    <cellStyle name="_Enersul Impacto PLT v1_Fator X_Financeiro Desconto na TUSD Consumidores Livres Reajuste 2010 - 03_03_2010" xfId="42859" xr:uid="{ACB1F0FC-13E8-4AD3-9BA6-EE0B1154F686}"/>
    <cellStyle name="_Enersul Impacto PLT v1_Fator X_Financeiro Desconto na TUSD Geradores Reajuste 2010 - 03_03_2010" xfId="42860" xr:uid="{7D3AEF51-4760-4F3C-BCD0-DA1E2BE5E613}"/>
    <cellStyle name="_Enersul Impacto PLT v1_Fator X_Financeiro Subsídio Baixa Renda Reajuste 2010 - 03_03_2010" xfId="42861" xr:uid="{1EED4EA7-3164-47E0-92A5-3D4F22F03B23}"/>
    <cellStyle name="_Enersul Impacto PLT v1_Fator X_Financeiro Subsídio Rural Irrigante e Aquicultor Reajuste 2010 - 03_03_2010" xfId="42862" xr:uid="{6DE67C8B-2CCA-439A-B632-F65482873432}"/>
    <cellStyle name="_Enersul Impacto PLT v1_Fator X_IRT-cálculo" xfId="2445" xr:uid="{5DE97634-9A4A-4494-A203-3BF177795378}"/>
    <cellStyle name="_Enersul Impacto PLT v1_Fator X_IRT-cálculo CAPA NEUTRALIDADE" xfId="2446" xr:uid="{B23C41B9-1510-4AE5-8F38-635C0B56EEAD}"/>
    <cellStyle name="_Enersul Impacto PLT v1_Fator X_SOBRECONTRATAÇÃO E CVA" xfId="2447" xr:uid="{D5454E6E-F95C-4A8C-8A36-499787173339}"/>
    <cellStyle name="_Enersul Impacto PLT v1_Financeiro Desconto na TUSD Consumidores Livres Reajuste 2010 - 03_03_2010" xfId="42863" xr:uid="{F8CBBDF8-808D-4273-8D60-5652A94F0BDE}"/>
    <cellStyle name="_Enersul Impacto PLT v1_Financeiro Desconto na TUSD Geradores Reajuste 2010 - 03_03_2010" xfId="42864" xr:uid="{719BB6CD-4257-4D94-ACFD-80B203E6486A}"/>
    <cellStyle name="_Enersul Impacto PLT v1_Financeiro Subsídio Baixa Renda Reajuste 2010 - 03_03_2010" xfId="42865" xr:uid="{256FB221-A274-418A-8FAB-27599135AA89}"/>
    <cellStyle name="_Enersul Impacto PLT v1_Financeiro Subsídio Rural Irrigante e Aquicultor Reajuste 2010 - 03_03_2010" xfId="42866" xr:uid="{55C0876E-2D68-4130-9DF8-556AD5E8CDBB}"/>
    <cellStyle name="_Enersul Impacto PLT v1_IF - Autoprodutores 2" xfId="2448" xr:uid="{D3154218-6EF4-4D12-BC5A-F2873595CCAB}"/>
    <cellStyle name="_Enersul Impacto PLT v1_IF_Consumidores livres e geradoras_2010" xfId="2449" xr:uid="{4AF9519C-A5A9-457B-BC26-C9AC75EF6CF3}"/>
    <cellStyle name="_Enersul Impacto PLT v1_IRT (2)" xfId="1564" xr:uid="{16A2FB28-B0A4-4D14-8388-6EED12CEF181}"/>
    <cellStyle name="_Enersul Impacto PLT v1_IRT EEB 2010" xfId="2450" xr:uid="{99BB36CA-D976-4749-A30A-206794844B66}"/>
    <cellStyle name="_Enersul Impacto PLT v1_IRT_1" xfId="1565" xr:uid="{0C61F5C5-EDD9-4DA5-AE9B-166164EF9B40}"/>
    <cellStyle name="_Enersul Impacto PLT v1_IRT_1 2" xfId="2451" xr:uid="{79AEA7FA-D76C-465F-BD4C-77199F661F2D}"/>
    <cellStyle name="_Enersul Impacto PLT v1_IRT_1_atualização serviços taxados" xfId="42867" xr:uid="{BE2A2081-6B1D-46EF-9D81-D64DE12B91B2}"/>
    <cellStyle name="_Enersul Impacto PLT v1_IRT_1_Financeiro Desconto na TUSD Consumidores Livres Reajuste 2010 - 03_03_2010" xfId="42868" xr:uid="{097243BF-6697-43A1-9FD5-59314C1C096D}"/>
    <cellStyle name="_Enersul Impacto PLT v1_IRT_1_Financeiro Desconto na TUSD Geradores Reajuste 2010 - 03_03_2010" xfId="42869" xr:uid="{7857F2C7-6F67-46C5-BA24-CE77FC3F7E4A}"/>
    <cellStyle name="_Enersul Impacto PLT v1_IRT_1_Financeiro Subsídio Baixa Renda Reajuste 2010 - 03_03_2010" xfId="42870" xr:uid="{EF411E88-366F-484F-B0E9-A46BBEA0B942}"/>
    <cellStyle name="_Enersul Impacto PLT v1_IRT_1_Financeiro Subsídio Rural Irrigante e Aquicultor Reajuste 2010 - 03_03_2010" xfId="42871" xr:uid="{3E4BFBBB-DA0C-4E4F-9F22-B907622F3AA2}"/>
    <cellStyle name="_Enersul Impacto PLT v1_IRT_1_IRT-cálculo" xfId="2452" xr:uid="{789C8370-85AA-4062-9B48-DA31465B7EBB}"/>
    <cellStyle name="_Enersul Impacto PLT v1_IRT_1_IRT-cálculo CAPA NEUTRALIDADE" xfId="2453" xr:uid="{A15A64DC-E3D3-4514-9D28-420574091A7B}"/>
    <cellStyle name="_Enersul Impacto PLT v1_IRT_1_SOBRECONTRATAÇÃO E CVA" xfId="2454" xr:uid="{CD63297B-B6A8-4958-9560-CFB1C3CE191B}"/>
    <cellStyle name="_Enersul Impacto PLT v1_IRT_Bragantina_maio_2009" xfId="2455" xr:uid="{EC55EA02-9682-465A-BAC5-C92D0B5C6540}"/>
    <cellStyle name="_Enersul Impacto PLT v1_IRT_Planilha Básica_DIRETORIA" xfId="2456" xr:uid="{15986B47-8D2D-42EC-9D13-888AA3F0CA14}"/>
    <cellStyle name="_Enersul Impacto PLT v1_IRT_Pleito" xfId="2457" xr:uid="{B2E6D0ED-7A42-4464-9EBF-1C5B27FF3137}"/>
    <cellStyle name="_Enersul Impacto PLT v1_IRT_Pleito_IRT-cálculo" xfId="2458" xr:uid="{EE65DFB4-0DAF-4250-8A17-A124058135DD}"/>
    <cellStyle name="_Enersul Impacto PLT v1_IRT_Pleito_IRT-cálculo CAPA NEUTRALIDADE" xfId="2459" xr:uid="{37DFF6F8-25C5-462F-A82B-F2C5123A9420}"/>
    <cellStyle name="_Enersul Impacto PLT v1_IRT_Revisão A-1" xfId="2460" xr:uid="{676F22EF-E512-4D29-A81F-F0C7FDA07179}"/>
    <cellStyle name="_Enersul Impacto PLT v1_IRT_Revisão A-1_IRT-cálculo" xfId="2461" xr:uid="{4C70D9E7-CEAB-49B4-BED1-8ADCEDD7445D}"/>
    <cellStyle name="_Enersul Impacto PLT v1_IRT_Revisão A-1_IRT-cálculo CAPA NEUTRALIDADE" xfId="2462" xr:uid="{5954382D-EB38-4BE3-AE6F-6A464EA85886}"/>
    <cellStyle name="_Enersul Impacto PLT v1_IRT-cálculo" xfId="2463" xr:uid="{35F6A514-F0D1-44A8-AA2A-4535E74C55D7}"/>
    <cellStyle name="_Enersul Impacto PLT v1_IRT-cálculo CAPA NEUTRALIDADE" xfId="2464" xr:uid="{09F6A692-8E1D-44FA-B0F9-14D9DA679735}"/>
    <cellStyle name="_Enersul Impacto PLT v1_Pasta1" xfId="1566" xr:uid="{C4140495-2A1B-4A50-BCF1-FAFC95172022}"/>
    <cellStyle name="_Enersul Impacto PLT v1_Pasta1 2" xfId="2465" xr:uid="{92F5EFC4-193F-48F5-8611-84AAF9CC44B9}"/>
    <cellStyle name="_Enersul Impacto PLT v1_Pasta1_atualização serviços taxados" xfId="42872" xr:uid="{9418B655-CBA9-4F8F-A51B-352DEB1E1C19}"/>
    <cellStyle name="_Enersul Impacto PLT v1_Pasta1_Financeiro Desconto na TUSD Consumidores Livres Reajuste 2010 - 03_03_2010" xfId="42873" xr:uid="{752F9DDC-82C3-4D76-8395-13A5CEEF0D7E}"/>
    <cellStyle name="_Enersul Impacto PLT v1_Pasta1_Financeiro Desconto na TUSD Geradores Reajuste 2010 - 03_03_2010" xfId="42874" xr:uid="{708A750D-D134-4E67-A66C-7075868186FF}"/>
    <cellStyle name="_Enersul Impacto PLT v1_Pasta1_Financeiro Subsídio Baixa Renda Reajuste 2010 - 03_03_2010" xfId="42875" xr:uid="{1F5A7E8B-2E4B-4E71-9A89-198CE0DF6329}"/>
    <cellStyle name="_Enersul Impacto PLT v1_Pasta1_Financeiro Subsídio Rural Irrigante e Aquicultor Reajuste 2010 - 03_03_2010" xfId="42876" xr:uid="{CC3F329B-F2C4-40C5-B908-0C663E957ADF}"/>
    <cellStyle name="_Enersul Impacto PLT v1_Pasta1_IRT-cálculo" xfId="2466" xr:uid="{B80EFCBD-9F58-4A43-8781-4D91295EB01C}"/>
    <cellStyle name="_Enersul Impacto PLT v1_Pasta1_IRT-cálculo CAPA NEUTRALIDADE" xfId="2467" xr:uid="{DA171CCE-6291-4636-9FD3-F56BE11B40B0}"/>
    <cellStyle name="_Enersul Impacto PLT v1_Pasta1_SOBRECONTRATAÇÃO E CVA" xfId="2468" xr:uid="{9DC757FF-27BE-4878-8765-3C5F6D05F16C}"/>
    <cellStyle name="_Enersul Impacto PLT v1_Sheet1" xfId="2469" xr:uid="{01EE82B6-5DBC-40EB-AA98-1D4AFF8506D8}"/>
    <cellStyle name="_Enersul Impacto PLT v1_Sheet2" xfId="2470" xr:uid="{CC3B4CB2-DE5A-40A8-B2A2-BB664FCF691D}"/>
    <cellStyle name="_Enersul Impacto PLT v1_SOBRECONTRATAÇÃO E CVA" xfId="2471" xr:uid="{F729F247-BE2F-41A3-B37E-DD51F9B7698A}"/>
    <cellStyle name="_ESCELSA_Anexo II_Carta_CT_CCRE_31_07_Itens_Financeiros" xfId="2472" xr:uid="{5992F5DF-7391-475D-B24D-A618556A2FA8}"/>
    <cellStyle name="_ESCELSA_Anexo II_Carta_CT_CCRE_31_07_Itens_Financeiros_IRT-cálculo" xfId="2473" xr:uid="{35C5FCB7-8230-4B21-89A9-E4DA4D486C3A}"/>
    <cellStyle name="_ESCELSA_Anexo II_Carta_CT_CCRE_31_07_Itens_Financeiros_IRT-cálculo CAPA NEUTRALIDADE" xfId="2474" xr:uid="{30354E0A-489F-460E-BC52-00071CC527C6}"/>
    <cellStyle name="_ESCELSA_RESPOSTA_OFÍCIO_325_DEFINITIVO" xfId="245" xr:uid="{E51C4765-D177-4482-9672-CAB22A4577B5}"/>
    <cellStyle name="_ESCELSA_RESPOSTA_OFÍCIO_325_DEFINITIVO 2" xfId="941" xr:uid="{B437AEE3-6FD5-4A46-9A95-3F6299BF2BB5}"/>
    <cellStyle name="_ESCELSA_RESPOSTA_OFÍCIO_325_DEFINITIVO 3" xfId="2475" xr:uid="{92319E03-B8D4-41F9-A027-9E2B3D8A5431}"/>
    <cellStyle name="_ESCELSA_RESPOSTA_OFÍCIO_325_DEFINITIVO_2008.08.07 CELPA IRT2008 Homologado" xfId="2476" xr:uid="{21752143-43F3-4B2B-8E8B-DF1CC0BFBAFC}"/>
    <cellStyle name="_ESCELSA_RESPOSTA_OFÍCIO_325_DEFINITIVO_2009.04.09 EEB IRT2009 Conexao CEMIG C Financeiro" xfId="2477" xr:uid="{2FDF0209-02E1-4293-A32E-AF1980CA20CD}"/>
    <cellStyle name="_ESCELSA_RESPOSTA_OFÍCIO_325_DEFINITIVO_Ajuste SALDO CVA ANO ANTERIOR PÓS-REVISÃOx" xfId="2478" xr:uid="{6D2C42B1-8ED2-49C5-8226-40FAD5A1719F}"/>
    <cellStyle name="_ESCELSA_RESPOSTA_OFÍCIO_325_DEFINITIVO_atualização serviços taxados" xfId="42877" xr:uid="{076666B6-4C28-4279-B8C0-1F9BEAE24C91}"/>
    <cellStyle name="_ESCELSA_RESPOSTA_OFÍCIO_325_DEFINITIVO_Balanço" xfId="246" xr:uid="{29F95BC6-297F-43C1-BA49-9350C7422604}"/>
    <cellStyle name="_ESCELSA_RESPOSTA_OFÍCIO_325_DEFINITIVO_Balanço 2" xfId="1290" xr:uid="{4BD7151B-2572-4D31-B0B6-54D57F8FDE18}"/>
    <cellStyle name="_ESCELSA_RESPOSTA_OFÍCIO_325_DEFINITIVO_Cálculo do Financeiro do Baixa Renda" xfId="2479" xr:uid="{4A3D6B32-BB95-47A3-B9D3-4FAFF1DDDD8C}"/>
    <cellStyle name="_ESCELSA_RESPOSTA_OFÍCIO_325_DEFINITIVO_Cálculo do Financeiro do Baixa Renda_IRT-cálculo" xfId="2480" xr:uid="{C91F62B0-FA7E-4B6A-BCFE-154677760DC5}"/>
    <cellStyle name="_ESCELSA_RESPOSTA_OFÍCIO_325_DEFINITIVO_Cálculo do Financeiro do Baixa Renda_IRT-cálculo CAPA NEUTRALIDADE" xfId="2481" xr:uid="{D3D875FD-24CA-49E4-92BE-6BB272A4FCB6}"/>
    <cellStyle name="_ESCELSA_RESPOSTA_OFÍCIO_325_DEFINITIVO_Calculo_Subsidio_ELFSM_26_06_08_Modelo_ANEEL" xfId="2482" xr:uid="{B605AF8F-A597-46DF-8CE9-EF1F3D2134BB}"/>
    <cellStyle name="_ESCELSA_RESPOSTA_OFÍCIO_325_DEFINITIVO_Calculo_Subsidio_ELFSM_26_06_08_Modelo_ANEEL_IRT-cálculo" xfId="2483" xr:uid="{5199EB90-9019-4239-AB05-EF5D1ACC154E}"/>
    <cellStyle name="_ESCELSA_RESPOSTA_OFÍCIO_325_DEFINITIVO_Calculo_Subsidio_ELFSM_26_06_08_Modelo_ANEEL_IRT-cálculo CAPA NEUTRALIDADE" xfId="2484" xr:uid="{D8DD60E5-9306-4307-AB30-A27FBE10B010}"/>
    <cellStyle name="_ESCELSA_RESPOSTA_OFÍCIO_325_DEFINITIVO_casulo 15" xfId="247" xr:uid="{51818C0E-2DA1-436A-9F18-A61EC6366CA9}"/>
    <cellStyle name="_ESCELSA_RESPOSTA_OFÍCIO_325_DEFINITIVO_casulo 5" xfId="248" xr:uid="{9342BB72-F202-4DE8-A225-AD4B95E067FF}"/>
    <cellStyle name="_ESCELSA_RESPOSTA_OFÍCIO_325_DEFINITIVO_casulo 5 2" xfId="1291" xr:uid="{79DF634F-B537-4382-88E1-D84BEFBE9B05}"/>
    <cellStyle name="_ESCELSA_RESPOSTA_OFÍCIO_325_DEFINITIVO_casulo 5_Balanço" xfId="249" xr:uid="{A95C92FA-D12F-454E-95E3-9A9DB9D21139}"/>
    <cellStyle name="_ESCELSA_RESPOSTA_OFÍCIO_325_DEFINITIVO_casulo 5_casulo 15" xfId="250" xr:uid="{0D4FCD05-DB84-4104-BF70-EAB33A9D289A}"/>
    <cellStyle name="_ESCELSA_RESPOSTA_OFÍCIO_325_DEFINITIVO_casulo 5_IRT EEB 2010" xfId="2485" xr:uid="{49CF8250-F02C-4A0E-A66E-3AF6D04A35A9}"/>
    <cellStyle name="_ESCELSA_RESPOSTA_OFÍCIO_325_DEFINITIVO_Custo com Avaliação de Ativos para Base de Remuneração" xfId="2486" xr:uid="{91C75E0B-519D-4ED4-90E8-5ABB2F30E96F}"/>
    <cellStyle name="_ESCELSA_RESPOSTA_OFÍCIO_325_DEFINITIVO_Custo com Avaliação de Ativos para Base de Remuneração_IRT-cálculo" xfId="2487" xr:uid="{D4401CB4-7C6A-450C-A456-34999C877BE7}"/>
    <cellStyle name="_ESCELSA_RESPOSTA_OFÍCIO_325_DEFINITIVO_Custo com Avaliação de Ativos para Base de Remuneração_IRT-cálculo CAPA NEUTRALIDADE" xfId="2488" xr:uid="{63114666-8740-44E8-9CF0-9FCB96129927}"/>
    <cellStyle name="_ESCELSA_RESPOSTA_OFÍCIO_325_DEFINITIVO_Descontos CCC_CDE_PROINFA Nov_07_Out_08" xfId="2489" xr:uid="{DBB9BA29-6FD1-4819-9F51-4D37599F0917}"/>
    <cellStyle name="_ESCELSA_RESPOSTA_OFÍCIO_325_DEFINITIVO_Descontos CCC_CDE_PROINFA Nov_07_Out_08_IRT-cálculo" xfId="2490" xr:uid="{D47729FB-AA81-4D4B-9127-4402626B3088}"/>
    <cellStyle name="_ESCELSA_RESPOSTA_OFÍCIO_325_DEFINITIVO_Descontos CCC_CDE_PROINFA Nov_07_Out_08_IRT-cálculo CAPA NEUTRALIDADE" xfId="2491" xr:uid="{41D6E2A2-E859-4210-8A37-D4E6B87E1610}"/>
    <cellStyle name="_ESCELSA_RESPOSTA_OFÍCIO_325_DEFINITIVO_Energia Comprada" xfId="2492" xr:uid="{EB5C14D0-7ED7-4D43-B576-2D6C6F5EC266}"/>
    <cellStyle name="_ESCELSA_RESPOSTA_OFÍCIO_325_DEFINITIVO_Energia Comprada_IRT-cálculo" xfId="2493" xr:uid="{0C8745F9-8069-46E7-8B58-652CB0B7BB24}"/>
    <cellStyle name="_ESCELSA_RESPOSTA_OFÍCIO_325_DEFINITIVO_Energia Comprada_IRT-cálculo CAPA NEUTRALIDADE" xfId="2494" xr:uid="{9A982691-B59D-47E3-A2EC-269C4F04EC8A}"/>
    <cellStyle name="_ESCELSA_RESPOSTA_OFÍCIO_325_DEFINITIVO_Fator Novo e Antigo 4 anos" xfId="2495" xr:uid="{D2F02B3B-E162-4ECD-9E24-ED98CF6FC9B7}"/>
    <cellStyle name="_ESCELSA_RESPOSTA_OFÍCIO_325_DEFINITIVO_Fator Novo e Antigo 4 anos_IRT-cálculo" xfId="42878" xr:uid="{DE757C70-B962-4062-8ACA-C6021A7D9221}"/>
    <cellStyle name="_ESCELSA_RESPOSTA_OFÍCIO_325_DEFINITIVO_Fator X" xfId="1567" xr:uid="{425E8DBB-627E-4E4F-9A77-E33A7A617BCF}"/>
    <cellStyle name="_ESCELSA_RESPOSTA_OFÍCIO_325_DEFINITIVO_Fator X 2" xfId="2496" xr:uid="{84A831CD-128F-42E5-BCC8-ADFBA5B88B12}"/>
    <cellStyle name="_ESCELSA_RESPOSTA_OFÍCIO_325_DEFINITIVO_Fator X_atualização serviços taxados" xfId="42879" xr:uid="{74752E35-BE73-47A5-B250-F5976969F8B7}"/>
    <cellStyle name="_ESCELSA_RESPOSTA_OFÍCIO_325_DEFINITIVO_Fator X_Financeiro Desconto na TUSD Consumidores Livres Reajuste 2010 - 03_03_2010" xfId="42880" xr:uid="{B154639A-E033-44C9-83BC-8D45B7B791E5}"/>
    <cellStyle name="_ESCELSA_RESPOSTA_OFÍCIO_325_DEFINITIVO_Fator X_Financeiro Desconto na TUSD Geradores Reajuste 2010 - 03_03_2010" xfId="42881" xr:uid="{4AE0AC57-3587-4D2A-8AEB-452082C24B04}"/>
    <cellStyle name="_ESCELSA_RESPOSTA_OFÍCIO_325_DEFINITIVO_Fator X_Financeiro Subsídio Baixa Renda Reajuste 2010 - 03_03_2010" xfId="42882" xr:uid="{9660A780-5AAE-4171-BCB9-9C27F4CF69DD}"/>
    <cellStyle name="_ESCELSA_RESPOSTA_OFÍCIO_325_DEFINITIVO_Fator X_Financeiro Subsídio Rural Irrigante e Aquicultor Reajuste 2010 - 03_03_2010" xfId="42883" xr:uid="{8CBAB385-9DAA-498D-B6A3-2C4B757C3984}"/>
    <cellStyle name="_ESCELSA_RESPOSTA_OFÍCIO_325_DEFINITIVO_Fator X_IRT-cálculo" xfId="2497" xr:uid="{8C32AF41-C52E-4E99-B551-81309C2BF16C}"/>
    <cellStyle name="_ESCELSA_RESPOSTA_OFÍCIO_325_DEFINITIVO_Fator X_IRT-cálculo CAPA NEUTRALIDADE" xfId="2498" xr:uid="{D2124AE8-70B6-4891-9C69-9FD4544B01B3}"/>
    <cellStyle name="_ESCELSA_RESPOSTA_OFÍCIO_325_DEFINITIVO_Fator X_SOBRECONTRATAÇÃO E CVA" xfId="2499" xr:uid="{ECDFF750-E0E1-4EFF-A256-DB5B98245DE9}"/>
    <cellStyle name="_ESCELSA_RESPOSTA_OFÍCIO_325_DEFINITIVO_Financeiro Desconto na TUSD Consumidores Livres Reajuste 2010 - 03_03_2010" xfId="42884" xr:uid="{7DA9F1EB-5DC5-416C-9F47-77A635E563F2}"/>
    <cellStyle name="_ESCELSA_RESPOSTA_OFÍCIO_325_DEFINITIVO_Financeiro Desconto na TUSD Geradores Reajuste 2010 - 03_03_2010" xfId="42885" xr:uid="{0C4275BE-BF4B-423E-B688-99006CFF2F71}"/>
    <cellStyle name="_ESCELSA_RESPOSTA_OFÍCIO_325_DEFINITIVO_Financeiro Subsídio Baixa Renda Reajuste 2010 - 03_03_2010" xfId="42886" xr:uid="{114086B1-1F82-4BAB-A56C-8510F84C4054}"/>
    <cellStyle name="_ESCELSA_RESPOSTA_OFÍCIO_325_DEFINITIVO_Financeiro Subsídio Rural Irrigante e Aquicultor Reajuste 2010 - 03_03_2010" xfId="42887" xr:uid="{2C937919-A370-4934-BAC2-F31B219E2529}"/>
    <cellStyle name="_ESCELSA_RESPOSTA_OFÍCIO_325_DEFINITIVO_IF - Autoprodutores 2" xfId="2500" xr:uid="{2E5613FD-8EC8-4825-8989-50E35D1970D1}"/>
    <cellStyle name="_ESCELSA_RESPOSTA_OFÍCIO_325_DEFINITIVO_IF_Consumidores livres e geradoras_2010" xfId="2501" xr:uid="{197B301B-5260-4D0C-8AE4-4450169E22FE}"/>
    <cellStyle name="_ESCELSA_RESPOSTA_OFÍCIO_325_DEFINITIVO_IRT (2)" xfId="1568" xr:uid="{9619AA6A-C366-47E5-8C87-F06180F587D5}"/>
    <cellStyle name="_ESCELSA_RESPOSTA_OFÍCIO_325_DEFINITIVO_IRT EEB 2010" xfId="2502" xr:uid="{08940413-B848-41CD-BB66-D908E94028E4}"/>
    <cellStyle name="_ESCELSA_RESPOSTA_OFÍCIO_325_DEFINITIVO_IRT_1" xfId="1569" xr:uid="{CB1F67BB-9D96-4D3B-950D-D65BABDDE034}"/>
    <cellStyle name="_ESCELSA_RESPOSTA_OFÍCIO_325_DEFINITIVO_IRT_1 2" xfId="2503" xr:uid="{1A80BCC5-DFE4-484E-8C52-DD92CACBE836}"/>
    <cellStyle name="_ESCELSA_RESPOSTA_OFÍCIO_325_DEFINITIVO_IRT_1_atualização serviços taxados" xfId="42888" xr:uid="{061D6D6C-8B05-467A-9752-2365B3A2CF6C}"/>
    <cellStyle name="_ESCELSA_RESPOSTA_OFÍCIO_325_DEFINITIVO_IRT_1_Financeiro Desconto na TUSD Consumidores Livres Reajuste 2010 - 03_03_2010" xfId="42889" xr:uid="{F1911DAD-FE42-4077-ADD3-2DD63DC5C8FE}"/>
    <cellStyle name="_ESCELSA_RESPOSTA_OFÍCIO_325_DEFINITIVO_IRT_1_Financeiro Desconto na TUSD Geradores Reajuste 2010 - 03_03_2010" xfId="42890" xr:uid="{B9D101FF-2911-439D-A690-DE075EF43282}"/>
    <cellStyle name="_ESCELSA_RESPOSTA_OFÍCIO_325_DEFINITIVO_IRT_1_Financeiro Subsídio Baixa Renda Reajuste 2010 - 03_03_2010" xfId="42891" xr:uid="{084EB533-158A-444E-9728-B667971F14CA}"/>
    <cellStyle name="_ESCELSA_RESPOSTA_OFÍCIO_325_DEFINITIVO_IRT_1_Financeiro Subsídio Rural Irrigante e Aquicultor Reajuste 2010 - 03_03_2010" xfId="42892" xr:uid="{5F83EEC5-84BC-4A51-AD05-BC613EBDF9C7}"/>
    <cellStyle name="_ESCELSA_RESPOSTA_OFÍCIO_325_DEFINITIVO_IRT_1_IRT-cálculo" xfId="2504" xr:uid="{0C86B929-E35C-40B4-8F2F-768FB39035E5}"/>
    <cellStyle name="_ESCELSA_RESPOSTA_OFÍCIO_325_DEFINITIVO_IRT_1_IRT-cálculo CAPA NEUTRALIDADE" xfId="2505" xr:uid="{E7ABFB4C-6967-4202-AEFC-B28B5587C72F}"/>
    <cellStyle name="_ESCELSA_RESPOSTA_OFÍCIO_325_DEFINITIVO_IRT_1_SOBRECONTRATAÇÃO E CVA" xfId="2506" xr:uid="{35FABE13-ABDA-484B-98D7-EABAAEE0F0D0}"/>
    <cellStyle name="_ESCELSA_RESPOSTA_OFÍCIO_325_DEFINITIVO_IRT_Bragantina_maio_2009" xfId="2507" xr:uid="{D6EA50E1-3F0E-483D-BCD2-E626E0ACDA1A}"/>
    <cellStyle name="_ESCELSA_RESPOSTA_OFÍCIO_325_DEFINITIVO_IRT_Planilha Básica_DIRETORIA" xfId="2508" xr:uid="{E0189483-D227-41BD-987F-FC06F86E9FD6}"/>
    <cellStyle name="_ESCELSA_RESPOSTA_OFÍCIO_325_DEFINITIVO_IRT_Pleito" xfId="2509" xr:uid="{0CC4A9C4-AB7E-4AEE-A31A-103C95EEEE92}"/>
    <cellStyle name="_ESCELSA_RESPOSTA_OFÍCIO_325_DEFINITIVO_IRT_Pleito_IRT-cálculo" xfId="2510" xr:uid="{BFD9F03C-7F61-4F17-B74A-6943BB275896}"/>
    <cellStyle name="_ESCELSA_RESPOSTA_OFÍCIO_325_DEFINITIVO_IRT_Pleito_IRT-cálculo CAPA NEUTRALIDADE" xfId="2511" xr:uid="{FE73A0DC-E638-4F0B-AFE5-AA9CB073545F}"/>
    <cellStyle name="_ESCELSA_RESPOSTA_OFÍCIO_325_DEFINITIVO_IRT_Revisão A-1" xfId="2512" xr:uid="{82A41E02-4244-4DCB-B8E2-84C68FD909D9}"/>
    <cellStyle name="_ESCELSA_RESPOSTA_OFÍCIO_325_DEFINITIVO_IRT_Revisão A-1_IRT-cálculo" xfId="2513" xr:uid="{EAF7ECB9-24C4-4F76-860B-EE20A7C852B5}"/>
    <cellStyle name="_ESCELSA_RESPOSTA_OFÍCIO_325_DEFINITIVO_IRT_Revisão A-1_IRT-cálculo CAPA NEUTRALIDADE" xfId="2514" xr:uid="{67700ED1-E1DE-4A00-9A5D-2E13FAC8907B}"/>
    <cellStyle name="_ESCELSA_RESPOSTA_OFÍCIO_325_DEFINITIVO_IRT-cálculo" xfId="2515" xr:uid="{909CCDB4-EC96-41B5-91A3-0945D31474E3}"/>
    <cellStyle name="_ESCELSA_RESPOSTA_OFÍCIO_325_DEFINITIVO_IRT-cálculo CAPA NEUTRALIDADE" xfId="2516" xr:uid="{C65ECB72-411D-42DC-B11A-6D056C36E830}"/>
    <cellStyle name="_ESCELSA_RESPOSTA_OFÍCIO_325_DEFINITIVO_Pasta1" xfId="1570" xr:uid="{5FF4D10A-3E1C-4B05-8729-59A0E1C73CD0}"/>
    <cellStyle name="_ESCELSA_RESPOSTA_OFÍCIO_325_DEFINITIVO_Pasta1 2" xfId="2517" xr:uid="{B460BB2A-BE2A-4CC8-8E12-06AE8D39FFD6}"/>
    <cellStyle name="_ESCELSA_RESPOSTA_OFÍCIO_325_DEFINITIVO_Pasta1_atualização serviços taxados" xfId="42893" xr:uid="{9DC50454-40F9-4B00-AE0D-BAD121B5EBA2}"/>
    <cellStyle name="_ESCELSA_RESPOSTA_OFÍCIO_325_DEFINITIVO_Pasta1_Financeiro Desconto na TUSD Consumidores Livres Reajuste 2010 - 03_03_2010" xfId="42894" xr:uid="{57861052-F0D7-458B-A20B-FEF5208EF104}"/>
    <cellStyle name="_ESCELSA_RESPOSTA_OFÍCIO_325_DEFINITIVO_Pasta1_Financeiro Desconto na TUSD Geradores Reajuste 2010 - 03_03_2010" xfId="42895" xr:uid="{B4E07CE3-E2FE-4D80-B6E5-C1FE3C455AA5}"/>
    <cellStyle name="_ESCELSA_RESPOSTA_OFÍCIO_325_DEFINITIVO_Pasta1_Financeiro Subsídio Baixa Renda Reajuste 2010 - 03_03_2010" xfId="42896" xr:uid="{DB030E6A-6D3E-4E07-A57F-A4A346AB8EA0}"/>
    <cellStyle name="_ESCELSA_RESPOSTA_OFÍCIO_325_DEFINITIVO_Pasta1_Financeiro Subsídio Rural Irrigante e Aquicultor Reajuste 2010 - 03_03_2010" xfId="42897" xr:uid="{E21B862B-88E8-4969-93F9-F89086A85A81}"/>
    <cellStyle name="_ESCELSA_RESPOSTA_OFÍCIO_325_DEFINITIVO_Pasta1_IRT-cálculo" xfId="2518" xr:uid="{2D5579CD-BCE8-4F2F-8072-C63211C80E73}"/>
    <cellStyle name="_ESCELSA_RESPOSTA_OFÍCIO_325_DEFINITIVO_Pasta1_IRT-cálculo CAPA NEUTRALIDADE" xfId="2519" xr:uid="{EE6AB5F0-899D-4440-8387-36181B1CDAC4}"/>
    <cellStyle name="_ESCELSA_RESPOSTA_OFÍCIO_325_DEFINITIVO_Pasta1_SOBRECONTRATAÇÃO E CVA" xfId="2520" xr:uid="{94F036AD-6228-449A-A2BA-4EACD04F5935}"/>
    <cellStyle name="_ESCELSA_RESPOSTA_OFÍCIO_325_DEFINITIVO_Sheet1" xfId="2521" xr:uid="{E627E065-2104-4821-AD84-734B099BC227}"/>
    <cellStyle name="_ESCELSA_RESPOSTA_OFÍCIO_325_DEFINITIVO_Sheet2" xfId="2522" xr:uid="{8BA514BA-F3A5-4FA4-BF4B-D2CD9A529D87}"/>
    <cellStyle name="_ESCELSA_RESPOSTA_OFÍCIO_325_DEFINITIVO_SOBRECONTRATAÇÃO E CVA" xfId="2523" xr:uid="{42C822D1-1B2B-4696-8587-51FDDBACD91A}"/>
    <cellStyle name="_Exposição" xfId="1571" xr:uid="{1E80653F-95F9-4CDE-89A2-ECF94ACB7E04}"/>
    <cellStyle name="_Fator Novo e Antigo 4 anos" xfId="2524" xr:uid="{44E6D417-FA73-4BF8-88B2-7C12D873275C}"/>
    <cellStyle name="_Fator Novo e Antigo 4 anos_IRT-cálculo" xfId="42898" xr:uid="{1959176F-DC98-4841-9691-91A3CDC4129B}"/>
    <cellStyle name="_Fiança EMG" xfId="2525" xr:uid="{55F3851C-FCED-48A3-A94F-6B022AF49F53}"/>
    <cellStyle name="_Fiança ESE" xfId="2526" xr:uid="{06054B72-BBE5-4847-909A-9E9447130F5A}"/>
    <cellStyle name="_Financeiro Desconto na TUSD Consumidores Livres Reajuste 2010 - 03_03_2010" xfId="42899" xr:uid="{F069A673-D90C-4AD1-AF88-C05A75944761}"/>
    <cellStyle name="_Financeiro Desconto na TUSD Geradores Reajuste 2010 - 03_03_2010" xfId="42900" xr:uid="{2C5D14EC-D01E-4C5F-B963-CC01CD723C45}"/>
    <cellStyle name="_Financeiro Subsídio Baixa Renda Reajuste 2010 - 03_03_2010" xfId="42901" xr:uid="{32DB16EE-E23A-4607-B894-1F369FCBEC96}"/>
    <cellStyle name="_Financeiro Subsídio Rural Irrigante e Aquicultor Reajuste 2010 - 03_03_2010" xfId="42902" xr:uid="{515D9D9D-A063-422D-9CE6-A3690148E30E}"/>
    <cellStyle name="_Financiamento-Eletrobras Roger-Sergio-1-1" xfId="2527" xr:uid="{02211DC5-C166-4929-A9FA-769D5ADBE84A}"/>
    <cellStyle name="_FR CHESFxCeal, Cepisa e Saelpa-2005-protegida" xfId="251" xr:uid="{86D1CB4A-D026-477C-B820-10A292BDA7EA}"/>
    <cellStyle name="_FR CHESFxCeal, Cepisa e Saelpa-2005-protegida 2" xfId="1292" xr:uid="{14E8C8C8-480F-48F8-AF09-68D3F8AD0E42}"/>
    <cellStyle name="_FR CHESFxCeal, Cepisa e Saelpa-2005-protegida_2009.04.09 EEB IRT2009 Conexao CEMIG C Financeiro" xfId="2528" xr:uid="{85109131-CBAA-4D10-9B26-FA3A7A6955D2}"/>
    <cellStyle name="_FR CHESFxCeal, Cepisa e Saelpa-2005-protegida_atualização serviços taxados" xfId="42903" xr:uid="{868ECBA5-BA02-426B-8A75-95B5A3053BA7}"/>
    <cellStyle name="_FR CHESFxCeal, Cepisa e Saelpa-2005-protegida_Balanço" xfId="252" xr:uid="{1B754C09-CF0E-4207-A3BD-7C44D147BBF1}"/>
    <cellStyle name="_FR CHESFxCeal, Cepisa e Saelpa-2005-protegida_Balanço 2" xfId="1293" xr:uid="{C375469F-5C37-4EA4-9B8C-C43F2918F5D5}"/>
    <cellStyle name="_FR CHESFxCeal, Cepisa e Saelpa-2005-protegida_Calculo_Subsidio_ELFSM_26_06_08_Modelo_ANEEL" xfId="2529" xr:uid="{2B5629DC-2261-4813-ACF9-2B89C0ABACD7}"/>
    <cellStyle name="_FR CHESFxCeal, Cepisa e Saelpa-2005-protegida_Calculo_Subsidio_ELFSM_26_06_08_Modelo_ANEEL_IRT-cálculo" xfId="2530" xr:uid="{A85C4861-C3BD-4113-AA98-1A5EF9B5EE3E}"/>
    <cellStyle name="_FR CHESFxCeal, Cepisa e Saelpa-2005-protegida_Calculo_Subsidio_ELFSM_26_06_08_Modelo_ANEEL_IRT-cálculo CAPA NEUTRALIDADE" xfId="2531" xr:uid="{DC3599AA-95C6-4204-B70C-73F10DE0DCDC}"/>
    <cellStyle name="_FR CHESFxCeal, Cepisa e Saelpa-2005-protegida_casulo 15" xfId="253" xr:uid="{BE9B0A2F-E5E5-4B28-9490-C3912E22D12E}"/>
    <cellStyle name="_FR CHESFxCeal, Cepisa e Saelpa-2005-protegida_casulo 5" xfId="254" xr:uid="{04370C60-A52A-4AAA-957F-F5D353F43060}"/>
    <cellStyle name="_FR CHESFxCeal, Cepisa e Saelpa-2005-protegida_casulo 5 2" xfId="1294" xr:uid="{948496D0-5E6D-4D6E-BD5E-E1D9EF79BC0F}"/>
    <cellStyle name="_FR CHESFxCeal, Cepisa e Saelpa-2005-protegida_casulo 5_Balanço" xfId="255" xr:uid="{89A0661E-979D-4AA3-AD58-F2FC5666B774}"/>
    <cellStyle name="_FR CHESFxCeal, Cepisa e Saelpa-2005-protegida_casulo 5_casulo 15" xfId="256" xr:uid="{E89A2BA2-1AAA-4C30-A50F-BB12EF89E44C}"/>
    <cellStyle name="_FR CHESFxCeal, Cepisa e Saelpa-2005-protegida_casulo 5_IRT EEB 2010" xfId="2532" xr:uid="{D510CF91-2C73-46FD-9BD0-12952C75ED5E}"/>
    <cellStyle name="_FR CHESFxCeal, Cepisa e Saelpa-2005-protegida_CVA Borborema 2010 - Fiscalizada Final" xfId="2533" xr:uid="{366EB64B-202D-44E0-98F7-1CD75C1F3247}"/>
    <cellStyle name="_FR CHESFxCeal, Cepisa e Saelpa-2005-protegida_CVA e Subsídios fiscalização ESCELSA_08_07_2009 v3 SRE" xfId="2534" xr:uid="{F369B344-7DE2-457A-A021-97FC03B5E104}"/>
    <cellStyle name="_FR CHESFxCeal, Cepisa e Saelpa-2005-protegida_CVA Outros Componentes PROVISÃO" xfId="2535" xr:uid="{F0343DC6-A778-4CB2-B760-FA978B677657}"/>
    <cellStyle name="_FR CHESFxCeal, Cepisa e Saelpa-2005-protegida_CVA_Projetada até dez-2008_Setembro" xfId="2536" xr:uid="{67056811-1027-4EB6-B0AA-E02F4D502AB5}"/>
    <cellStyle name="_FR CHESFxCeal, Cepisa e Saelpa-2005-protegida_Energia Comprada" xfId="2537" xr:uid="{160D093D-17B7-4987-9F53-6626A069F477}"/>
    <cellStyle name="_FR CHESFxCeal, Cepisa e Saelpa-2005-protegida_Energia Comprada_IRT-cálculo" xfId="2538" xr:uid="{037065B0-3A6D-46A8-B075-C4C279425103}"/>
    <cellStyle name="_FR CHESFxCeal, Cepisa e Saelpa-2005-protegida_Energia Comprada_IRT-cálculo CAPA NEUTRALIDADE" xfId="2539" xr:uid="{7D16A5FA-A14F-48A4-9EA7-2F8BD0E2FA8E}"/>
    <cellStyle name="_FR CHESFxCeal, Cepisa e Saelpa-2005-protegida_Fator X" xfId="1572" xr:uid="{666B8039-438D-43E8-A441-736F4A12E00D}"/>
    <cellStyle name="_FR CHESFxCeal, Cepisa e Saelpa-2005-protegida_Fator X 2" xfId="2540" xr:uid="{39356EA4-4DA8-44D2-89D5-8B5CB85E7228}"/>
    <cellStyle name="_FR CHESFxCeal, Cepisa e Saelpa-2005-protegida_Fator X_atualização serviços taxados" xfId="42904" xr:uid="{4EE670C8-D47A-42F1-B2CC-28AE9091607A}"/>
    <cellStyle name="_FR CHESFxCeal, Cepisa e Saelpa-2005-protegida_Fator X_Financeiro Desconto na TUSD Consumidores Livres Reajuste 2010 - 03_03_2010" xfId="42905" xr:uid="{43B829ED-157B-4FF6-A7B9-5A180951A45E}"/>
    <cellStyle name="_FR CHESFxCeal, Cepisa e Saelpa-2005-protegida_Fator X_Financeiro Desconto na TUSD Geradores Reajuste 2010 - 03_03_2010" xfId="42906" xr:uid="{24BABFD9-3075-467D-B453-7293E32A4159}"/>
    <cellStyle name="_FR CHESFxCeal, Cepisa e Saelpa-2005-protegida_Fator X_Financeiro Subsídio Baixa Renda Reajuste 2010 - 03_03_2010" xfId="42907" xr:uid="{5C89DDCD-723C-4588-BF6A-4C1246317559}"/>
    <cellStyle name="_FR CHESFxCeal, Cepisa e Saelpa-2005-protegida_Fator X_Financeiro Subsídio Rural Irrigante e Aquicultor Reajuste 2010 - 03_03_2010" xfId="42908" xr:uid="{39735FF4-F6FA-4F07-B0C2-F553DE10A995}"/>
    <cellStyle name="_FR CHESFxCeal, Cepisa e Saelpa-2005-protegida_Fator X_IRT-cálculo" xfId="2541" xr:uid="{398DD6FD-BD7C-4CE1-93B2-D12AD976C03D}"/>
    <cellStyle name="_FR CHESFxCeal, Cepisa e Saelpa-2005-protegida_Fator X_IRT-cálculo CAPA NEUTRALIDADE" xfId="2542" xr:uid="{BB1CEC94-7B76-4057-937D-B2C925C66F69}"/>
    <cellStyle name="_FR CHESFxCeal, Cepisa e Saelpa-2005-protegida_Fator X_SOBRECONTRATAÇÃO E CVA" xfId="2543" xr:uid="{7D71E6A5-AF30-482A-88F4-DFD94FBDDE91}"/>
    <cellStyle name="_FR CHESFxCeal, Cepisa e Saelpa-2005-protegida_Financeiro Desconto na TUSD Consumidores Livres Reajuste 2010 - 03_03_2010" xfId="42909" xr:uid="{60D64C1F-F490-4732-8FB2-07DC44F61626}"/>
    <cellStyle name="_FR CHESFxCeal, Cepisa e Saelpa-2005-protegida_Financeiro Desconto na TUSD Geradores Reajuste 2010 - 03_03_2010" xfId="42910" xr:uid="{54990C10-738E-4EFE-BCC1-081C98C1A347}"/>
    <cellStyle name="_FR CHESFxCeal, Cepisa e Saelpa-2005-protegida_Financeiro Subsídio Baixa Renda Reajuste 2010 - 03_03_2010" xfId="42911" xr:uid="{3BAFB13A-0FF2-4546-BC83-F4E5512B950E}"/>
    <cellStyle name="_FR CHESFxCeal, Cepisa e Saelpa-2005-protegida_Financeiro Subsídio Rural Irrigante e Aquicultor Reajuste 2010 - 03_03_2010" xfId="42912" xr:uid="{7E6043CB-E8E7-4AE6-AF40-BDA13B4CB249}"/>
    <cellStyle name="_FR CHESFxCeal, Cepisa e Saelpa-2005-protegida_IF - Autoprodutores 2" xfId="2544" xr:uid="{6540A3AE-8CE8-4D9D-9189-7294157A8BCA}"/>
    <cellStyle name="_FR CHESFxCeal, Cepisa e Saelpa-2005-protegida_IF_Consumidores livres e geradoras_2010" xfId="2545" xr:uid="{1452F15F-3C13-49D6-B45C-B4D692B7D98D}"/>
    <cellStyle name="_FR CHESFxCeal, Cepisa e Saelpa-2005-protegida_IRT (2)" xfId="1573" xr:uid="{9DCEAE01-713B-4E05-9685-DADC9EB79A01}"/>
    <cellStyle name="_FR CHESFxCeal, Cepisa e Saelpa-2005-protegida_IRT EEB 2010" xfId="2546" xr:uid="{7B1B740F-8937-429C-B185-F64A920228E6}"/>
    <cellStyle name="_FR CHESFxCeal, Cepisa e Saelpa-2005-protegida_IRT_1" xfId="1574" xr:uid="{CF05017F-4777-4A27-A93A-0EE6831C7187}"/>
    <cellStyle name="_FR CHESFxCeal, Cepisa e Saelpa-2005-protegida_IRT_1 2" xfId="2547" xr:uid="{BE9E37D0-D040-4B9D-B13D-D65756683B40}"/>
    <cellStyle name="_FR CHESFxCeal, Cepisa e Saelpa-2005-protegida_IRT_1_atualização serviços taxados" xfId="42913" xr:uid="{E3E7D020-1E48-419E-9F99-F5CC64C864F3}"/>
    <cellStyle name="_FR CHESFxCeal, Cepisa e Saelpa-2005-protegida_IRT_1_Financeiro Desconto na TUSD Consumidores Livres Reajuste 2010 - 03_03_2010" xfId="42914" xr:uid="{8936A51B-F6C7-4F4C-B5A0-4C91B0780487}"/>
    <cellStyle name="_FR CHESFxCeal, Cepisa e Saelpa-2005-protegida_IRT_1_Financeiro Desconto na TUSD Geradores Reajuste 2010 - 03_03_2010" xfId="42915" xr:uid="{327EDA13-E842-495F-A99A-9440E7B3F130}"/>
    <cellStyle name="_FR CHESFxCeal, Cepisa e Saelpa-2005-protegida_IRT_1_Financeiro Subsídio Baixa Renda Reajuste 2010 - 03_03_2010" xfId="42916" xr:uid="{F154FBCB-73C8-4A9B-BD47-A77F66BF3993}"/>
    <cellStyle name="_FR CHESFxCeal, Cepisa e Saelpa-2005-protegida_IRT_1_Financeiro Subsídio Rural Irrigante e Aquicultor Reajuste 2010 - 03_03_2010" xfId="42917" xr:uid="{709D71EE-475C-48A9-B923-CEA6EC9211C8}"/>
    <cellStyle name="_FR CHESFxCeal, Cepisa e Saelpa-2005-protegida_IRT_1_IRT-cálculo" xfId="2548" xr:uid="{07872852-FF5D-4298-9AC4-22EF9A1F5310}"/>
    <cellStyle name="_FR CHESFxCeal, Cepisa e Saelpa-2005-protegida_IRT_1_IRT-cálculo CAPA NEUTRALIDADE" xfId="2549" xr:uid="{2169C427-B9F8-4B36-B0EE-B5E8ED95CA8A}"/>
    <cellStyle name="_FR CHESFxCeal, Cepisa e Saelpa-2005-protegida_IRT_1_SOBRECONTRATAÇÃO E CVA" xfId="2550" xr:uid="{D4A3AABD-2B82-4867-BA68-EF8C496B8AB1}"/>
    <cellStyle name="_FR CHESFxCeal, Cepisa e Saelpa-2005-protegida_IRT_Bragantina_maio_2009" xfId="2551" xr:uid="{ECA56EE7-2730-4ACF-A6A2-5EE35790D6A3}"/>
    <cellStyle name="_FR CHESFxCeal, Cepisa e Saelpa-2005-protegida_IRT_Planilha Básica_ CETRIL" xfId="257" xr:uid="{21BEEC07-D2D7-4FB0-8010-A387A27753FA}"/>
    <cellStyle name="_FR CHESFxCeal, Cepisa e Saelpa-2005-protegida_IRT_Planilha Básica_ CETRIL 2" xfId="1295" xr:uid="{2AE2D0B0-CE93-463A-8833-B749849EA474}"/>
    <cellStyle name="_FR CHESFxCeal, Cepisa e Saelpa-2005-protegida_IRT_Planilha Básica_ CETRIL_Balanço" xfId="258" xr:uid="{E123D581-9CF8-468F-B950-58CD793545AA}"/>
    <cellStyle name="_FR CHESFxCeal, Cepisa e Saelpa-2005-protegida_IRT_Planilha Básica_ CETRIL_casulo 15" xfId="259" xr:uid="{12487DEF-04C4-4E12-AE71-037105CFD656}"/>
    <cellStyle name="_FR CHESFxCeal, Cepisa e Saelpa-2005-protegida_IRT_Planilha Básica_ CETRIL_IRT EEB 2010" xfId="2552" xr:uid="{A18A50AD-4C0F-4B09-AA14-C4822443F40E}"/>
    <cellStyle name="_FR CHESFxCeal, Cepisa e Saelpa-2005-protegida_IRT_Planilha Básica_DIRETORIA" xfId="2553" xr:uid="{A9B62C89-94A0-477C-A78A-B393CAC90213}"/>
    <cellStyle name="_FR CHESFxCeal, Cepisa e Saelpa-2005-protegida_IRT_Pleito" xfId="2554" xr:uid="{6F3D64E1-338D-4EBE-8C3C-11BAA534135C}"/>
    <cellStyle name="_FR CHESFxCeal, Cepisa e Saelpa-2005-protegida_IRT_Pleito_IRT-cálculo" xfId="2555" xr:uid="{5FB7D907-8972-474E-889D-4EDD68DC47A0}"/>
    <cellStyle name="_FR CHESFxCeal, Cepisa e Saelpa-2005-protegida_IRT_Pleito_IRT-cálculo CAPA NEUTRALIDADE" xfId="2556" xr:uid="{FD022E49-6159-4C48-95CA-08CE20CD76BB}"/>
    <cellStyle name="_FR CHESFxCeal, Cepisa e Saelpa-2005-protegida_IRT_Revisão A-1" xfId="2557" xr:uid="{5D1DA25B-156B-43E6-BA89-11362456F49D}"/>
    <cellStyle name="_FR CHESFxCeal, Cepisa e Saelpa-2005-protegida_IRT_Revisão A-1_IRT-cálculo" xfId="2558" xr:uid="{84576F7C-6515-4CCE-8873-73E2B0153DF0}"/>
    <cellStyle name="_FR CHESFxCeal, Cepisa e Saelpa-2005-protegida_IRT_Revisão A-1_IRT-cálculo CAPA NEUTRALIDADE" xfId="2559" xr:uid="{208792EB-8698-4B03-B845-9D630203DC7B}"/>
    <cellStyle name="_FR CHESFxCeal, Cepisa e Saelpa-2005-protegida_IRT-cálculo" xfId="2560" xr:uid="{76D212AB-9A83-45F7-AB53-4FB8688E5634}"/>
    <cellStyle name="_FR CHESFxCeal, Cepisa e Saelpa-2005-protegida_IRT-cálculo CAPA NEUTRALIDADE" xfId="2561" xr:uid="{23C13CFF-C232-445D-926A-D0578F949CD6}"/>
    <cellStyle name="_FR CHESFxCeal, Cepisa e Saelpa-2005-protegida_Pasta1" xfId="1575" xr:uid="{7EB6BF09-E293-4CA9-9875-181263EB390B}"/>
    <cellStyle name="_FR CHESFxCeal, Cepisa e Saelpa-2005-protegida_Pasta1 2" xfId="2562" xr:uid="{73956932-D28B-44EA-8A64-13A0D3530E6B}"/>
    <cellStyle name="_FR CHESFxCeal, Cepisa e Saelpa-2005-protegida_Pasta1_atualização serviços taxados" xfId="42918" xr:uid="{EB7F7265-CE76-414F-AB38-5E110ED04538}"/>
    <cellStyle name="_FR CHESFxCeal, Cepisa e Saelpa-2005-protegida_Pasta1_Financeiro Desconto na TUSD Consumidores Livres Reajuste 2010 - 03_03_2010" xfId="42919" xr:uid="{6E2A9F65-DD72-4112-B76B-38A17A5E01AF}"/>
    <cellStyle name="_FR CHESFxCeal, Cepisa e Saelpa-2005-protegida_Pasta1_Financeiro Desconto na TUSD Geradores Reajuste 2010 - 03_03_2010" xfId="42920" xr:uid="{854C86EF-B3FC-4062-A65B-C7F411896804}"/>
    <cellStyle name="_FR CHESFxCeal, Cepisa e Saelpa-2005-protegida_Pasta1_Financeiro Subsídio Baixa Renda Reajuste 2010 - 03_03_2010" xfId="42921" xr:uid="{FBE8FC64-5308-4A72-BD60-81027045CF0F}"/>
    <cellStyle name="_FR CHESFxCeal, Cepisa e Saelpa-2005-protegida_Pasta1_Financeiro Subsídio Rural Irrigante e Aquicultor Reajuste 2010 - 03_03_2010" xfId="42922" xr:uid="{3AE38D7B-D1BE-46FA-8613-CC7A7FD99A5E}"/>
    <cellStyle name="_FR CHESFxCeal, Cepisa e Saelpa-2005-protegida_Pasta1_IRT-cálculo" xfId="2563" xr:uid="{CD21B0F0-69B4-4ECD-97EA-9A8AF6264BBC}"/>
    <cellStyle name="_FR CHESFxCeal, Cepisa e Saelpa-2005-protegida_Pasta1_IRT-cálculo CAPA NEUTRALIDADE" xfId="2564" xr:uid="{7F57390D-F489-4A1E-AD44-C6315102C30A}"/>
    <cellStyle name="_FR CHESFxCeal, Cepisa e Saelpa-2005-protegida_Pasta1_SOBRECONTRATAÇÃO E CVA" xfId="2565" xr:uid="{23B08410-30EE-4D84-8F3A-483A598FF606}"/>
    <cellStyle name="_FR CHESFxCeal, Cepisa e Saelpa-2005-protegida_PROVISÃO" xfId="2566" xr:uid="{0EB7903D-2AE6-48F4-8055-2BE955669AAF}"/>
    <cellStyle name="_FR CHESFxCeal, Cepisa e Saelpa-2005-protegida_Sheet1" xfId="2567" xr:uid="{2436B57E-DEE5-4AF5-8885-A1830FA4A4D1}"/>
    <cellStyle name="_FR CHESFxCeal, Cepisa e Saelpa-2005-protegida_SOBRECONTRATAÇÃO E CVA" xfId="2568" xr:uid="{125F41D0-EA18-40CD-AEF4-868DC9FF9102}"/>
    <cellStyle name="_FR CHESFxCeal, Cepisa e Saelpa-2005-protegida_SOBRECONTRATAÇÃO E CVA A-1" xfId="2569" xr:uid="{248F9474-5D5E-41F1-87EA-FBDFF94C09E1}"/>
    <cellStyle name="_FR CHESFxCeal, Cepisa e Saelpa-2005-protegida_SOBRECONTRATAÇÃO E CVA A-1_IRT-cálculo" xfId="2570" xr:uid="{65AF8FEB-CA54-4A85-9F91-AB80C9CC509E}"/>
    <cellStyle name="_FR CHESFxCeal, Cepisa e Saelpa-2005-protegida_SOBRECONTRATAÇÃO E CVA A-1_IRT-cálculo CAPA NEUTRALIDADE" xfId="2571" xr:uid="{9379D196-D0E3-455E-A3B8-FEAE1803BD4B}"/>
    <cellStyle name="_FR CHESFxCeal, Cepisa e Saelpa-2005-protegida_SOBRECONTRATAÇÃO-RES 255-2007-ap038-07-CPFL07" xfId="2572" xr:uid="{D6BD0D57-18AE-4F82-A3CB-869C47FDD436}"/>
    <cellStyle name="_GARANTIAS - EMG" xfId="2573" xr:uid="{2A7324D0-89B9-47C1-9BFD-B644891D36B5}"/>
    <cellStyle name="_Garantias - ESE 2010" xfId="2574" xr:uid="{ADDB73C3-7732-4761-9BE3-0BAD994CB415}"/>
    <cellStyle name="_Garantias - Final" xfId="2575" xr:uid="{700D3755-D749-4974-8C26-9E1D124D77C7}"/>
    <cellStyle name="_Hom07-Realinhamento ELETROPAULO FINAL  com tarifa cooperativa" xfId="2576" xr:uid="{81CED6C0-A17C-4140-84CE-0855D335CB56}"/>
    <cellStyle name="_Hom07-Realinhamento ELETROPAULO FINAL  com tarifa cooperativa_NOVA PLANILHA REVISÃO 1" xfId="2577" xr:uid="{57FB1F28-C983-44CC-B953-340AD05141A4}"/>
    <cellStyle name="_Irrigantes_-_ESE_2010_aud" xfId="2578" xr:uid="{A973AFBC-FC08-4231-9A7D-0C3D1326EB3B}"/>
    <cellStyle name="_IRT" xfId="2579" xr:uid="{C1C27531-24EE-47F0-B8D7-398E5EBF9733}"/>
    <cellStyle name="_IRT - chesp 2005-V2 " xfId="260" xr:uid="{2CBC0353-91B1-4BE7-8D45-4BAAF3F1BD53}"/>
    <cellStyle name="_IRT - chesp 2005-V2 _atualização serviços taxados" xfId="42923" xr:uid="{7D8F167B-7EA9-4C6B-8A5F-4F7B05FAE25F}"/>
    <cellStyle name="_IRT - chesp 2005-V2 _Calculo_Subsidio_ELFSM_26_06_08_Modelo_ANEEL" xfId="2580" xr:uid="{645C24B2-6BEE-41FA-938B-EDABC4BB20F3}"/>
    <cellStyle name="_IRT - chesp 2005-V2 _Calculo_Subsidio_ELFSM_26_06_08_Modelo_ANEEL_IRT-cálculo" xfId="2581" xr:uid="{D7315998-A93D-4FC6-9CCE-381D311C9ACE}"/>
    <cellStyle name="_IRT - chesp 2005-V2 _Calculo_Subsidio_ELFSM_26_06_08_Modelo_ANEEL_IRT-cálculo CAPA NEUTRALIDADE" xfId="2582" xr:uid="{74FA8F76-2A24-4E5A-B044-29E752BEB70B}"/>
    <cellStyle name="_IRT - chesp 2005-V2 _CVA_Projetada até dez-2008_Setembro" xfId="2583" xr:uid="{397558B2-7860-41D8-856E-84E426FCFE7C}"/>
    <cellStyle name="_IRT - chesp 2005-V2 _CVA_Projetada até dez-2008_Setembro_CVA Outros Componentes PROVISÃO" xfId="2584" xr:uid="{DE642CDE-67C1-4DE6-9CA9-08E2FCFADBC1}"/>
    <cellStyle name="_IRT - chesp 2005-V2 _CVA_Projetada até dez-2008_Setembro_PROVISÃO" xfId="2585" xr:uid="{5AA971E8-8CB1-44A4-9EC3-9BF3F38C7B9E}"/>
    <cellStyle name="_IRT - chesp 2005-V2 _Energia Comprada" xfId="2586" xr:uid="{34393D44-41D3-4452-9C02-32826ABCCDED}"/>
    <cellStyle name="_IRT - chesp 2005-V2 _Energia Comprada_IRT-cálculo" xfId="2587" xr:uid="{E77A0BC6-3DFA-4E0D-9020-ADC01654E255}"/>
    <cellStyle name="_IRT - chesp 2005-V2 _Energia Comprada_IRT-cálculo CAPA NEUTRALIDADE" xfId="2588" xr:uid="{3D0F8361-C22D-4F36-91AF-693B2ECE8CA5}"/>
    <cellStyle name="_IRT - chesp 2005-V2 _Fator X" xfId="1576" xr:uid="{36BA21AC-6221-4159-8AF7-A5F93C14A997}"/>
    <cellStyle name="_IRT - chesp 2005-V2 _Fator X_atualização serviços taxados" xfId="42924" xr:uid="{229DFE3C-9BB6-48EF-8038-2B3077062CF4}"/>
    <cellStyle name="_IRT - chesp 2005-V2 _Fator X_Financeiro Desconto na TUSD Consumidores Livres Reajuste 2010 - 03_03_2010" xfId="42925" xr:uid="{7303CF37-866F-4A97-A441-68C5EC52DF46}"/>
    <cellStyle name="_IRT - chesp 2005-V2 _Fator X_Financeiro Desconto na TUSD Geradores Reajuste 2010 - 03_03_2010" xfId="42926" xr:uid="{C55D5D92-2548-4DAD-8770-6BED06A40B3D}"/>
    <cellStyle name="_IRT - chesp 2005-V2 _Fator X_Financeiro Subsídio Baixa Renda Reajuste 2010 - 03_03_2010" xfId="42927" xr:uid="{48D01769-D2B9-4383-9CCD-691E23B39B2E}"/>
    <cellStyle name="_IRT - chesp 2005-V2 _Fator X_Financeiro Subsídio Rural Irrigante e Aquicultor Reajuste 2010 - 03_03_2010" xfId="42928" xr:uid="{9CF85F0E-942C-4E00-9D2D-CF73E36BDD73}"/>
    <cellStyle name="_IRT - chesp 2005-V2 _Fator X_IRT-cálculo" xfId="2589" xr:uid="{C50D3F0A-7AF5-4052-89C7-2C87B6CCF8DC}"/>
    <cellStyle name="_IRT - chesp 2005-V2 _Fator X_IRT-cálculo CAPA NEUTRALIDADE" xfId="2590" xr:uid="{5AE8FB31-B4E5-45CD-803E-17F833C24E04}"/>
    <cellStyle name="_IRT - chesp 2005-V2 _Fator X_SOBRECONTRATAÇÃO E CVA" xfId="2591" xr:uid="{C53BC24E-CBAC-4794-A6B8-83D4EE4E7608}"/>
    <cellStyle name="_IRT - chesp 2005-V2 _Financeiro Desconto na TUSD Consumidores Livres Reajuste 2010 - 03_03_2010" xfId="42929" xr:uid="{295199FF-1C38-45D6-B476-3B90670CC87C}"/>
    <cellStyle name="_IRT - chesp 2005-V2 _Financeiro Desconto na TUSD Geradores Reajuste 2010 - 03_03_2010" xfId="42930" xr:uid="{FD84960F-19BA-4F6C-AF05-21EF1C1234B0}"/>
    <cellStyle name="_IRT - chesp 2005-V2 _Financeiro Subsídio Baixa Renda Reajuste 2010 - 03_03_2010" xfId="42931" xr:uid="{6DD3F55F-6EE6-432C-ABD1-DD1906483C1A}"/>
    <cellStyle name="_IRT - chesp 2005-V2 _Financeiro Subsídio Rural Irrigante e Aquicultor Reajuste 2010 - 03_03_2010" xfId="42932" xr:uid="{75776C32-8FD6-454C-91E2-79107E658D3C}"/>
    <cellStyle name="_IRT - chesp 2005-V2 _IF - Autoprodutores 2" xfId="2592" xr:uid="{85FF9DBF-8589-458D-B9AA-AC5B3E8B18D5}"/>
    <cellStyle name="_IRT - chesp 2005-V2 _IF_Consumidores livres e geradoras_2010" xfId="2593" xr:uid="{8ECD0562-C8C6-4614-8C03-21F3BE455185}"/>
    <cellStyle name="_IRT - chesp 2005-V2 _IRT (2)" xfId="1577" xr:uid="{74AE3DBD-0C1E-44AC-A8E5-EA9AC5DCEB37}"/>
    <cellStyle name="_IRT - chesp 2005-V2 _IRT (2) 2" xfId="2594" xr:uid="{BD9AF02D-C966-4A0A-91FE-CE2DD2E11070}"/>
    <cellStyle name="_IRT - chesp 2005-V2 _IRT_1" xfId="1578" xr:uid="{5CF223D5-C393-417D-90A1-F8B7025549D7}"/>
    <cellStyle name="_IRT - chesp 2005-V2 _IRT_1_atualização serviços taxados" xfId="42933" xr:uid="{92192B1B-295F-4DE4-A70B-BB1D350A0396}"/>
    <cellStyle name="_IRT - chesp 2005-V2 _IRT_1_Financeiro Desconto na TUSD Consumidores Livres Reajuste 2010 - 03_03_2010" xfId="42934" xr:uid="{587730E7-07A0-4884-8D71-8DAE26F1B7E9}"/>
    <cellStyle name="_IRT - chesp 2005-V2 _IRT_1_Financeiro Desconto na TUSD Geradores Reajuste 2010 - 03_03_2010" xfId="42935" xr:uid="{839C676B-67F0-41E7-98A3-551862EE0ABD}"/>
    <cellStyle name="_IRT - chesp 2005-V2 _IRT_1_Financeiro Subsídio Baixa Renda Reajuste 2010 - 03_03_2010" xfId="42936" xr:uid="{8C0D413D-3668-4A18-A114-CD9DFE316B15}"/>
    <cellStyle name="_IRT - chesp 2005-V2 _IRT_1_Financeiro Subsídio Rural Irrigante e Aquicultor Reajuste 2010 - 03_03_2010" xfId="42937" xr:uid="{C8C281EB-EAC1-4017-B61E-4EAB8EC16DD2}"/>
    <cellStyle name="_IRT - chesp 2005-V2 _IRT_1_IRT-cálculo" xfId="2595" xr:uid="{376F66A1-DCB3-4B4D-B7F6-DBF251FEEC4C}"/>
    <cellStyle name="_IRT - chesp 2005-V2 _IRT_1_IRT-cálculo CAPA NEUTRALIDADE" xfId="2596" xr:uid="{C65F611D-702E-4456-9DC6-543C1F1501B3}"/>
    <cellStyle name="_IRT - chesp 2005-V2 _IRT_1_SOBRECONTRATAÇÃO E CVA" xfId="2597" xr:uid="{9AE8BB2E-8B2B-4B7A-8C61-6AEF51DA4198}"/>
    <cellStyle name="_IRT - chesp 2005-V2 _IRT_Planilha Básica_ CETRIL" xfId="261" xr:uid="{BBFB27DC-FFA5-488B-A1D1-D397BD318AB8}"/>
    <cellStyle name="_IRT - chesp 2005-V2 _IRT_Planilha Básica_ CETRIL 2" xfId="1296" xr:uid="{20FD420C-8AAE-45FC-9A1A-D7D7AAE70B24}"/>
    <cellStyle name="_IRT - chesp 2005-V2 _IRT_Pleito" xfId="2598" xr:uid="{739DBF6A-41F1-4F50-8742-DEAA40715C29}"/>
    <cellStyle name="_IRT - chesp 2005-V2 _IRT_Pleito_IRT-cálculo" xfId="2599" xr:uid="{CF58CBD5-642B-4E57-9510-B27F3284792E}"/>
    <cellStyle name="_IRT - chesp 2005-V2 _IRT_Pleito_IRT-cálculo CAPA NEUTRALIDADE" xfId="2600" xr:uid="{616FFA8A-0B61-429D-AB0E-1F92B02B46C3}"/>
    <cellStyle name="_IRT - chesp 2005-V2 _IRT_Revisão A-1" xfId="2601" xr:uid="{A893AB1D-2A1E-4148-9129-41C504FFE0C0}"/>
    <cellStyle name="_IRT - chesp 2005-V2 _IRT-cálculo" xfId="2602" xr:uid="{1FDE67A1-7B69-4598-B448-E48ED0CE7190}"/>
    <cellStyle name="_IRT - chesp 2005-V2 _IRT-cálculo CAPA NEUTRALIDADE" xfId="2603" xr:uid="{0D3717A5-E2DD-4003-8162-0C71AF79BCC1}"/>
    <cellStyle name="_IRT - chesp 2005-V2 _Pasta1" xfId="1579" xr:uid="{44B8C31A-DC7E-4F1D-B9B9-8497A6BC5A28}"/>
    <cellStyle name="_IRT - chesp 2005-V2 _Pasta1_atualização serviços taxados" xfId="42938" xr:uid="{AD8D1A45-3524-44C4-98CC-89D90A82EB11}"/>
    <cellStyle name="_IRT - chesp 2005-V2 _Pasta1_Financeiro Desconto na TUSD Consumidores Livres Reajuste 2010 - 03_03_2010" xfId="42939" xr:uid="{D4433568-7776-466D-A1F3-6CB9F4F6D9B0}"/>
    <cellStyle name="_IRT - chesp 2005-V2 _Pasta1_Financeiro Desconto na TUSD Geradores Reajuste 2010 - 03_03_2010" xfId="42940" xr:uid="{9C1A210C-E749-4672-9865-B2003263346C}"/>
    <cellStyle name="_IRT - chesp 2005-V2 _Pasta1_Financeiro Subsídio Baixa Renda Reajuste 2010 - 03_03_2010" xfId="42941" xr:uid="{F357FB83-62CF-4ADE-8D0B-FAB25DA9D2FB}"/>
    <cellStyle name="_IRT - chesp 2005-V2 _Pasta1_Financeiro Subsídio Rural Irrigante e Aquicultor Reajuste 2010 - 03_03_2010" xfId="42942" xr:uid="{1DAA15E1-5E62-4673-ABF1-F5DC08C75659}"/>
    <cellStyle name="_IRT - chesp 2005-V2 _Pasta1_IRT-cálculo" xfId="2604" xr:uid="{671FCC80-C0B1-4E29-B214-8365C3D32CDE}"/>
    <cellStyle name="_IRT - chesp 2005-V2 _Pasta1_IRT-cálculo CAPA NEUTRALIDADE" xfId="2605" xr:uid="{DB570AB6-7713-47E9-8D9F-44DA22313CF5}"/>
    <cellStyle name="_IRT - chesp 2005-V2 _Pasta1_SOBRECONTRATAÇÃO E CVA" xfId="2606" xr:uid="{7538E789-A51C-4210-B8DE-04438B4B51FF}"/>
    <cellStyle name="_IRT - chesp 2005-V2 _Sheet1" xfId="2607" xr:uid="{95FE5F83-AED0-47A3-827C-EF75F5E2D652}"/>
    <cellStyle name="_IRT - chesp 2005-V2 _SOBRECONTRATAÇÃO E CVA" xfId="2608" xr:uid="{A28D7FE2-1C91-4F40-9C23-30CF0E10C72B}"/>
    <cellStyle name="_IRT - chesp 2005-V2 _SOBRECONTRATAÇÃO E CVA A-1" xfId="2609" xr:uid="{E3D662BB-08C2-4A1B-A1FC-54E46EEB4AA3}"/>
    <cellStyle name="_IRT - chesp 2005-V2 _SOBRECONTRATAÇÃO E CVA A-1_IRT-cálculo" xfId="2610" xr:uid="{DD9EB168-7A1A-48F4-AEFA-E515996A7726}"/>
    <cellStyle name="_IRT - chesp 2005-V2 _SOBRECONTRATAÇÃO E CVA A-1_IRT-cálculo CAPA NEUTRALIDADE" xfId="2611" xr:uid="{12891C11-BFBF-4869-B117-E1FFBA9640D7}"/>
    <cellStyle name="_IRT 2" xfId="2612" xr:uid="{1BCA3381-73B3-46C5-B13C-A9A4C1B3EB75}"/>
    <cellStyle name="_IRT 2005 - CELTINS-cláudia210605" xfId="262" xr:uid="{D73C9283-B788-43C9-9BE6-D7B0D75E6F28}"/>
    <cellStyle name="_IRT 2005 - CELTINS-cláudia210605_atualização serviços taxados" xfId="42943" xr:uid="{026FC64A-E166-41B9-ABE2-EDFA4B807C72}"/>
    <cellStyle name="_IRT 2005 - CELTINS-cláudia210605_Calculo_Subsidio_ELFSM_26_06_08_Modelo_ANEEL" xfId="2613" xr:uid="{0AC33460-42D4-4E54-926D-A225E3BB5CB2}"/>
    <cellStyle name="_IRT 2005 - CELTINS-cláudia210605_Calculo_Subsidio_ELFSM_26_06_08_Modelo_ANEEL_IRT-cálculo" xfId="2614" xr:uid="{7A71B6AC-4593-4574-9DA2-A5C365972876}"/>
    <cellStyle name="_IRT 2005 - CELTINS-cláudia210605_Calculo_Subsidio_ELFSM_26_06_08_Modelo_ANEEL_IRT-cálculo CAPA NEUTRALIDADE" xfId="2615" xr:uid="{9D6CB554-88AC-432B-A11A-F31E013DA6CA}"/>
    <cellStyle name="_IRT 2005 - CELTINS-cláudia210605_CVA_Projetada até dez-2008_Setembro" xfId="2616" xr:uid="{C1655E2D-93C0-4114-9AA1-E009893D8AEF}"/>
    <cellStyle name="_IRT 2005 - CELTINS-cláudia210605_CVA_Projetada até dez-2008_Setembro_CVA Outros Componentes PROVISÃO" xfId="2617" xr:uid="{E21896AF-0B27-446F-AFF0-FA9AB78B8FB7}"/>
    <cellStyle name="_IRT 2005 - CELTINS-cláudia210605_CVA_Projetada até dez-2008_Setembro_PROVISÃO" xfId="2618" xr:uid="{03A90DE7-D49A-4F87-AA4F-1CCAC32FA870}"/>
    <cellStyle name="_IRT 2005 - CELTINS-cláudia210605_Energia Comprada" xfId="2619" xr:uid="{2E85A47F-9D5D-416F-A1BC-F686D535001D}"/>
    <cellStyle name="_IRT 2005 - CELTINS-cláudia210605_Energia Comprada_IRT-cálculo" xfId="2620" xr:uid="{3D255FDB-781C-42A3-B72D-DB6ECA718529}"/>
    <cellStyle name="_IRT 2005 - CELTINS-cláudia210605_Energia Comprada_IRT-cálculo CAPA NEUTRALIDADE" xfId="2621" xr:uid="{06EE43AC-DE31-464C-B8A6-68E7B11154C2}"/>
    <cellStyle name="_IRT 2005 - CELTINS-cláudia210605_Fator X" xfId="1580" xr:uid="{29E09C99-B5DC-4246-8B17-DAC1E15B895C}"/>
    <cellStyle name="_IRT 2005 - CELTINS-cláudia210605_Fator X_atualização serviços taxados" xfId="42944" xr:uid="{7236599B-D3B1-469A-AEF4-A8A9D7C66B0D}"/>
    <cellStyle name="_IRT 2005 - CELTINS-cláudia210605_Fator X_Financeiro Desconto na TUSD Consumidores Livres Reajuste 2010 - 03_03_2010" xfId="42945" xr:uid="{895DCCA6-AFA1-4FEE-B91F-DA580925BADD}"/>
    <cellStyle name="_IRT 2005 - CELTINS-cláudia210605_Fator X_Financeiro Desconto na TUSD Geradores Reajuste 2010 - 03_03_2010" xfId="42946" xr:uid="{559AA122-F3C4-4910-9355-882627245522}"/>
    <cellStyle name="_IRT 2005 - CELTINS-cláudia210605_Fator X_Financeiro Subsídio Baixa Renda Reajuste 2010 - 03_03_2010" xfId="42947" xr:uid="{74772A15-5A90-49CC-AC8D-DDD8F82806F8}"/>
    <cellStyle name="_IRT 2005 - CELTINS-cláudia210605_Fator X_Financeiro Subsídio Rural Irrigante e Aquicultor Reajuste 2010 - 03_03_2010" xfId="42948" xr:uid="{38F87035-665C-4D0E-AD86-35E827C81992}"/>
    <cellStyle name="_IRT 2005 - CELTINS-cláudia210605_Fator X_IRT-cálculo" xfId="2622" xr:uid="{C9918BD5-83F7-486F-9DC4-FC64D8F4E78B}"/>
    <cellStyle name="_IRT 2005 - CELTINS-cláudia210605_Fator X_IRT-cálculo CAPA NEUTRALIDADE" xfId="2623" xr:uid="{1A4B6195-7D03-4ADD-B7EC-6BB271D54681}"/>
    <cellStyle name="_IRT 2005 - CELTINS-cláudia210605_Fator X_SOBRECONTRATAÇÃO E CVA" xfId="2624" xr:uid="{D795E46C-CD91-4660-80C2-22E710115263}"/>
    <cellStyle name="_IRT 2005 - CELTINS-cláudia210605_Financeiro Desconto na TUSD Consumidores Livres Reajuste 2010 - 03_03_2010" xfId="42949" xr:uid="{3B990A05-906E-422C-B2AB-3D792230CC30}"/>
    <cellStyle name="_IRT 2005 - CELTINS-cláudia210605_Financeiro Desconto na TUSD Geradores Reajuste 2010 - 03_03_2010" xfId="42950" xr:uid="{02FC724B-8EF1-4AFE-9969-329C01D5DE66}"/>
    <cellStyle name="_IRT 2005 - CELTINS-cláudia210605_Financeiro Subsídio Baixa Renda Reajuste 2010 - 03_03_2010" xfId="42951" xr:uid="{A41EB84A-CB85-4917-919C-3E067FD667B6}"/>
    <cellStyle name="_IRT 2005 - CELTINS-cláudia210605_Financeiro Subsídio Rural Irrigante e Aquicultor Reajuste 2010 - 03_03_2010" xfId="42952" xr:uid="{2D01D147-1AD2-4C2A-B2D1-AD9067955FCE}"/>
    <cellStyle name="_IRT 2005 - CELTINS-cláudia210605_IF - Autoprodutores 2" xfId="2625" xr:uid="{BBEBC9F8-F16C-4310-AE20-19830FE9F9C6}"/>
    <cellStyle name="_IRT 2005 - CELTINS-cláudia210605_IF_Consumidores livres e geradoras_2010" xfId="2626" xr:uid="{7ED86C82-0039-4D04-8D7D-8384F9CFB1B8}"/>
    <cellStyle name="_IRT 2005 - CELTINS-cláudia210605_IRT (2)" xfId="1581" xr:uid="{42988149-BF4E-4903-9834-E2FC96429B9B}"/>
    <cellStyle name="_IRT 2005 - CELTINS-cláudia210605_IRT (2) 2" xfId="2627" xr:uid="{BDB117F4-0E72-486B-8E40-75BD2EC4EB03}"/>
    <cellStyle name="_IRT 2005 - CELTINS-cláudia210605_IRT_1" xfId="1582" xr:uid="{651E4F25-335E-4498-A18B-A2436A226F1D}"/>
    <cellStyle name="_IRT 2005 - CELTINS-cláudia210605_IRT_1_atualização serviços taxados" xfId="42953" xr:uid="{5F522DE8-8EFD-4B2E-A7FD-F24B24AF94CD}"/>
    <cellStyle name="_IRT 2005 - CELTINS-cláudia210605_IRT_1_Financeiro Desconto na TUSD Consumidores Livres Reajuste 2010 - 03_03_2010" xfId="42954" xr:uid="{33DBDAEC-36D1-4A66-BF06-9B71B3C917C7}"/>
    <cellStyle name="_IRT 2005 - CELTINS-cláudia210605_IRT_1_Financeiro Desconto na TUSD Geradores Reajuste 2010 - 03_03_2010" xfId="42955" xr:uid="{08745750-83B3-4EC5-86F7-0EFC4BFEA99E}"/>
    <cellStyle name="_IRT 2005 - CELTINS-cláudia210605_IRT_1_Financeiro Subsídio Baixa Renda Reajuste 2010 - 03_03_2010" xfId="42956" xr:uid="{CB599FB8-3173-41C5-9F41-25B8E0AA3294}"/>
    <cellStyle name="_IRT 2005 - CELTINS-cláudia210605_IRT_1_Financeiro Subsídio Rural Irrigante e Aquicultor Reajuste 2010 - 03_03_2010" xfId="42957" xr:uid="{0105C594-FAB0-4389-80A8-0983601C8060}"/>
    <cellStyle name="_IRT 2005 - CELTINS-cláudia210605_IRT_1_IRT-cálculo" xfId="2628" xr:uid="{42DDF760-8A88-4576-BD4F-A4480BB04AE3}"/>
    <cellStyle name="_IRT 2005 - CELTINS-cláudia210605_IRT_1_IRT-cálculo CAPA NEUTRALIDADE" xfId="2629" xr:uid="{F87DDC56-39A5-4C72-942B-35B77F9C7334}"/>
    <cellStyle name="_IRT 2005 - CELTINS-cláudia210605_IRT_1_SOBRECONTRATAÇÃO E CVA" xfId="2630" xr:uid="{A9CFCC9C-BC71-4EBA-837E-08E64BDD7CFF}"/>
    <cellStyle name="_IRT 2005 - CELTINS-cláudia210605_IRT_Planilha Básica_ CETRIL" xfId="263" xr:uid="{2C6A8065-6EC0-4DB8-99A6-FA81D27EE21C}"/>
    <cellStyle name="_IRT 2005 - CELTINS-cláudia210605_IRT_Planilha Básica_ CETRIL 2" xfId="1297" xr:uid="{E38E2819-03B6-4029-AF47-D39CC2D45AF2}"/>
    <cellStyle name="_IRT 2005 - CELTINS-cláudia210605_IRT_Pleito" xfId="2631" xr:uid="{D59FBE1A-D8C2-4BEA-ACCC-A7D1C77B59F9}"/>
    <cellStyle name="_IRT 2005 - CELTINS-cláudia210605_IRT_Pleito_IRT-cálculo" xfId="2632" xr:uid="{3A63D14B-9A8B-455A-A40F-902A80986F34}"/>
    <cellStyle name="_IRT 2005 - CELTINS-cláudia210605_IRT_Pleito_IRT-cálculo CAPA NEUTRALIDADE" xfId="2633" xr:uid="{8587DF1A-3657-4E0F-A24C-4F20AE608E97}"/>
    <cellStyle name="_IRT 2005 - CELTINS-cláudia210605_IRT_Revisão A-1" xfId="2634" xr:uid="{59DF91F5-4AF7-45A3-8A41-7C33268E6331}"/>
    <cellStyle name="_IRT 2005 - CELTINS-cláudia210605_IRT-cálculo" xfId="2635" xr:uid="{524889BD-4CE4-4F2E-B4F4-1847FABC125B}"/>
    <cellStyle name="_IRT 2005 - CELTINS-cláudia210605_IRT-cálculo CAPA NEUTRALIDADE" xfId="2636" xr:uid="{9C9FEFDC-8803-40C8-B09B-CE325A061D9D}"/>
    <cellStyle name="_IRT 2005 - CELTINS-cláudia210605_Pasta1" xfId="1583" xr:uid="{8389EBC4-8F3D-4355-AE44-AEC2A56C2956}"/>
    <cellStyle name="_IRT 2005 - CELTINS-cláudia210605_Pasta1_atualização serviços taxados" xfId="42958" xr:uid="{39AEA2AA-4D50-4B42-887B-79EA29E0A22C}"/>
    <cellStyle name="_IRT 2005 - CELTINS-cláudia210605_Pasta1_Financeiro Desconto na TUSD Consumidores Livres Reajuste 2010 - 03_03_2010" xfId="42959" xr:uid="{389CB1E3-D7AA-4D89-A762-FC8D493B5B78}"/>
    <cellStyle name="_IRT 2005 - CELTINS-cláudia210605_Pasta1_Financeiro Desconto na TUSD Geradores Reajuste 2010 - 03_03_2010" xfId="42960" xr:uid="{F1B37E16-E8F6-45D5-83C8-78A94EB6F67C}"/>
    <cellStyle name="_IRT 2005 - CELTINS-cláudia210605_Pasta1_Financeiro Subsídio Baixa Renda Reajuste 2010 - 03_03_2010" xfId="42961" xr:uid="{0557C776-B14F-4073-B02D-A5AF3CE1FD55}"/>
    <cellStyle name="_IRT 2005 - CELTINS-cláudia210605_Pasta1_Financeiro Subsídio Rural Irrigante e Aquicultor Reajuste 2010 - 03_03_2010" xfId="42962" xr:uid="{2876AA2D-CBCF-4B81-A5F5-E2022421BE64}"/>
    <cellStyle name="_IRT 2005 - CELTINS-cláudia210605_Pasta1_IRT-cálculo" xfId="2637" xr:uid="{031A8414-C363-4A42-BE46-1FD66B6DE980}"/>
    <cellStyle name="_IRT 2005 - CELTINS-cláudia210605_Pasta1_IRT-cálculo CAPA NEUTRALIDADE" xfId="2638" xr:uid="{E82034E1-3575-4BBE-99BC-7276D33EF386}"/>
    <cellStyle name="_IRT 2005 - CELTINS-cláudia210605_Pasta1_SOBRECONTRATAÇÃO E CVA" xfId="2639" xr:uid="{2571E73A-80D3-4CA4-AF74-7F43A06DD3CF}"/>
    <cellStyle name="_IRT 2005 - CELTINS-cláudia210605_Sheet1" xfId="2640" xr:uid="{9240DFE4-BFD7-4B18-A4FF-C0C304A92F7E}"/>
    <cellStyle name="_IRT 2005 - CELTINS-cláudia210605_SOBRECONTRATAÇÃO E CVA" xfId="2641" xr:uid="{25727C2A-8AAA-4135-9DA9-11C5454C4757}"/>
    <cellStyle name="_IRT 2005 - CELTINS-cláudia210605_SOBRECONTRATAÇÃO E CVA A-1" xfId="2642" xr:uid="{B5AAFDA6-FB1A-4A5F-A749-0FE622F7F636}"/>
    <cellStyle name="_IRT 2005 - CELTINS-cláudia210605_SOBRECONTRATAÇÃO E CVA A-1_IRT-cálculo" xfId="2643" xr:uid="{659784B6-2580-45D1-BCDB-7649D1241B15}"/>
    <cellStyle name="_IRT 2005 - CELTINS-cláudia210605_SOBRECONTRATAÇÃO E CVA A-1_IRT-cálculo CAPA NEUTRALIDADE" xfId="2644" xr:uid="{469C7691-444D-4144-9D3B-5ACE53F016F3}"/>
    <cellStyle name="_IRT 2005 - CHESP-040705" xfId="264" xr:uid="{A15495ED-6A9D-41E0-A281-D7D29B9FFFF4}"/>
    <cellStyle name="_IRT 2005 - CHESP-040705_atualização serviços taxados" xfId="42963" xr:uid="{A5B845CB-93C8-4FE0-8EF4-5073CA76EA76}"/>
    <cellStyle name="_IRT 2005 - CHESP-040705_Calculo_Subsidio_ELFSM_26_06_08_Modelo_ANEEL" xfId="2645" xr:uid="{4B0B5E57-3A31-45C6-87E0-7FDD6DA4B48C}"/>
    <cellStyle name="_IRT 2005 - CHESP-040705_Calculo_Subsidio_ELFSM_26_06_08_Modelo_ANEEL_IRT-cálculo" xfId="2646" xr:uid="{27883C26-57DD-4598-9332-99B23D6ABBBA}"/>
    <cellStyle name="_IRT 2005 - CHESP-040705_Calculo_Subsidio_ELFSM_26_06_08_Modelo_ANEEL_IRT-cálculo CAPA NEUTRALIDADE" xfId="2647" xr:uid="{94791876-7076-4B3F-BA92-835C6E8B66D7}"/>
    <cellStyle name="_IRT 2005 - CHESP-040705_CVA_Projetada até dez-2008_Setembro" xfId="2648" xr:uid="{3F51A4BA-5C17-4AF1-8EA1-15D666E15548}"/>
    <cellStyle name="_IRT 2005 - CHESP-040705_CVA_Projetada até dez-2008_Setembro_CVA Outros Componentes PROVISÃO" xfId="2649" xr:uid="{AA3E1308-F31B-47A8-9FCE-65AE29A966EA}"/>
    <cellStyle name="_IRT 2005 - CHESP-040705_CVA_Projetada até dez-2008_Setembro_PROVISÃO" xfId="2650" xr:uid="{A459D879-01A0-451E-AC4B-CC130B5DB3AB}"/>
    <cellStyle name="_IRT 2005 - CHESP-040705_Energia Comprada" xfId="2651" xr:uid="{74780516-B180-4056-8165-75DE9E364E8A}"/>
    <cellStyle name="_IRT 2005 - CHESP-040705_Energia Comprada_IRT-cálculo" xfId="2652" xr:uid="{D4E085A1-6D5A-49B1-9D10-62EE9A55228D}"/>
    <cellStyle name="_IRT 2005 - CHESP-040705_Energia Comprada_IRT-cálculo CAPA NEUTRALIDADE" xfId="2653" xr:uid="{35A80B91-0917-45CE-AC7D-2F47A0FC8C1F}"/>
    <cellStyle name="_IRT 2005 - CHESP-040705_Fator X" xfId="1584" xr:uid="{0B09AEC5-9A94-4D8D-A1B9-E1FEFC1691D8}"/>
    <cellStyle name="_IRT 2005 - CHESP-040705_Fator X_atualização serviços taxados" xfId="42964" xr:uid="{95D791CE-A303-4457-892E-B3960E01A3E9}"/>
    <cellStyle name="_IRT 2005 - CHESP-040705_Fator X_Financeiro Desconto na TUSD Consumidores Livres Reajuste 2010 - 03_03_2010" xfId="42965" xr:uid="{7CA2F06A-AB91-4A99-A6E3-52CFC01021A0}"/>
    <cellStyle name="_IRT 2005 - CHESP-040705_Fator X_Financeiro Desconto na TUSD Geradores Reajuste 2010 - 03_03_2010" xfId="42966" xr:uid="{C62394C6-A296-4BE4-A19D-225D99502B7C}"/>
    <cellStyle name="_IRT 2005 - CHESP-040705_Fator X_Financeiro Subsídio Baixa Renda Reajuste 2010 - 03_03_2010" xfId="42967" xr:uid="{BF4ABE08-6856-4CC9-B8BA-BF089B3AA360}"/>
    <cellStyle name="_IRT 2005 - CHESP-040705_Fator X_Financeiro Subsídio Rural Irrigante e Aquicultor Reajuste 2010 - 03_03_2010" xfId="42968" xr:uid="{9801D1EC-2152-4AD9-AAD6-2D9C0A64F9FF}"/>
    <cellStyle name="_IRT 2005 - CHESP-040705_Fator X_IRT-cálculo" xfId="2654" xr:uid="{018D0078-C751-416D-BF05-ABB7817C994F}"/>
    <cellStyle name="_IRT 2005 - CHESP-040705_Fator X_IRT-cálculo CAPA NEUTRALIDADE" xfId="2655" xr:uid="{6F70F771-E9CD-4658-88BF-B2305F35F5C1}"/>
    <cellStyle name="_IRT 2005 - CHESP-040705_Fator X_SOBRECONTRATAÇÃO E CVA" xfId="2656" xr:uid="{D62B6FE0-C070-4B3E-8075-472660AED7E9}"/>
    <cellStyle name="_IRT 2005 - CHESP-040705_Financeiro Desconto na TUSD Consumidores Livres Reajuste 2010 - 03_03_2010" xfId="42969" xr:uid="{CE99C516-4602-4CEA-ADF5-ACB8EEDF7EDA}"/>
    <cellStyle name="_IRT 2005 - CHESP-040705_Financeiro Desconto na TUSD Geradores Reajuste 2010 - 03_03_2010" xfId="42970" xr:uid="{08ED7119-9CD1-47C8-9A34-2A05951E7086}"/>
    <cellStyle name="_IRT 2005 - CHESP-040705_Financeiro Subsídio Baixa Renda Reajuste 2010 - 03_03_2010" xfId="42971" xr:uid="{9EEAA265-65A9-4651-816A-61E12EA0F867}"/>
    <cellStyle name="_IRT 2005 - CHESP-040705_Financeiro Subsídio Rural Irrigante e Aquicultor Reajuste 2010 - 03_03_2010" xfId="42972" xr:uid="{382E40C1-6DF6-48DB-A24B-A82AFE43AD48}"/>
    <cellStyle name="_IRT 2005 - CHESP-040705_IF - Autoprodutores 2" xfId="2657" xr:uid="{1AFFC140-47E1-4CFE-8738-94A90C0F18E8}"/>
    <cellStyle name="_IRT 2005 - CHESP-040705_IF_Consumidores livres e geradoras_2010" xfId="2658" xr:uid="{3804D0B7-B3C2-441E-B05B-DFEF3D87ED14}"/>
    <cellStyle name="_IRT 2005 - CHESP-040705_IRT (2)" xfId="1585" xr:uid="{101A2444-D6F0-426A-A607-35D45095678C}"/>
    <cellStyle name="_IRT 2005 - CHESP-040705_IRT (2) 2" xfId="2659" xr:uid="{20C8671F-60D5-490C-9FC6-7EC93BA5C8A2}"/>
    <cellStyle name="_IRT 2005 - CHESP-040705_IRT_1" xfId="1586" xr:uid="{8FA9D1DE-CC1A-4CF1-BE95-D3E77A7E3FE8}"/>
    <cellStyle name="_IRT 2005 - CHESP-040705_IRT_1_atualização serviços taxados" xfId="42973" xr:uid="{1BA3953E-0291-4E65-9383-768579F6F794}"/>
    <cellStyle name="_IRT 2005 - CHESP-040705_IRT_1_Financeiro Desconto na TUSD Consumidores Livres Reajuste 2010 - 03_03_2010" xfId="42974" xr:uid="{49336B38-3F57-4990-B6A5-9D19A78DC72D}"/>
    <cellStyle name="_IRT 2005 - CHESP-040705_IRT_1_Financeiro Desconto na TUSD Geradores Reajuste 2010 - 03_03_2010" xfId="42975" xr:uid="{638E009A-DA9D-453D-8287-EDE796A9DD08}"/>
    <cellStyle name="_IRT 2005 - CHESP-040705_IRT_1_Financeiro Subsídio Baixa Renda Reajuste 2010 - 03_03_2010" xfId="42976" xr:uid="{8967328D-4AFD-495A-B37B-C260CD715A54}"/>
    <cellStyle name="_IRT 2005 - CHESP-040705_IRT_1_Financeiro Subsídio Rural Irrigante e Aquicultor Reajuste 2010 - 03_03_2010" xfId="42977" xr:uid="{FF841E72-BDBB-4FB2-9C96-A5E043E60985}"/>
    <cellStyle name="_IRT 2005 - CHESP-040705_IRT_1_IRT-cálculo" xfId="2660" xr:uid="{24D0B26B-45FE-4AE2-AC74-08B5F65F1D93}"/>
    <cellStyle name="_IRT 2005 - CHESP-040705_IRT_1_IRT-cálculo CAPA NEUTRALIDADE" xfId="2661" xr:uid="{F4A1275F-4B55-47ED-898F-F597B3A90D89}"/>
    <cellStyle name="_IRT 2005 - CHESP-040705_IRT_1_SOBRECONTRATAÇÃO E CVA" xfId="2662" xr:uid="{4D9199F0-C484-411E-8ADB-96396D90FEB0}"/>
    <cellStyle name="_IRT 2005 - CHESP-040705_IRT_Planilha Básica_ CETRIL" xfId="265" xr:uid="{C1B87150-B464-404D-98AB-2D6D30CF691F}"/>
    <cellStyle name="_IRT 2005 - CHESP-040705_IRT_Planilha Básica_ CETRIL 2" xfId="1298" xr:uid="{210F481C-65E9-4A83-BF69-27C34ED7AB21}"/>
    <cellStyle name="_IRT 2005 - CHESP-040705_IRT_Pleito" xfId="2663" xr:uid="{5C858DFE-B2EE-4997-9DC9-D29136075EF7}"/>
    <cellStyle name="_IRT 2005 - CHESP-040705_IRT_Pleito_IRT-cálculo" xfId="2664" xr:uid="{E534C90D-0DCB-4B3A-A8E2-256343BBE4B4}"/>
    <cellStyle name="_IRT 2005 - CHESP-040705_IRT_Pleito_IRT-cálculo CAPA NEUTRALIDADE" xfId="2665" xr:uid="{2010FBD7-9D9B-4A3E-8521-162731C49B05}"/>
    <cellStyle name="_IRT 2005 - CHESP-040705_IRT_Revisão A-1" xfId="2666" xr:uid="{F521235A-3D1D-4AD7-A55F-C4C6F1495FAE}"/>
    <cellStyle name="_IRT 2005 - CHESP-040705_IRT-cálculo" xfId="2667" xr:uid="{78E2C3B9-85D7-4B7D-BC08-AEC016AB8682}"/>
    <cellStyle name="_IRT 2005 - CHESP-040705_IRT-cálculo CAPA NEUTRALIDADE" xfId="2668" xr:uid="{4815CC34-CF55-4145-AF6B-47B4307DC680}"/>
    <cellStyle name="_IRT 2005 - CHESP-040705_Pasta1" xfId="1587" xr:uid="{6373C038-FD8F-48F8-B564-1AD488D01C59}"/>
    <cellStyle name="_IRT 2005 - CHESP-040705_Pasta1_atualização serviços taxados" xfId="42978" xr:uid="{5BCF9757-05F2-4561-BC72-F93141D775A6}"/>
    <cellStyle name="_IRT 2005 - CHESP-040705_Pasta1_Financeiro Desconto na TUSD Consumidores Livres Reajuste 2010 - 03_03_2010" xfId="42979" xr:uid="{48F6E5CD-0681-40F1-AEBB-EAE9F5627E21}"/>
    <cellStyle name="_IRT 2005 - CHESP-040705_Pasta1_Financeiro Desconto na TUSD Geradores Reajuste 2010 - 03_03_2010" xfId="42980" xr:uid="{047037D7-E1F3-4E1B-BA15-1E58E7E83EAB}"/>
    <cellStyle name="_IRT 2005 - CHESP-040705_Pasta1_Financeiro Subsídio Baixa Renda Reajuste 2010 - 03_03_2010" xfId="42981" xr:uid="{7BC428AC-4FEA-402B-95D1-1AA5ABA28142}"/>
    <cellStyle name="_IRT 2005 - CHESP-040705_Pasta1_Financeiro Subsídio Rural Irrigante e Aquicultor Reajuste 2010 - 03_03_2010" xfId="42982" xr:uid="{966FE046-0E54-464D-B4CE-07CD4658A6EC}"/>
    <cellStyle name="_IRT 2005 - CHESP-040705_Pasta1_IRT-cálculo" xfId="2669" xr:uid="{0171AAF7-CC20-4399-BCC4-B24FC8C08C38}"/>
    <cellStyle name="_IRT 2005 - CHESP-040705_Pasta1_IRT-cálculo CAPA NEUTRALIDADE" xfId="2670" xr:uid="{D8BCDCDF-82AE-4FEC-B5F4-9D5795717658}"/>
    <cellStyle name="_IRT 2005 - CHESP-040705_Pasta1_SOBRECONTRATAÇÃO E CVA" xfId="2671" xr:uid="{C9ADD420-AC4F-4ECD-9586-8FA90A358B1A}"/>
    <cellStyle name="_IRT 2005 - CHESP-040705_Sheet1" xfId="2672" xr:uid="{7AD3CFD8-3EA6-435E-8DCF-17633B710103}"/>
    <cellStyle name="_IRT 2005 - CHESP-040705_SOBRECONTRATAÇÃO E CVA" xfId="2673" xr:uid="{5A29CAE5-5411-437E-9154-C666723D7F21}"/>
    <cellStyle name="_IRT 2005 - CHESP-040705_SOBRECONTRATAÇÃO E CVA A-1" xfId="2674" xr:uid="{9658E55D-425C-4DA2-BE2A-3CB9CAC16BF1}"/>
    <cellStyle name="_IRT 2005 - CHESP-040705_SOBRECONTRATAÇÃO E CVA A-1_IRT-cálculo" xfId="2675" xr:uid="{48461A80-3C02-4D7C-A7DE-9D517ADF0E51}"/>
    <cellStyle name="_IRT 2005 - CHESP-040705_SOBRECONTRATAÇÃO E CVA A-1_IRT-cálculo CAPA NEUTRALIDADE" xfId="2676" xr:uid="{A51774E6-AB82-4A63-8581-2D2E2E6E080D}"/>
    <cellStyle name="_IRT 2005 - CHESP-140705" xfId="266" xr:uid="{B071A123-02A7-4676-84A9-590191C45686}"/>
    <cellStyle name="_IRT 2005 - CHESP-140705_atualização serviços taxados" xfId="42983" xr:uid="{8A42641F-DE22-48A2-8995-D141E6389811}"/>
    <cellStyle name="_IRT 2005 - CHESP-140705_Calculo_Subsidio_ELFSM_26_06_08_Modelo_ANEEL" xfId="2677" xr:uid="{1018D314-182C-4F79-9034-32C083E0CCFF}"/>
    <cellStyle name="_IRT 2005 - CHESP-140705_Calculo_Subsidio_ELFSM_26_06_08_Modelo_ANEEL_IRT-cálculo" xfId="2678" xr:uid="{ADAA640A-5E67-4E63-8BCF-9BC5A0A6FC9E}"/>
    <cellStyle name="_IRT 2005 - CHESP-140705_Calculo_Subsidio_ELFSM_26_06_08_Modelo_ANEEL_IRT-cálculo CAPA NEUTRALIDADE" xfId="2679" xr:uid="{755C5E85-9B47-4C33-912D-E3ED668E4D44}"/>
    <cellStyle name="_IRT 2005 - CHESP-140705_CVA_Projetada até dez-2008_Setembro" xfId="2680" xr:uid="{AAF7F03D-0C13-4087-B69B-B3820AD14DEA}"/>
    <cellStyle name="_IRT 2005 - CHESP-140705_CVA_Projetada até dez-2008_Setembro_CVA Outros Componentes PROVISÃO" xfId="2681" xr:uid="{A43ED723-29A0-4DC3-84FE-BD05B70C8EBB}"/>
    <cellStyle name="_IRT 2005 - CHESP-140705_CVA_Projetada até dez-2008_Setembro_PROVISÃO" xfId="2682" xr:uid="{DDCFCBD8-5BC5-4538-95C2-3D577A9C3173}"/>
    <cellStyle name="_IRT 2005 - CHESP-140705_Energia Comprada" xfId="2683" xr:uid="{678BA4EC-C748-4A44-9893-B82324A7C3C9}"/>
    <cellStyle name="_IRT 2005 - CHESP-140705_Energia Comprada_IRT-cálculo" xfId="2684" xr:uid="{7F029C78-D4C1-4760-BCEC-03384E64BC88}"/>
    <cellStyle name="_IRT 2005 - CHESP-140705_Energia Comprada_IRT-cálculo CAPA NEUTRALIDADE" xfId="2685" xr:uid="{F4C048F9-E95F-4E07-9EF3-2A48F254F361}"/>
    <cellStyle name="_IRT 2005 - CHESP-140705_Fator X" xfId="1588" xr:uid="{B3DD4263-4623-441E-9B25-37E650026647}"/>
    <cellStyle name="_IRT 2005 - CHESP-140705_Fator X_atualização serviços taxados" xfId="42984" xr:uid="{9C0A113C-B642-4898-951F-988D249E9F10}"/>
    <cellStyle name="_IRT 2005 - CHESP-140705_Fator X_Financeiro Desconto na TUSD Consumidores Livres Reajuste 2010 - 03_03_2010" xfId="42985" xr:uid="{69FD636B-9A5C-4EA1-BA4D-AB89AC18DA98}"/>
    <cellStyle name="_IRT 2005 - CHESP-140705_Fator X_Financeiro Desconto na TUSD Geradores Reajuste 2010 - 03_03_2010" xfId="42986" xr:uid="{988771BE-4723-4587-A098-864F26D5FA91}"/>
    <cellStyle name="_IRT 2005 - CHESP-140705_Fator X_Financeiro Subsídio Baixa Renda Reajuste 2010 - 03_03_2010" xfId="42987" xr:uid="{F2DC3601-5B0F-4400-AA99-E0DC013C7060}"/>
    <cellStyle name="_IRT 2005 - CHESP-140705_Fator X_Financeiro Subsídio Rural Irrigante e Aquicultor Reajuste 2010 - 03_03_2010" xfId="42988" xr:uid="{A69489A6-48CC-4803-B514-9DADB3976954}"/>
    <cellStyle name="_IRT 2005 - CHESP-140705_Fator X_IRT-cálculo" xfId="2686" xr:uid="{DCDD40CA-6D11-439A-8076-A61560982D4D}"/>
    <cellStyle name="_IRT 2005 - CHESP-140705_Fator X_IRT-cálculo CAPA NEUTRALIDADE" xfId="2687" xr:uid="{7041F428-7665-4046-BA51-67D0B8533CCC}"/>
    <cellStyle name="_IRT 2005 - CHESP-140705_Fator X_SOBRECONTRATAÇÃO E CVA" xfId="2688" xr:uid="{E1267ACD-5166-4E01-B9FF-CAD51F64BE5B}"/>
    <cellStyle name="_IRT 2005 - CHESP-140705_Financeiro Desconto na TUSD Consumidores Livres Reajuste 2010 - 03_03_2010" xfId="42989" xr:uid="{D738219A-D67B-4EA4-8849-6DD41FBFF4A6}"/>
    <cellStyle name="_IRT 2005 - CHESP-140705_Financeiro Desconto na TUSD Geradores Reajuste 2010 - 03_03_2010" xfId="42990" xr:uid="{0DA6F6BC-2B24-4F48-AF09-D7692578B205}"/>
    <cellStyle name="_IRT 2005 - CHESP-140705_Financeiro Subsídio Baixa Renda Reajuste 2010 - 03_03_2010" xfId="42991" xr:uid="{9C97EDE7-DAAD-4832-9538-03A8FD2D60B9}"/>
    <cellStyle name="_IRT 2005 - CHESP-140705_Financeiro Subsídio Rural Irrigante e Aquicultor Reajuste 2010 - 03_03_2010" xfId="42992" xr:uid="{30C1EFB3-3681-4659-BBA1-15FF38C43BF3}"/>
    <cellStyle name="_IRT 2005 - CHESP-140705_IF - Autoprodutores 2" xfId="2689" xr:uid="{8A6C50DB-657C-4637-ACAB-73DC632426B4}"/>
    <cellStyle name="_IRT 2005 - CHESP-140705_IF_Consumidores livres e geradoras_2010" xfId="2690" xr:uid="{22BEB105-DF86-4E6E-82BC-167066723CE5}"/>
    <cellStyle name="_IRT 2005 - CHESP-140705_IRT (2)" xfId="1589" xr:uid="{7A800584-3EE8-46F3-BF90-4012FF2E720C}"/>
    <cellStyle name="_IRT 2005 - CHESP-140705_IRT (2) 2" xfId="2691" xr:uid="{3A1A2749-CAAB-4841-8957-5752C1AF43DC}"/>
    <cellStyle name="_IRT 2005 - CHESP-140705_IRT_1" xfId="1590" xr:uid="{9C8E7F91-2EF7-4039-B17E-6ED2AAE5C966}"/>
    <cellStyle name="_IRT 2005 - CHESP-140705_IRT_1_atualização serviços taxados" xfId="42993" xr:uid="{1C147B6F-9C7C-4B43-83E6-F7AB010D62D5}"/>
    <cellStyle name="_IRT 2005 - CHESP-140705_IRT_1_Financeiro Desconto na TUSD Consumidores Livres Reajuste 2010 - 03_03_2010" xfId="42994" xr:uid="{351F07B3-C546-46B8-A684-8CBDDCF92ECB}"/>
    <cellStyle name="_IRT 2005 - CHESP-140705_IRT_1_Financeiro Desconto na TUSD Geradores Reajuste 2010 - 03_03_2010" xfId="42995" xr:uid="{D1CE1A5F-6FC2-45FD-BC2C-70391AABD8F1}"/>
    <cellStyle name="_IRT 2005 - CHESP-140705_IRT_1_Financeiro Subsídio Baixa Renda Reajuste 2010 - 03_03_2010" xfId="42996" xr:uid="{B1A01CC0-79DA-4D87-976A-E10F92B3F477}"/>
    <cellStyle name="_IRT 2005 - CHESP-140705_IRT_1_Financeiro Subsídio Rural Irrigante e Aquicultor Reajuste 2010 - 03_03_2010" xfId="42997" xr:uid="{4DA6E936-7130-41D3-A861-3B7BB6C5712D}"/>
    <cellStyle name="_IRT 2005 - CHESP-140705_IRT_1_IRT-cálculo" xfId="2692" xr:uid="{406E5D87-7899-4206-B9C2-70534952FE1A}"/>
    <cellStyle name="_IRT 2005 - CHESP-140705_IRT_1_IRT-cálculo CAPA NEUTRALIDADE" xfId="2693" xr:uid="{59F2AE59-69E8-4AF7-9A7B-F13C5165F458}"/>
    <cellStyle name="_IRT 2005 - CHESP-140705_IRT_1_SOBRECONTRATAÇÃO E CVA" xfId="2694" xr:uid="{F882D58F-F6C6-4AE8-8958-3F33CDE84402}"/>
    <cellStyle name="_IRT 2005 - CHESP-140705_IRT_Planilha Básica_ CETRIL" xfId="267" xr:uid="{3339666F-CE76-4A6D-9BF1-9E42A64D8B91}"/>
    <cellStyle name="_IRT 2005 - CHESP-140705_IRT_Planilha Básica_ CETRIL 2" xfId="1299" xr:uid="{EB58D920-3AD5-492E-A1CD-D05574827ED3}"/>
    <cellStyle name="_IRT 2005 - CHESP-140705_IRT_Pleito" xfId="2695" xr:uid="{C0901DB4-FF7E-41B5-A067-83437DCF7C7A}"/>
    <cellStyle name="_IRT 2005 - CHESP-140705_IRT_Pleito_IRT-cálculo" xfId="2696" xr:uid="{8201A92D-67AF-43A9-9C1E-27AE5DAB2273}"/>
    <cellStyle name="_IRT 2005 - CHESP-140705_IRT_Pleito_IRT-cálculo CAPA NEUTRALIDADE" xfId="2697" xr:uid="{0BE137A1-B88B-495D-AB91-325CCD5FA618}"/>
    <cellStyle name="_IRT 2005 - CHESP-140705_IRT_Revisão A-1" xfId="2698" xr:uid="{00A11E32-4064-4F89-972E-FB10C76CDD10}"/>
    <cellStyle name="_IRT 2005 - CHESP-140705_IRT-cálculo" xfId="2699" xr:uid="{5DAB349C-86C4-43A4-9759-D9A3B84934A4}"/>
    <cellStyle name="_IRT 2005 - CHESP-140705_IRT-cálculo CAPA NEUTRALIDADE" xfId="2700" xr:uid="{3043A0C5-D435-410B-A37D-C88A3094B22D}"/>
    <cellStyle name="_IRT 2005 - CHESP-140705_Pasta1" xfId="1591" xr:uid="{62F6A776-9EC0-4DBB-9AF8-24E3F8FE01FE}"/>
    <cellStyle name="_IRT 2005 - CHESP-140705_Pasta1_atualização serviços taxados" xfId="42998" xr:uid="{B8297221-2BBE-4E56-B588-CE348CB82DA1}"/>
    <cellStyle name="_IRT 2005 - CHESP-140705_Pasta1_Financeiro Desconto na TUSD Consumidores Livres Reajuste 2010 - 03_03_2010" xfId="42999" xr:uid="{20DCDA1B-09A4-4917-8E7F-C2DCB9EC7AFA}"/>
    <cellStyle name="_IRT 2005 - CHESP-140705_Pasta1_Financeiro Desconto na TUSD Geradores Reajuste 2010 - 03_03_2010" xfId="43000" xr:uid="{FF691661-0B1F-4C47-878D-2A64AF8A7D78}"/>
    <cellStyle name="_IRT 2005 - CHESP-140705_Pasta1_Financeiro Subsídio Baixa Renda Reajuste 2010 - 03_03_2010" xfId="43001" xr:uid="{83229EDF-B274-474F-B127-74B36A800DF2}"/>
    <cellStyle name="_IRT 2005 - CHESP-140705_Pasta1_Financeiro Subsídio Rural Irrigante e Aquicultor Reajuste 2010 - 03_03_2010" xfId="43002" xr:uid="{2B8B1A6F-E9A5-47E0-9B1D-EBC3488F1FC0}"/>
    <cellStyle name="_IRT 2005 - CHESP-140705_Pasta1_IRT-cálculo" xfId="2701" xr:uid="{8F06B45D-72AF-4653-9C5C-31E837EBB20D}"/>
    <cellStyle name="_IRT 2005 - CHESP-140705_Pasta1_IRT-cálculo CAPA NEUTRALIDADE" xfId="2702" xr:uid="{50B09687-43C9-4948-886C-6CB412147D72}"/>
    <cellStyle name="_IRT 2005 - CHESP-140705_Pasta1_SOBRECONTRATAÇÃO E CVA" xfId="2703" xr:uid="{2DF4746D-55C8-4B7D-886D-424EF66E69A1}"/>
    <cellStyle name="_IRT 2005 - CHESP-140705_Sheet1" xfId="2704" xr:uid="{76FF65ED-08B7-48BE-9E3B-7A20940C67C1}"/>
    <cellStyle name="_IRT 2005 - CHESP-140705_SOBRECONTRATAÇÃO E CVA" xfId="2705" xr:uid="{B0C95FDD-9CB1-4860-BB63-9D05EFF9CEF2}"/>
    <cellStyle name="_IRT 2005 - CHESP-140705_SOBRECONTRATAÇÃO E CVA A-1" xfId="2706" xr:uid="{4539B09E-71C4-4D8B-803D-B8FB86A42C0D}"/>
    <cellStyle name="_IRT 2005 - CHESP-140705_SOBRECONTRATAÇÃO E CVA A-1_IRT-cálculo" xfId="2707" xr:uid="{29C3D56F-88E0-4B1B-9983-85AC9397C25D}"/>
    <cellStyle name="_IRT 2005 - CHESP-140705_SOBRECONTRATAÇÃO E CVA A-1_IRT-cálculo CAPA NEUTRALIDADE" xfId="2708" xr:uid="{32968E75-9ED4-47F3-AB86-FC624EF72033}"/>
    <cellStyle name="_IRT 2006 - CEEE" xfId="268" xr:uid="{1011BBCB-4079-42FC-8A22-D70A94C1A7ED}"/>
    <cellStyle name="_IRT 2006 - CEEE_atualização serviços taxados" xfId="43003" xr:uid="{D64900DB-B12F-47D4-81AA-7CBF453BAEB8}"/>
    <cellStyle name="_IRT 2006 - CEEE_Calculo_Subsidio_ELFSM_26_06_08_Modelo_ANEEL" xfId="2709" xr:uid="{0B3F40F4-02C4-476F-BE01-6EE51BFC9FD7}"/>
    <cellStyle name="_IRT 2006 - CEEE_Calculo_Subsidio_ELFSM_26_06_08_Modelo_ANEEL_IRT-cálculo" xfId="2710" xr:uid="{D73F36D3-AB26-4579-95FD-0EE027F3CEEC}"/>
    <cellStyle name="_IRT 2006 - CEEE_Calculo_Subsidio_ELFSM_26_06_08_Modelo_ANEEL_IRT-cálculo CAPA NEUTRALIDADE" xfId="2711" xr:uid="{14D985E9-FF4D-4D7D-94FB-B92734875BE5}"/>
    <cellStyle name="_IRT 2006 - CEEE_CVA_Projetada até dez-2008_Setembro" xfId="2712" xr:uid="{26C28099-0C5B-489A-A441-8E512B6BAB88}"/>
    <cellStyle name="_IRT 2006 - CEEE_CVA_Projetada até dez-2008_Setembro_CVA Outros Componentes PROVISÃO" xfId="2713" xr:uid="{16C65DA0-7D26-4E34-9EDC-A4B0FE121DDA}"/>
    <cellStyle name="_IRT 2006 - CEEE_CVA_Projetada até dez-2008_Setembro_PROVISÃO" xfId="2714" xr:uid="{BE15D331-E0D5-4415-A918-055225218CD7}"/>
    <cellStyle name="_IRT 2006 - CEEE_Energia Comprada" xfId="2715" xr:uid="{B6DD7DAF-CF3E-4E94-86B9-4ED36FC0A869}"/>
    <cellStyle name="_IRT 2006 - CEEE_Energia Comprada_IRT-cálculo" xfId="2716" xr:uid="{7C2E01C4-C238-4966-8713-8ADE7EB9970E}"/>
    <cellStyle name="_IRT 2006 - CEEE_Energia Comprada_IRT-cálculo CAPA NEUTRALIDADE" xfId="2717" xr:uid="{BB26B7D8-A4D3-4FA0-953A-5E57EBD7DE8B}"/>
    <cellStyle name="_IRT 2006 - CEEE_Fator X" xfId="1592" xr:uid="{38C2AC2E-F711-4739-91A2-181D5712F977}"/>
    <cellStyle name="_IRT 2006 - CEEE_Fator X_atualização serviços taxados" xfId="43004" xr:uid="{6355EC01-B3A7-4D62-AE4C-0B3DCE794A0C}"/>
    <cellStyle name="_IRT 2006 - CEEE_Fator X_Financeiro Desconto na TUSD Consumidores Livres Reajuste 2010 - 03_03_2010" xfId="43005" xr:uid="{2AD55E92-43A2-4B0C-9E7F-7368449718D0}"/>
    <cellStyle name="_IRT 2006 - CEEE_Fator X_Financeiro Desconto na TUSD Geradores Reajuste 2010 - 03_03_2010" xfId="43006" xr:uid="{1556FB72-973C-42E8-A81C-7480E62363D0}"/>
    <cellStyle name="_IRT 2006 - CEEE_Fator X_Financeiro Subsídio Baixa Renda Reajuste 2010 - 03_03_2010" xfId="43007" xr:uid="{7F70DA20-CFD0-42FF-BEEF-7FF3C26EF3AC}"/>
    <cellStyle name="_IRT 2006 - CEEE_Fator X_Financeiro Subsídio Rural Irrigante e Aquicultor Reajuste 2010 - 03_03_2010" xfId="43008" xr:uid="{94B04E68-78DD-4D4B-B24F-B088315CF6FC}"/>
    <cellStyle name="_IRT 2006 - CEEE_Fator X_IRT-cálculo" xfId="2718" xr:uid="{C1C27232-0F68-42EC-BE4D-692D64C07C12}"/>
    <cellStyle name="_IRT 2006 - CEEE_Fator X_IRT-cálculo CAPA NEUTRALIDADE" xfId="2719" xr:uid="{C3CF1511-9B25-4FA2-9F30-9B1553B26DBE}"/>
    <cellStyle name="_IRT 2006 - CEEE_Fator X_SOBRECONTRATAÇÃO E CVA" xfId="2720" xr:uid="{3E38B2C4-FD7B-4E4D-A652-30C9FE4CDE74}"/>
    <cellStyle name="_IRT 2006 - CEEE_Financeiro Desconto na TUSD Consumidores Livres Reajuste 2010 - 03_03_2010" xfId="43009" xr:uid="{32025AF1-E292-4354-9A65-BB4297D74A6C}"/>
    <cellStyle name="_IRT 2006 - CEEE_Financeiro Desconto na TUSD Geradores Reajuste 2010 - 03_03_2010" xfId="43010" xr:uid="{1F48C487-D54B-4C2D-8F36-C9E32A0C6098}"/>
    <cellStyle name="_IRT 2006 - CEEE_Financeiro Subsídio Baixa Renda Reajuste 2010 - 03_03_2010" xfId="43011" xr:uid="{3838C6B4-5692-4BD6-811B-A841C09AEC35}"/>
    <cellStyle name="_IRT 2006 - CEEE_Financeiro Subsídio Rural Irrigante e Aquicultor Reajuste 2010 - 03_03_2010" xfId="43012" xr:uid="{CE4B8A4C-10B5-49FE-9CFE-2B260C757374}"/>
    <cellStyle name="_IRT 2006 - CEEE_IF - Autoprodutores 2" xfId="2721" xr:uid="{DE39139A-20D5-4985-821D-29DEF691D1AF}"/>
    <cellStyle name="_IRT 2006 - CEEE_IF_Consumidores livres e geradoras_2010" xfId="2722" xr:uid="{AEDA79FA-1292-4025-98DF-BB4BDA35B9DF}"/>
    <cellStyle name="_IRT 2006 - CEEE_IRT (2)" xfId="1593" xr:uid="{CEBD4E2E-120F-4FA4-A363-393367654ABF}"/>
    <cellStyle name="_IRT 2006 - CEEE_IRT (2) 2" xfId="2723" xr:uid="{F274FE9E-F204-4DF9-B7DB-E9EF96CAD29F}"/>
    <cellStyle name="_IRT 2006 - CEEE_IRT_1" xfId="1594" xr:uid="{E056CAAE-994D-4E7E-8445-95331690FEBA}"/>
    <cellStyle name="_IRT 2006 - CEEE_IRT_1_atualização serviços taxados" xfId="43013" xr:uid="{0E8786B7-895E-4762-B887-95A8D35DA2DC}"/>
    <cellStyle name="_IRT 2006 - CEEE_IRT_1_Financeiro Desconto na TUSD Consumidores Livres Reajuste 2010 - 03_03_2010" xfId="43014" xr:uid="{0251FEA5-2449-4F19-8FA8-834FF906C758}"/>
    <cellStyle name="_IRT 2006 - CEEE_IRT_1_Financeiro Desconto na TUSD Geradores Reajuste 2010 - 03_03_2010" xfId="43015" xr:uid="{04AA246A-1544-4D28-9972-DEF9CAF9AA34}"/>
    <cellStyle name="_IRT 2006 - CEEE_IRT_1_Financeiro Subsídio Baixa Renda Reajuste 2010 - 03_03_2010" xfId="43016" xr:uid="{30D4E13E-1DBB-4388-B8C6-DEC707328877}"/>
    <cellStyle name="_IRT 2006 - CEEE_IRT_1_Financeiro Subsídio Rural Irrigante e Aquicultor Reajuste 2010 - 03_03_2010" xfId="43017" xr:uid="{6BE00769-7C6E-40FF-8BF1-87939AC89004}"/>
    <cellStyle name="_IRT 2006 - CEEE_IRT_1_IRT-cálculo" xfId="2724" xr:uid="{B3722F62-CEB3-4993-B810-A11F2EAA9C57}"/>
    <cellStyle name="_IRT 2006 - CEEE_IRT_1_IRT-cálculo CAPA NEUTRALIDADE" xfId="2725" xr:uid="{76BB52BC-4F42-4922-8D28-52C51C365F91}"/>
    <cellStyle name="_IRT 2006 - CEEE_IRT_1_SOBRECONTRATAÇÃO E CVA" xfId="2726" xr:uid="{24C16594-4FC1-4B66-B129-C0EE4B5D9DF1}"/>
    <cellStyle name="_IRT 2006 - CEEE_IRT_Planilha Básica_ CETRIL" xfId="269" xr:uid="{7819012B-B932-43A1-889D-C5F5315E0CE7}"/>
    <cellStyle name="_IRT 2006 - CEEE_IRT_Planilha Básica_ CETRIL 2" xfId="1300" xr:uid="{10305373-50AA-4935-80FE-AF963B3E10F5}"/>
    <cellStyle name="_IRT 2006 - CEEE_IRT_Pleito" xfId="2727" xr:uid="{0F17DB3C-775C-473B-B099-72D57F190637}"/>
    <cellStyle name="_IRT 2006 - CEEE_IRT_Pleito_IRT-cálculo" xfId="2728" xr:uid="{2D000A8D-5C71-4CBA-8FC6-B8056F0FB71B}"/>
    <cellStyle name="_IRT 2006 - CEEE_IRT_Pleito_IRT-cálculo CAPA NEUTRALIDADE" xfId="2729" xr:uid="{8DD3E8B2-14A0-4A5B-841D-79DF3911511C}"/>
    <cellStyle name="_IRT 2006 - CEEE_IRT_Revisão A-1" xfId="2730" xr:uid="{BE241952-9F3C-470D-B12C-CA5380B38940}"/>
    <cellStyle name="_IRT 2006 - CEEE_IRT-cálculo" xfId="2731" xr:uid="{1662F536-7C15-4C64-A4A3-920034E1DCA0}"/>
    <cellStyle name="_IRT 2006 - CEEE_IRT-cálculo CAPA NEUTRALIDADE" xfId="2732" xr:uid="{B7A9F029-143D-4A36-93CC-3816608B66A5}"/>
    <cellStyle name="_IRT 2006 - CEEE_Pasta1" xfId="1595" xr:uid="{DC89D025-5174-4C5D-BD4D-9157ECDC8B4D}"/>
    <cellStyle name="_IRT 2006 - CEEE_Pasta1_atualização serviços taxados" xfId="43018" xr:uid="{42E72104-E733-41E7-B85A-C56C0FE802EF}"/>
    <cellStyle name="_IRT 2006 - CEEE_Pasta1_Financeiro Desconto na TUSD Consumidores Livres Reajuste 2010 - 03_03_2010" xfId="43019" xr:uid="{36540018-1C8E-4D1C-A8D9-69C827EA7BE2}"/>
    <cellStyle name="_IRT 2006 - CEEE_Pasta1_Financeiro Desconto na TUSD Geradores Reajuste 2010 - 03_03_2010" xfId="43020" xr:uid="{F2066513-4C25-46E7-8167-F4C08F1E91E0}"/>
    <cellStyle name="_IRT 2006 - CEEE_Pasta1_Financeiro Subsídio Baixa Renda Reajuste 2010 - 03_03_2010" xfId="43021" xr:uid="{22F851E3-A21B-4B7F-9C19-4CB068ADE6DC}"/>
    <cellStyle name="_IRT 2006 - CEEE_Pasta1_Financeiro Subsídio Rural Irrigante e Aquicultor Reajuste 2010 - 03_03_2010" xfId="43022" xr:uid="{FA12A323-88D8-44F8-A4AC-4BAA1AADC8B9}"/>
    <cellStyle name="_IRT 2006 - CEEE_Pasta1_IRT-cálculo" xfId="2733" xr:uid="{B36003CE-A00A-4B75-B635-99B527D7CA0A}"/>
    <cellStyle name="_IRT 2006 - CEEE_Pasta1_IRT-cálculo CAPA NEUTRALIDADE" xfId="2734" xr:uid="{EC8BC84C-7F62-4271-91F9-4BB76A6F8340}"/>
    <cellStyle name="_IRT 2006 - CEEE_Pasta1_SOBRECONTRATAÇÃO E CVA" xfId="2735" xr:uid="{8FF0102E-9325-4BAF-B4D7-BE23C2D0DFAB}"/>
    <cellStyle name="_IRT 2006 - CEEE_Sheet1" xfId="2736" xr:uid="{8C5DD72E-B218-4360-8CF2-19B0B48ECF4F}"/>
    <cellStyle name="_IRT 2006 - CEEE_SOBRECONTRATAÇÃO E CVA" xfId="2737" xr:uid="{852590CD-EA28-4030-9C53-B04B42EB3334}"/>
    <cellStyle name="_IRT 2006 - CEEE_SOBRECONTRATAÇÃO E CVA A-1" xfId="2738" xr:uid="{2FD17B22-F873-4E98-B2C0-A07516A95E11}"/>
    <cellStyle name="_IRT 2006 - CEEE_SOBRECONTRATAÇÃO E CVA A-1_IRT-cálculo" xfId="2739" xr:uid="{6A406337-3841-426C-BD7D-DB58E129FF30}"/>
    <cellStyle name="_IRT 2006 - CEEE_SOBRECONTRATAÇÃO E CVA A-1_IRT-cálculo CAPA NEUTRALIDADE" xfId="2740" xr:uid="{D07C8073-A443-4E10-8823-8F98218DEDC0}"/>
    <cellStyle name="_IRT 2006 Boa Vista" xfId="270" xr:uid="{D8FB23D2-2ED5-4ADE-98DA-473658FBB5C3}"/>
    <cellStyle name="_IRT 2006 Boa Vista 2" xfId="1301" xr:uid="{9BD15CF4-5968-4043-8C31-1EA531861629}"/>
    <cellStyle name="_IRT 2006 Boa Vista 3" xfId="2741" xr:uid="{58F4515C-30B8-49C9-8170-B4BDC00CF44F}"/>
    <cellStyle name="_IRT 2006 Boa Vista_Balanço" xfId="271" xr:uid="{36F39966-545F-437C-AF16-7B6C42C7CDB8}"/>
    <cellStyle name="_IRT 2006 Boa Vista_casulo 15" xfId="272" xr:uid="{98244BD7-6C46-4B86-BF10-3D32C607A023}"/>
    <cellStyle name="_IRT 2006 Boa Vista_COELCE  ICMS Não Compensado RTO 2012 281211" xfId="2742" xr:uid="{D0ADBD5C-BF7F-4501-82BE-D97D8FF32614}"/>
    <cellStyle name="_IRT 2006 Boa Vista_COELCE - RTO 2011 - PLPT_PLANILHA_CÁLCULO_DÉFICIT" xfId="2743" xr:uid="{BB5501E4-0410-48CB-80D4-A0E739B7EB26}"/>
    <cellStyle name="_IRT 2006 Boa Vista_Exposição_Agosto 2" xfId="2744" xr:uid="{198F07E8-4EB4-40F5-A26F-09A894AAE267}"/>
    <cellStyle name="_IRT 2006 Boa Vista_IRT EEB 2010" xfId="2745" xr:uid="{861FC467-3C50-4AD0-9ED9-175493917D68}"/>
    <cellStyle name="_IRT 2006 Boa Vista_IRT_Revisão A-2" xfId="2746" xr:uid="{BC6E9029-0967-426F-9DC6-FCFEA14DC77C}"/>
    <cellStyle name="_IRT 2006 Boa Vista_IRT-cálculo" xfId="2747" xr:uid="{08DA52B8-AE27-409E-AE57-0E29006A712B}"/>
    <cellStyle name="_IRT 2006 Boa Vista_Simulação AES SUL 03_04_07" xfId="273" xr:uid="{9D151770-2C3E-4758-B384-D2D25857D0B4}"/>
    <cellStyle name="_IRT 2006 Boa Vista_Simulação AES SUL 03_04_07 2" xfId="1302" xr:uid="{F5E17874-F324-42D0-9FF1-D532E81F83E3}"/>
    <cellStyle name="_IRT 2006 Boa Vista_Simulação AES SUL 03_04_07 3" xfId="2748" xr:uid="{ECC64A38-4708-45BB-9E3B-62B4D91B1B8A}"/>
    <cellStyle name="_IRT 2006 Boa Vista_Simulação AES SUL 03_04_07_Balanço" xfId="274" xr:uid="{03C34C23-9775-4862-8CFD-270A37AD17C0}"/>
    <cellStyle name="_IRT 2006 Boa Vista_Simulação AES SUL 03_04_07_casulo 15" xfId="275" xr:uid="{9D210622-C14D-4A9A-B107-447F3CFF287E}"/>
    <cellStyle name="_IRT 2006 Boa Vista_Simulação AES SUL 03_04_07_IRT EEB 2010" xfId="2749" xr:uid="{637E9345-4871-45A2-BBD4-B8E5D049753B}"/>
    <cellStyle name="_IRT 2006 Boa Vista_Simulação congelamento COELCE 2011 - Propostas 3ª Fase AP040 (20.12.2011)" xfId="2750" xr:uid="{3818B442-04DC-41A9-ADC2-E899125C647E}"/>
    <cellStyle name="_IRT 2006 Boa Vista_Sobrecontratação AES (2)" xfId="276" xr:uid="{22359111-3E35-4D63-88B2-FC40BA4E5EB9}"/>
    <cellStyle name="_IRT 2006 Boa Vista_Sobrecontratação AES (2) 2" xfId="1303" xr:uid="{44D0CCF2-496A-40DA-8A38-3EDBA6D4741A}"/>
    <cellStyle name="_IRT 2006 Boa Vista_Sobrecontratação AES (2) 3" xfId="2751" xr:uid="{0E7D4680-DC65-4266-9332-07218F766F9A}"/>
    <cellStyle name="_IRT 2006 Boa Vista_Sobrecontratação AES (2)_Balanço" xfId="277" xr:uid="{8D855214-F9D7-47EC-83C4-DEC126859FB6}"/>
    <cellStyle name="_IRT 2006 Boa Vista_Sobrecontratação AES (2)_casulo 15" xfId="278" xr:uid="{A3CC16FB-3B49-4DAE-893B-A268F9A5B68E}"/>
    <cellStyle name="_IRT 2006 Boa Vista_Sobrecontratação AES (2)_IRT EEB 2010" xfId="2752" xr:uid="{A4A04F00-0AA4-444C-9EC9-BFB9E9BDE47A}"/>
    <cellStyle name="_IRT 2006 Boa Vista_SOBRECONTRATAÇÃO E CVA" xfId="2753" xr:uid="{70343A09-6D71-4F10-A451-82F6905FB2B1}"/>
    <cellStyle name="_IRT 2007 - COELBA" xfId="279" xr:uid="{E29EE22A-44B2-44CF-9584-4EF2FC6E70F7}"/>
    <cellStyle name="_IRT 2007 - COELBA_atualização serviços taxados" xfId="43023" xr:uid="{1D4A3FE1-C4AD-4C7D-8371-B1C8A19E37D2}"/>
    <cellStyle name="_IRT 2007 - COELBA_Financeiro Desconto na TUSD Consumidores Livres Reajuste 2010 - 03_03_2010" xfId="43024" xr:uid="{A6CBCC86-4D6B-4536-886D-6C78A3439A20}"/>
    <cellStyle name="_IRT 2007 - COELBA_Financeiro Desconto na TUSD Geradores Reajuste 2010 - 03_03_2010" xfId="43025" xr:uid="{8060DCD4-4CB2-47B4-B22D-71F17EED76E2}"/>
    <cellStyle name="_IRT 2007 - COELBA_Financeiro Subsídio Baixa Renda Reajuste 2010 - 03_03_2010" xfId="43026" xr:uid="{60E52FAC-BA49-4C28-8C81-9EAF7C5B1D01}"/>
    <cellStyle name="_IRT 2007 - COELBA_Financeiro Subsídio Rural Irrigante e Aquicultor Reajuste 2010 - 03_03_2010" xfId="43027" xr:uid="{91478CF9-2C2D-435D-9DBC-B11A81241CFD}"/>
    <cellStyle name="_IRT 2007 - COELBA_IF - Autoprodutores 2" xfId="2754" xr:uid="{78B60A45-126D-4D18-A5B3-8EF26F4FAE9E}"/>
    <cellStyle name="_IRT 2007 - COELBA_IF_Consumidores livres e geradoras_2010" xfId="2755" xr:uid="{C8C79275-6E91-4751-92FE-62F7868B9A5A}"/>
    <cellStyle name="_IRT 2007 - COELBA_IRT-cálculo" xfId="2756" xr:uid="{2601467C-BB5A-4B98-9FF5-21797BFC7D21}"/>
    <cellStyle name="_IRT 2007 - COELBA_Sheet1" xfId="2757" xr:uid="{7333C79D-973A-4E40-BD3D-6ED097496076}"/>
    <cellStyle name="_IRT 2007 - COELBA_Sheet2" xfId="2758" xr:uid="{B7D7FFA6-62BB-4AFD-B1D0-A33BF3119790}"/>
    <cellStyle name="_IRT 2007 - Enersul" xfId="280" xr:uid="{A632FEED-2348-409F-8516-B8E2518ABE74}"/>
    <cellStyle name="_IRT 2007 - Enersul_IF - Autoprodutores 2" xfId="2759" xr:uid="{FC34E3F0-7F30-4387-95B6-7AE8EC3F2B9A}"/>
    <cellStyle name="_IRT 2007 - Enersul_IF_Consumidores livres e geradoras_2010" xfId="2760" xr:uid="{982E6E78-00D4-4E30-9F20-40B8FA2DFBEB}"/>
    <cellStyle name="_IRT 2007 - Enersul_IRT-cálculo" xfId="2761" xr:uid="{ED3877D7-6E6F-459B-AAA0-6BDF31714BD7}"/>
    <cellStyle name="_IRT 2007 - Enersul_Sheet1" xfId="2762" xr:uid="{436AC1C8-3D20-4018-9074-8BB4302BDE72}"/>
    <cellStyle name="_IRT CPEE_fev07" xfId="281" xr:uid="{1FCFC1AB-11C4-4CAB-A51E-F5997DE7E3AC}"/>
    <cellStyle name="_IRT CPEE_fev07_atualização serviços taxados" xfId="43028" xr:uid="{FAB90D11-1FC5-4A22-8DF0-60D1A6F959DE}"/>
    <cellStyle name="_IRT CPEE_fev07_Calculo_Subsidio_ELFSM_26_06_08_Modelo_ANEEL" xfId="2763" xr:uid="{FF98736C-CEC1-4B97-9BBA-8B9170286DA1}"/>
    <cellStyle name="_IRT CPEE_fev07_Calculo_Subsidio_ELFSM_26_06_08_Modelo_ANEEL_IRT-cálculo" xfId="2764" xr:uid="{276FED84-50E8-409C-9DC8-188C57ED7468}"/>
    <cellStyle name="_IRT CPEE_fev07_Calculo_Subsidio_ELFSM_26_06_08_Modelo_ANEEL_IRT-cálculo CAPA NEUTRALIDADE" xfId="2765" xr:uid="{9C2334EF-080B-481D-A3C5-E54C38F216CA}"/>
    <cellStyle name="_IRT CPEE_fev07_CVA_Projetada até dez-2008_Setembro" xfId="2766" xr:uid="{1E180D1C-DD8B-48A1-BBED-61B699C3D0A2}"/>
    <cellStyle name="_IRT CPEE_fev07_CVA_Projetada até dez-2008_Setembro_CVA Outros Componentes PROVISÃO" xfId="2767" xr:uid="{1A084EE4-BBF3-475E-A0B5-5CE0C7A0A408}"/>
    <cellStyle name="_IRT CPEE_fev07_CVA_Projetada até dez-2008_Setembro_PROVISÃO" xfId="2768" xr:uid="{67D22B03-E20F-41C1-B196-AE4FA2D6080A}"/>
    <cellStyle name="_IRT CPEE_fev07_Energia Comprada" xfId="2769" xr:uid="{B97DA61F-8DDD-4DBA-8C8D-C6C8A3D28ABC}"/>
    <cellStyle name="_IRT CPEE_fev07_Energia Comprada_IRT-cálculo" xfId="2770" xr:uid="{FDC3369D-B5BC-4C9F-B7D4-AC594CFD0FE5}"/>
    <cellStyle name="_IRT CPEE_fev07_Energia Comprada_IRT-cálculo CAPA NEUTRALIDADE" xfId="2771" xr:uid="{F6D46D97-8F37-498A-9B88-CAE086987EA9}"/>
    <cellStyle name="_IRT CPEE_fev07_Fator X" xfId="1596" xr:uid="{20870C99-EF72-4F66-BAAC-2B5F33C9349D}"/>
    <cellStyle name="_IRT CPEE_fev07_Fator X_atualização serviços taxados" xfId="43029" xr:uid="{2B79CC58-2F54-4C32-B16E-717875686E04}"/>
    <cellStyle name="_IRT CPEE_fev07_Fator X_Financeiro Desconto na TUSD Consumidores Livres Reajuste 2010 - 03_03_2010" xfId="43030" xr:uid="{25638B0C-9E96-487D-AF39-F6FCEE8F5F2B}"/>
    <cellStyle name="_IRT CPEE_fev07_Fator X_Financeiro Desconto na TUSD Geradores Reajuste 2010 - 03_03_2010" xfId="43031" xr:uid="{72BB9643-E136-443D-857F-5D66C1733403}"/>
    <cellStyle name="_IRT CPEE_fev07_Fator X_Financeiro Subsídio Baixa Renda Reajuste 2010 - 03_03_2010" xfId="43032" xr:uid="{08E52924-D6B3-4D2F-9D8C-9F8C2C4DFDA8}"/>
    <cellStyle name="_IRT CPEE_fev07_Fator X_Financeiro Subsídio Rural Irrigante e Aquicultor Reajuste 2010 - 03_03_2010" xfId="43033" xr:uid="{D643D08F-5250-4607-8656-697AD3706E49}"/>
    <cellStyle name="_IRT CPEE_fev07_Fator X_IRT-cálculo" xfId="2772" xr:uid="{7884CD59-5C5B-4C29-B6DA-BDAF941F45C9}"/>
    <cellStyle name="_IRT CPEE_fev07_Fator X_IRT-cálculo CAPA NEUTRALIDADE" xfId="2773" xr:uid="{672A9E92-BD18-4DB1-BF6C-EE58A537B81C}"/>
    <cellStyle name="_IRT CPEE_fev07_Fator X_SOBRECONTRATAÇÃO E CVA" xfId="2774" xr:uid="{80CBB559-6333-4B48-8899-F51CA6F4EAB2}"/>
    <cellStyle name="_IRT CPEE_fev07_Financeiro Desconto na TUSD Consumidores Livres Reajuste 2010 - 03_03_2010" xfId="43034" xr:uid="{9382EF35-FF3C-49CC-B0EF-79742DB39FB4}"/>
    <cellStyle name="_IRT CPEE_fev07_Financeiro Desconto na TUSD Geradores Reajuste 2010 - 03_03_2010" xfId="43035" xr:uid="{934F89AE-2E05-473D-AC5F-1E78315D1B80}"/>
    <cellStyle name="_IRT CPEE_fev07_Financeiro Subsídio Baixa Renda Reajuste 2010 - 03_03_2010" xfId="43036" xr:uid="{65CDC643-6127-4073-9068-8D3FF4F53EFA}"/>
    <cellStyle name="_IRT CPEE_fev07_Financeiro Subsídio Rural Irrigante e Aquicultor Reajuste 2010 - 03_03_2010" xfId="43037" xr:uid="{E5AC5798-DC80-4DBD-8CC0-14165F6C484C}"/>
    <cellStyle name="_IRT CPEE_fev07_IF - Autoprodutores 2" xfId="2775" xr:uid="{A095AC90-5AD5-4C7F-A72C-D54BCE02ACCA}"/>
    <cellStyle name="_IRT CPEE_fev07_IF_Consumidores livres e geradoras_2010" xfId="2776" xr:uid="{8EBF53A0-E14F-4938-AC08-082C3F5B2E26}"/>
    <cellStyle name="_IRT CPEE_fev07_IRT (2)" xfId="1597" xr:uid="{DE614A75-A2AF-4A5F-8785-7C4B70647029}"/>
    <cellStyle name="_IRT CPEE_fev07_IRT (2) 2" xfId="2777" xr:uid="{55A1A955-4F89-4A01-B9AC-6C22C066F9BE}"/>
    <cellStyle name="_IRT CPEE_fev07_IRT_1" xfId="1598" xr:uid="{B97D0BD2-2B81-4540-AA8A-E5EC5BB269DA}"/>
    <cellStyle name="_IRT CPEE_fev07_IRT_1_atualização serviços taxados" xfId="43038" xr:uid="{A9FF4F1D-D23C-4341-850B-D8DFCE3A68CE}"/>
    <cellStyle name="_IRT CPEE_fev07_IRT_1_Financeiro Desconto na TUSD Consumidores Livres Reajuste 2010 - 03_03_2010" xfId="43039" xr:uid="{5FCBE2EB-7C36-4567-B523-E1EFA7DD0CAE}"/>
    <cellStyle name="_IRT CPEE_fev07_IRT_1_Financeiro Desconto na TUSD Geradores Reajuste 2010 - 03_03_2010" xfId="43040" xr:uid="{C78367F2-F754-4D38-8F37-A40BA1A29BAF}"/>
    <cellStyle name="_IRT CPEE_fev07_IRT_1_Financeiro Subsídio Baixa Renda Reajuste 2010 - 03_03_2010" xfId="43041" xr:uid="{D4105BE1-0864-422C-B931-FF7646FED7ED}"/>
    <cellStyle name="_IRT CPEE_fev07_IRT_1_Financeiro Subsídio Rural Irrigante e Aquicultor Reajuste 2010 - 03_03_2010" xfId="43042" xr:uid="{E1388723-FC25-43F7-8A33-A8A4FCCF3355}"/>
    <cellStyle name="_IRT CPEE_fev07_IRT_1_IRT-cálculo" xfId="2778" xr:uid="{8E23B7B0-1443-4FC5-BF24-CDBD1F30F850}"/>
    <cellStyle name="_IRT CPEE_fev07_IRT_1_IRT-cálculo CAPA NEUTRALIDADE" xfId="2779" xr:uid="{A51C4A74-1FFF-4C02-BE39-4597E36C9A4B}"/>
    <cellStyle name="_IRT CPEE_fev07_IRT_1_SOBRECONTRATAÇÃO E CVA" xfId="2780" xr:uid="{A5D64C32-D0BB-4E2E-8EE6-2FD69328CDFE}"/>
    <cellStyle name="_IRT CPEE_fev07_IRT_Planilha Básica_ CETRIL" xfId="282" xr:uid="{95937AE9-02AA-484D-9473-46B19DA5A699}"/>
    <cellStyle name="_IRT CPEE_fev07_IRT_Planilha Básica_ CETRIL 2" xfId="1304" xr:uid="{B37C0497-0F67-455D-A5DE-587236F1457A}"/>
    <cellStyle name="_IRT CPEE_fev07_IRT_Pleito" xfId="2781" xr:uid="{E5C3F039-B704-4789-A351-5669B3A84754}"/>
    <cellStyle name="_IRT CPEE_fev07_IRT_Pleito_IRT-cálculo" xfId="2782" xr:uid="{E98F3062-FC97-42BF-9F09-E403CBFF0EA6}"/>
    <cellStyle name="_IRT CPEE_fev07_IRT_Pleito_IRT-cálculo CAPA NEUTRALIDADE" xfId="2783" xr:uid="{FA189845-E43B-4A44-817C-298776BB17B1}"/>
    <cellStyle name="_IRT CPEE_fev07_IRT_Revisão A-1" xfId="2784" xr:uid="{EC4E34D9-442F-4DD2-9296-B832CC8CCE69}"/>
    <cellStyle name="_IRT CPEE_fev07_IRT-cálculo" xfId="2785" xr:uid="{DC401459-7AE1-469E-9300-D11C0273F144}"/>
    <cellStyle name="_IRT CPEE_fev07_IRT-cálculo CAPA NEUTRALIDADE" xfId="2786" xr:uid="{07F5FED4-0BE0-4162-A10F-DECE89E07CBD}"/>
    <cellStyle name="_IRT CPEE_fev07_Pasta1" xfId="1599" xr:uid="{BCB3DBC6-6E6E-440C-A8D8-67A5C6EE47BD}"/>
    <cellStyle name="_IRT CPEE_fev07_Pasta1_atualização serviços taxados" xfId="43043" xr:uid="{E0529B64-5B0B-411E-905A-1E6A16CDD551}"/>
    <cellStyle name="_IRT CPEE_fev07_Pasta1_Financeiro Desconto na TUSD Consumidores Livres Reajuste 2010 - 03_03_2010" xfId="43044" xr:uid="{F1A95627-2D1E-458A-8C22-9ADEF543DEB1}"/>
    <cellStyle name="_IRT CPEE_fev07_Pasta1_Financeiro Desconto na TUSD Geradores Reajuste 2010 - 03_03_2010" xfId="43045" xr:uid="{A883590A-F702-4113-B1B6-1B71E0A1FAD1}"/>
    <cellStyle name="_IRT CPEE_fev07_Pasta1_Financeiro Subsídio Baixa Renda Reajuste 2010 - 03_03_2010" xfId="43046" xr:uid="{2601C61A-8F77-41E0-8A19-E31D519841B7}"/>
    <cellStyle name="_IRT CPEE_fev07_Pasta1_Financeiro Subsídio Rural Irrigante e Aquicultor Reajuste 2010 - 03_03_2010" xfId="43047" xr:uid="{2A2F533E-C49F-4EAB-AEFC-31FC31165A8A}"/>
    <cellStyle name="_IRT CPEE_fev07_Pasta1_IRT-cálculo" xfId="2787" xr:uid="{BD27F4BD-A03B-48D6-88E6-63EC9B366AB5}"/>
    <cellStyle name="_IRT CPEE_fev07_Pasta1_IRT-cálculo CAPA NEUTRALIDADE" xfId="2788" xr:uid="{6AC29E53-3C61-4558-8DF5-5174231D6F2F}"/>
    <cellStyle name="_IRT CPEE_fev07_Pasta1_SOBRECONTRATAÇÃO E CVA" xfId="2789" xr:uid="{68FE9F0B-BA61-4196-90E6-CA323E98DA36}"/>
    <cellStyle name="_IRT CPEE_fev07_pós-IGPM" xfId="283" xr:uid="{97A64930-05DF-4452-9A6D-4170EAFE583F}"/>
    <cellStyle name="_IRT CPEE_fev07_pós-IGPM_atualização serviços taxados" xfId="43048" xr:uid="{1DA9F96D-1670-441D-AFA4-4D627F2502A8}"/>
    <cellStyle name="_IRT CPEE_fev07_pós-IGPM_Cálculo do Financeiro do Baixa Renda" xfId="2790" xr:uid="{EC3834B5-137A-405F-96D9-765104CC7DC1}"/>
    <cellStyle name="_IRT CPEE_fev07_pós-IGPM_Cálculo do Financeiro do Baixa Renda_IRT-cálculo" xfId="2791" xr:uid="{618B1432-04A4-45DB-B013-F06CE7948B86}"/>
    <cellStyle name="_IRT CPEE_fev07_pós-IGPM_Cálculo do Financeiro do Baixa Renda_IRT-cálculo CAPA NEUTRALIDADE" xfId="2792" xr:uid="{8236545F-12DD-4441-9A06-53E57C3DBA37}"/>
    <cellStyle name="_IRT CPEE_fev07_pós-IGPM_Custo com Avaliação de Ativos para Base de Remuneração" xfId="2793" xr:uid="{7A75E000-B160-450A-A82A-962CD81AB1F1}"/>
    <cellStyle name="_IRT CPEE_fev07_pós-IGPM_Custo com Avaliação de Ativos para Base de Remuneração_IRT-cálculo" xfId="2794" xr:uid="{F2B40F11-FE90-4E7D-BA6B-AAC9618C44B2}"/>
    <cellStyle name="_IRT CPEE_fev07_pós-IGPM_Custo com Avaliação de Ativos para Base de Remuneração_IRT-cálculo CAPA NEUTRALIDADE" xfId="2795" xr:uid="{F05A0FD9-3BDA-4A25-9AEB-8050B78DC684}"/>
    <cellStyle name="_IRT CPEE_fev07_pós-IGPM_Energia Comprada" xfId="2796" xr:uid="{24FB8F86-3DC8-47CC-A447-351011DD47DC}"/>
    <cellStyle name="_IRT CPEE_fev07_pós-IGPM_Energia Comprada_IRT-cálculo" xfId="2797" xr:uid="{5901243C-73F5-4C83-B886-7453C42C4124}"/>
    <cellStyle name="_IRT CPEE_fev07_pós-IGPM_Energia Comprada_IRT-cálculo CAPA NEUTRALIDADE" xfId="2798" xr:uid="{20ADDE41-3651-4905-AC8B-9E76C407EF58}"/>
    <cellStyle name="_IRT CPEE_fev07_pós-IGPM_Fator X" xfId="1600" xr:uid="{AC38D963-CB76-497E-BD16-3AB49056F5D8}"/>
    <cellStyle name="_IRT CPEE_fev07_pós-IGPM_Fator X_atualização serviços taxados" xfId="43049" xr:uid="{56B7FE21-5ACC-4922-9826-93445F1285EC}"/>
    <cellStyle name="_IRT CPEE_fev07_pós-IGPM_Fator X_Financeiro Desconto na TUSD Consumidores Livres Reajuste 2010 - 03_03_2010" xfId="43050" xr:uid="{7793B86E-690D-4DF9-AA11-A7D35639CA0B}"/>
    <cellStyle name="_IRT CPEE_fev07_pós-IGPM_Fator X_Financeiro Desconto na TUSD Geradores Reajuste 2010 - 03_03_2010" xfId="43051" xr:uid="{0FCAC2C4-FDEC-4F48-837E-FB6F441DCE77}"/>
    <cellStyle name="_IRT CPEE_fev07_pós-IGPM_Fator X_Financeiro Subsídio Baixa Renda Reajuste 2010 - 03_03_2010" xfId="43052" xr:uid="{73FBF691-A9A9-4491-91E0-43CE8E54994E}"/>
    <cellStyle name="_IRT CPEE_fev07_pós-IGPM_Fator X_Financeiro Subsídio Rural Irrigante e Aquicultor Reajuste 2010 - 03_03_2010" xfId="43053" xr:uid="{5785B4C5-9F00-4C2A-8EF8-8C97798F3784}"/>
    <cellStyle name="_IRT CPEE_fev07_pós-IGPM_Fator X_IRT-cálculo" xfId="2799" xr:uid="{9FEFB9DC-5CBC-4104-A42B-32D952C48D4F}"/>
    <cellStyle name="_IRT CPEE_fev07_pós-IGPM_Fator X_IRT-cálculo CAPA NEUTRALIDADE" xfId="2800" xr:uid="{C1BF34D5-A70A-4235-8679-51E8016F0967}"/>
    <cellStyle name="_IRT CPEE_fev07_pós-IGPM_Fator X_SOBRECONTRATAÇÃO E CVA" xfId="2801" xr:uid="{0D598905-DA40-4113-8E2D-E14051FA3265}"/>
    <cellStyle name="_IRT CPEE_fev07_pós-IGPM_Financeiro Desconto na TUSD Consumidores Livres Reajuste 2010 - 03_03_2010" xfId="43054" xr:uid="{3CB54C5E-5F2B-4167-9989-8E2F06B6B807}"/>
    <cellStyle name="_IRT CPEE_fev07_pós-IGPM_Financeiro Desconto na TUSD Geradores Reajuste 2010 - 03_03_2010" xfId="43055" xr:uid="{A3A03634-1D6A-4BF3-8FDB-41E7750BF7DF}"/>
    <cellStyle name="_IRT CPEE_fev07_pós-IGPM_Financeiro Subsídio Baixa Renda Reajuste 2010 - 03_03_2010" xfId="43056" xr:uid="{C5D0C7C0-7675-4DA8-B079-BD6789ACE41C}"/>
    <cellStyle name="_IRT CPEE_fev07_pós-IGPM_Financeiro Subsídio Rural Irrigante e Aquicultor Reajuste 2010 - 03_03_2010" xfId="43057" xr:uid="{9CD5D8DC-1E9B-423E-ACE2-F83CD4AFBE58}"/>
    <cellStyle name="_IRT CPEE_fev07_pós-IGPM_IF - Autoprodutores 2" xfId="2802" xr:uid="{EEBC7F1F-D1FB-478D-A324-19621B2EAD17}"/>
    <cellStyle name="_IRT CPEE_fev07_pós-IGPM_IF_Consumidores livres e geradoras_2010" xfId="2803" xr:uid="{3C585FAB-09F6-43F6-A546-D704CD90B7AA}"/>
    <cellStyle name="_IRT CPEE_fev07_pós-IGPM_IRT (2)" xfId="1601" xr:uid="{A9C19CF5-DBCF-4AC2-A251-E5F1088F151D}"/>
    <cellStyle name="_IRT CPEE_fev07_pós-IGPM_IRT (2) 2" xfId="2804" xr:uid="{B9963DFE-2E72-49EE-80FE-CF2B5396ECB9}"/>
    <cellStyle name="_IRT CPEE_fev07_pós-IGPM_IRT_1" xfId="1602" xr:uid="{DE20E7FC-4FD7-4D62-A5C3-19B7F6ABDF9E}"/>
    <cellStyle name="_IRT CPEE_fev07_pós-IGPM_IRT_1_atualização serviços taxados" xfId="43058" xr:uid="{1FC6052A-4E70-440E-B556-581BE5B9E832}"/>
    <cellStyle name="_IRT CPEE_fev07_pós-IGPM_IRT_1_Financeiro Desconto na TUSD Consumidores Livres Reajuste 2010 - 03_03_2010" xfId="43059" xr:uid="{2981A4FC-976F-4412-80B1-CC6E80E3436F}"/>
    <cellStyle name="_IRT CPEE_fev07_pós-IGPM_IRT_1_Financeiro Desconto na TUSD Geradores Reajuste 2010 - 03_03_2010" xfId="43060" xr:uid="{E0539290-2F2A-4B96-8266-FA643E296DF8}"/>
    <cellStyle name="_IRT CPEE_fev07_pós-IGPM_IRT_1_Financeiro Subsídio Baixa Renda Reajuste 2010 - 03_03_2010" xfId="43061" xr:uid="{8E585BC3-39EE-4540-B5BE-D163D73CD6A9}"/>
    <cellStyle name="_IRT CPEE_fev07_pós-IGPM_IRT_1_Financeiro Subsídio Rural Irrigante e Aquicultor Reajuste 2010 - 03_03_2010" xfId="43062" xr:uid="{E7944747-821F-446D-B327-42A6606E3E9D}"/>
    <cellStyle name="_IRT CPEE_fev07_pós-IGPM_IRT_1_IRT-cálculo" xfId="2805" xr:uid="{12EDE901-CD01-456B-8B69-E41728BBD5DD}"/>
    <cellStyle name="_IRT CPEE_fev07_pós-IGPM_IRT_1_IRT-cálculo CAPA NEUTRALIDADE" xfId="2806" xr:uid="{9B8ECA11-4ABF-4278-BA8F-53C375AC2BCC}"/>
    <cellStyle name="_IRT CPEE_fev07_pós-IGPM_IRT_1_SOBRECONTRATAÇÃO E CVA" xfId="2807" xr:uid="{2643213B-11A6-4E1E-A4D8-1D8B126ECFEC}"/>
    <cellStyle name="_IRT CPEE_fev07_pós-IGPM_IRT_Revisão A-1" xfId="2808" xr:uid="{DEA87032-B33A-4BCC-B611-0565FA5209F1}"/>
    <cellStyle name="_IRT CPEE_fev07_pós-IGPM_IRT-cálculo" xfId="2809" xr:uid="{2FEE3EC4-8FD5-4402-8560-0AF496B89DF5}"/>
    <cellStyle name="_IRT CPEE_fev07_pós-IGPM_IRT-cálculo CAPA NEUTRALIDADE" xfId="2810" xr:uid="{FF31AE45-62A2-44B1-A05E-72FA08B65FAB}"/>
    <cellStyle name="_IRT CPEE_fev07_pós-IGPM_Pasta1" xfId="1603" xr:uid="{556DCB2A-3496-49F4-B853-080814E21139}"/>
    <cellStyle name="_IRT CPEE_fev07_pós-IGPM_Pasta1_atualização serviços taxados" xfId="43063" xr:uid="{20E2196B-3917-40B0-95DE-7F6B31DC12AB}"/>
    <cellStyle name="_IRT CPEE_fev07_pós-IGPM_Pasta1_Financeiro Desconto na TUSD Consumidores Livres Reajuste 2010 - 03_03_2010" xfId="43064" xr:uid="{329194EA-BD23-482F-84BB-EC44066F0101}"/>
    <cellStyle name="_IRT CPEE_fev07_pós-IGPM_Pasta1_Financeiro Desconto na TUSD Geradores Reajuste 2010 - 03_03_2010" xfId="43065" xr:uid="{1E1EC62A-7485-4E35-B5A1-47732E6AE448}"/>
    <cellStyle name="_IRT CPEE_fev07_pós-IGPM_Pasta1_Financeiro Subsídio Baixa Renda Reajuste 2010 - 03_03_2010" xfId="43066" xr:uid="{0F3F9E3E-69AA-4DE1-B0AA-047B1A5F51CA}"/>
    <cellStyle name="_IRT CPEE_fev07_pós-IGPM_Pasta1_Financeiro Subsídio Rural Irrigante e Aquicultor Reajuste 2010 - 03_03_2010" xfId="43067" xr:uid="{BC521B87-6FFA-43A1-BFB4-C9E7FB9EC151}"/>
    <cellStyle name="_IRT CPEE_fev07_pós-IGPM_Pasta1_IRT-cálculo" xfId="2811" xr:uid="{70E7F69E-3825-436E-9C27-FEC0D998921C}"/>
    <cellStyle name="_IRT CPEE_fev07_pós-IGPM_Pasta1_IRT-cálculo CAPA NEUTRALIDADE" xfId="2812" xr:uid="{71136FE4-8B09-4299-B5D4-299498D5FE63}"/>
    <cellStyle name="_IRT CPEE_fev07_pós-IGPM_Pasta1_SOBRECONTRATAÇÃO E CVA" xfId="2813" xr:uid="{284FAF9B-D8E3-4D77-85BC-34CFD02B04B0}"/>
    <cellStyle name="_IRT CPEE_fev07_pós-IGPM_Sheet1" xfId="2814" xr:uid="{459CB46B-FE00-4DDB-9851-6C795448653D}"/>
    <cellStyle name="_IRT CPEE_fev07_pós-IGPM_Sheet2" xfId="2815" xr:uid="{17043098-CB76-4444-BECE-199C8E6AD979}"/>
    <cellStyle name="_IRT CPEE_fev07_pós-IGPM_SOBRECONTRATAÇÃO E CVA" xfId="2816" xr:uid="{FB3C2633-192E-4152-9299-67D5D90A8177}"/>
    <cellStyle name="_IRT CPEE_fev07_Sheet1" xfId="2817" xr:uid="{6DC924D7-DB92-458F-978F-39903CEE6A7F}"/>
    <cellStyle name="_IRT CPEE_fev07_SOBRECONTRATAÇÃO E CVA" xfId="2818" xr:uid="{66B731AE-EFA7-4A73-9E83-E0AF41F94DB9}"/>
    <cellStyle name="_IRT CPEE_fev07_SOBRECONTRATAÇÃO E CVA A-1" xfId="2819" xr:uid="{5A5C7DFA-8652-4973-B013-C26F4E15AD61}"/>
    <cellStyle name="_IRT CPEE_fev07_SOBRECONTRATAÇÃO E CVA A-1_IRT-cálculo" xfId="2820" xr:uid="{9F8C8A32-6DAC-46CC-A738-B0498509E72E}"/>
    <cellStyle name="_IRT CPEE_fev07_SOBRECONTRATAÇÃO E CVA A-1_IRT-cálculo CAPA NEUTRALIDADE" xfId="2821" xr:uid="{FC1AAD5F-41C0-4953-B221-D407B1038EB4}"/>
    <cellStyle name="_IRT Energipe 2007" xfId="2822" xr:uid="{7A580094-25BB-480B-986A-D7C1A09B5AF4}"/>
    <cellStyle name="_IRT IGUAÇU_2007 (2)" xfId="2823" xr:uid="{DBE8B50D-13E8-4CF6-8947-766D6801FE3C}"/>
    <cellStyle name="_IRT SAELPA-2006" xfId="2824" xr:uid="{8FB70B69-2215-465D-817D-6B13F811108A}"/>
    <cellStyle name="_IRT SAELPA-2006_CVA Borborema 2010 - Fiscalizada Final" xfId="2825" xr:uid="{5DB1063A-510F-455D-A1A4-9F13B95F17AB}"/>
    <cellStyle name="_IRT_2006_Sulgipe_Final" xfId="284" xr:uid="{FDB9AEB2-6799-4FB2-A0F5-F099D9EC384C}"/>
    <cellStyle name="_IRT_2006_Sulgipe_Final 2" xfId="1305" xr:uid="{0B1392E0-E167-4D0F-A4FC-E7E576F37294}"/>
    <cellStyle name="_IRT_2006_Sulgipe_Final 3" xfId="2826" xr:uid="{BF0EE434-6604-4E4C-9B45-B541BF103B37}"/>
    <cellStyle name="_IRT_2006_Sulgipe_Final_Balanço" xfId="285" xr:uid="{63D149BC-7DB4-4175-9FE8-4FAF595A4E5E}"/>
    <cellStyle name="_IRT_2006_Sulgipe_Final_casulo 15" xfId="286" xr:uid="{6494C03C-DBF0-4A78-BE22-EA6F08541DC8}"/>
    <cellStyle name="_IRT_2006_Sulgipe_Final_COELCE  ICMS Não Compensado RTO 2012 281211" xfId="2827" xr:uid="{FE7ABDE4-8D3D-4401-9D69-30433336D1E8}"/>
    <cellStyle name="_IRT_2006_Sulgipe_Final_COELCE - RTO 2011 - PLPT_PLANILHA_CÁLCULO_DÉFICIT" xfId="2828" xr:uid="{1932F9A7-4165-44D7-BADF-B3A7E981B3E1}"/>
    <cellStyle name="_IRT_2006_Sulgipe_Final_Exposição_Agosto 2" xfId="2829" xr:uid="{68511AA6-85C0-431B-8AD5-F682B6D3CF39}"/>
    <cellStyle name="_IRT_2006_Sulgipe_Final_IRT EEB 2010" xfId="2830" xr:uid="{91AEB6D8-19CC-4041-892F-BD2628263B75}"/>
    <cellStyle name="_IRT_2006_Sulgipe_Final_IRT_Revisão A-2" xfId="2831" xr:uid="{D530056D-E9D0-4BDD-9F24-D50278DE64E7}"/>
    <cellStyle name="_IRT_2006_Sulgipe_Final_IRT-cálculo" xfId="2832" xr:uid="{815B7DDB-640D-47D8-A902-4152AD884629}"/>
    <cellStyle name="_IRT_2006_Sulgipe_Final_Simulação AES SUL 03_04_07" xfId="287" xr:uid="{078FD8B0-FA2A-44BC-A756-3ECABEFF82D8}"/>
    <cellStyle name="_IRT_2006_Sulgipe_Final_Simulação AES SUL 03_04_07 2" xfId="1306" xr:uid="{BA5F48AB-4BFB-475E-A1C8-451B7ABB2753}"/>
    <cellStyle name="_IRT_2006_Sulgipe_Final_Simulação AES SUL 03_04_07 3" xfId="2833" xr:uid="{49CB5675-E385-4A03-A5F3-B2469E850768}"/>
    <cellStyle name="_IRT_2006_Sulgipe_Final_Simulação AES SUL 03_04_07_Balanço" xfId="288" xr:uid="{3F18315C-8039-4F09-B3FF-A90258764773}"/>
    <cellStyle name="_IRT_2006_Sulgipe_Final_Simulação AES SUL 03_04_07_casulo 15" xfId="289" xr:uid="{14CFAF04-B36E-4BD4-B7D9-25F6E093CAE7}"/>
    <cellStyle name="_IRT_2006_Sulgipe_Final_Simulação AES SUL 03_04_07_IRT EEB 2010" xfId="2834" xr:uid="{01BA7BBD-5780-4328-83A8-EC3F47DA9E54}"/>
    <cellStyle name="_IRT_2006_Sulgipe_Final_Simulação congelamento COELCE 2011 - Propostas 3ª Fase AP040 (20.12.2011)" xfId="2835" xr:uid="{724D0BB5-F44C-4F3A-A575-BE703023DCFC}"/>
    <cellStyle name="_IRT_2006_Sulgipe_Final_Sobrecontratação AES (2)" xfId="290" xr:uid="{1D3D49E6-D1FB-4316-B7D1-044EB9AA5BFD}"/>
    <cellStyle name="_IRT_2006_Sulgipe_Final_Sobrecontratação AES (2) 2" xfId="1307" xr:uid="{BFB782CD-3307-46B6-843E-88A0CD74AE16}"/>
    <cellStyle name="_IRT_2006_Sulgipe_Final_Sobrecontratação AES (2) 3" xfId="2836" xr:uid="{EB3154F0-0FEF-4E35-AF22-D1F5BB4094F4}"/>
    <cellStyle name="_IRT_2006_Sulgipe_Final_Sobrecontratação AES (2)_Balanço" xfId="291" xr:uid="{1B10D6CA-D4CB-471E-9293-9BF11FDCC048}"/>
    <cellStyle name="_IRT_2006_Sulgipe_Final_Sobrecontratação AES (2)_casulo 15" xfId="292" xr:uid="{5682A651-36F1-4727-83D8-A7327CDCCC8B}"/>
    <cellStyle name="_IRT_2006_Sulgipe_Final_Sobrecontratação AES (2)_IRT EEB 2010" xfId="2837" xr:uid="{D75C203B-0781-4834-AE9C-E8FF3D68B0F8}"/>
    <cellStyle name="_IRT_2006_Sulgipe_Final_SOBRECONTRATAÇÃO E CVA" xfId="2838" xr:uid="{CB09B870-234D-4F59-B760-954CFE050B6B}"/>
    <cellStyle name="_IRT_Bragantina_maio_2009" xfId="2839" xr:uid="{3DE211F9-7958-4412-95C5-94BC244A393D}"/>
    <cellStyle name="_IRT_CAT_LEO" xfId="2840" xr:uid="{2CC9EFAE-70DA-436A-9CE8-CC4DCFDD439B}"/>
    <cellStyle name="_IRT_CAT_LEO_CVA Borborema 2010 - Fiscalizada Final" xfId="2841" xr:uid="{391804E2-0585-4C0A-9005-FD9231E79DAF}"/>
    <cellStyle name="_IRT_CEEE_OUT2009" xfId="2842" xr:uid="{E8D46ED8-85AC-4530-8D4C-0C1BB8D8E4D5}"/>
    <cellStyle name="_IRT_CELG_setembro2007_pósIPCA" xfId="2843" xr:uid="{03E4343F-748C-4CFE-B352-E7EA7BD4232D}"/>
    <cellStyle name="_IRT_CELG_setembro2007_pósIPCA_Cálculo do Financeiro do Baixa Renda" xfId="2844" xr:uid="{0CB3826F-037D-4B33-9EFC-1D1004933A4F}"/>
    <cellStyle name="_IRT_CELG_setembro2007_pósIPCA_Cálculo do Financeiro do Baixa Renda_IRT-cálculo" xfId="2845" xr:uid="{A7C8E323-6E5A-4844-9117-2BCC8CE96067}"/>
    <cellStyle name="_IRT_CELG_setembro2007_pósIPCA_Cálculo do Financeiro do Baixa Renda_IRT-cálculo CAPA NEUTRALIDADE" xfId="2846" xr:uid="{FD933687-4833-463E-A3EA-35EBCC4B00D1}"/>
    <cellStyle name="_IRT_CELG_setembro2007_pósIPCA_Custo com Avaliação de Ativos para Base de Remuneração" xfId="2847" xr:uid="{2613A51B-1493-4439-BE07-036460DD80A0}"/>
    <cellStyle name="_IRT_CELG_setembro2007_pósIPCA_Custo com Avaliação de Ativos para Base de Remuneração_IRT-cálculo" xfId="2848" xr:uid="{CC1A37E9-2234-42F4-BB32-EEDE94716D56}"/>
    <cellStyle name="_IRT_CELG_setembro2007_pósIPCA_Custo com Avaliação de Ativos para Base de Remuneração_IRT-cálculo CAPA NEUTRALIDADE" xfId="2849" xr:uid="{8503623C-C9BC-4A9E-A502-38375AB6109C}"/>
    <cellStyle name="_IRT_CELG_setembro2007_pósIPCA_IF - Autoprodutores 2" xfId="2850" xr:uid="{5D9A4F19-43C4-4679-9D61-3F0E4924AB46}"/>
    <cellStyle name="_IRT_CELG_setembro2007_pósIPCA_IF_Consumidores livres e geradoras_2010" xfId="2851" xr:uid="{10F98F94-7E59-4DFF-AA88-0BE3C6513D18}"/>
    <cellStyle name="_IRT_CELG_setembro2007_pósIPCA_IRT-cálculo" xfId="43068" xr:uid="{67F79619-5C05-402E-94C3-7537FB98FA01}"/>
    <cellStyle name="_IRT_CELG_setembro2007_pósIPCA_Sheet1" xfId="2852" xr:uid="{E6716ED1-6701-4E9B-B26C-BF217045F3AC}"/>
    <cellStyle name="_IRT_CELPE_abril_2007_hermano vfinal" xfId="43069" xr:uid="{9B6CDDCC-03C7-484B-AF88-EFB0FBA783F0}"/>
    <cellStyle name="_IRT_CELPE_abril_2007_hermano vfinal teste" xfId="43070" xr:uid="{34283FE3-913B-4B65-B136-D01E681694C2}"/>
    <cellStyle name="_IRT_CEMAR_2007_VDef" xfId="293" xr:uid="{9E96F549-1B18-4DFE-8B61-3DA568546FAA}"/>
    <cellStyle name="_IRT_CEMAR_2007_VDef_IF - Autoprodutores 2" xfId="2853" xr:uid="{03D0B09F-9438-4B40-97C1-2AFE2F98C210}"/>
    <cellStyle name="_IRT_CEMAR_2007_VDef_IF_Consumidores livres e geradoras_2010" xfId="2854" xr:uid="{9437E2EC-4EC6-498E-A6A6-EAB7BF4ED5A2}"/>
    <cellStyle name="_IRT_CEMAR_2007_VDef_IRT-cálculo" xfId="2855" xr:uid="{11F2C308-CA2E-4DEA-86B3-4EAF5DF68A96}"/>
    <cellStyle name="_IRT_CEMAR_2007_VDef_Sheet1" xfId="2856" xr:uid="{750DD6EC-78F7-4792-AE3C-64FABCF833C0}"/>
    <cellStyle name="_IRT_CEMAT_2009" xfId="2857" xr:uid="{4B5BD9B8-0E5A-4208-96F5-120777CDDE03}"/>
    <cellStyle name="_IRT_CEMIG_abr 2009" xfId="1604" xr:uid="{E1344353-30C6-43E7-9FC3-FB03B6FDBD01}"/>
    <cellStyle name="_IRT_CERON_2008" xfId="43071" xr:uid="{F6ABC1C9-0C4C-4E69-8E73-A5024D971FB4}"/>
    <cellStyle name="_IRT_COELCE_abr2008_prévia6 final" xfId="43072" xr:uid="{5F8947B7-F704-43A3-8BF7-2D7A9E151F0D}"/>
    <cellStyle name="_IRT_COPEL-DIS_junho2007" xfId="294" xr:uid="{4A4AFCB6-1F7D-4F40-910B-8B41FE52A615}"/>
    <cellStyle name="_IRT_COPEL-DIS_junho2007_atualização serviços taxados" xfId="43073" xr:uid="{7517AF19-56F7-4E49-9F01-88C71182A3B2}"/>
    <cellStyle name="_IRT_COPEL-DIS_junho2007_Cálculo do Financeiro do Baixa Renda" xfId="2858" xr:uid="{591FFD72-A4B5-491A-8471-6F34964CA9BE}"/>
    <cellStyle name="_IRT_COPEL-DIS_junho2007_Cálculo do Financeiro do Baixa Renda_IRT-cálculo" xfId="2859" xr:uid="{78920DCA-76F3-44BF-8BDD-A15D10691A00}"/>
    <cellStyle name="_IRT_COPEL-DIS_junho2007_Cálculo do Financeiro do Baixa Renda_IRT-cálculo CAPA NEUTRALIDADE" xfId="2860" xr:uid="{2969702B-4BF0-4BFB-AA8A-D95458733511}"/>
    <cellStyle name="_IRT_COPEL-DIS_junho2007_Contratos_Compra_Energia_Fev_09_Jan_10_recebido_06_01_09" xfId="2861" xr:uid="{C38AAEFD-18F5-4BFB-8A26-99389EF14794}"/>
    <cellStyle name="_IRT_COPEL-DIS_junho2007_CT_DIR_13_2008_Anexo_II_IRT_ESCELSA_Memoria_de_Calculo" xfId="2862" xr:uid="{9AD5E28D-1477-4B86-A839-C573FB0C0EF6}"/>
    <cellStyle name="_IRT_COPEL-DIS_junho2007_Custo com Avaliação de Ativos para Base de Remuneração" xfId="2863" xr:uid="{D00B8DEF-5CAA-4A09-88E4-35F7423D5463}"/>
    <cellStyle name="_IRT_COPEL-DIS_junho2007_Custo com Avaliação de Ativos para Base de Remuneração_IRT-cálculo" xfId="2864" xr:uid="{40115481-129E-46E0-BBBE-85B461A2AC3C}"/>
    <cellStyle name="_IRT_COPEL-DIS_junho2007_Custo com Avaliação de Ativos para Base de Remuneração_IRT-cálculo CAPA NEUTRALIDADE" xfId="2865" xr:uid="{3B30B197-D995-48D1-995F-EEECC67D8873}"/>
    <cellStyle name="_IRT_COPEL-DIS_junho2007_Energia Comprada" xfId="2866" xr:uid="{03663AE4-FCB2-461C-9C76-FCB6CC2E031B}"/>
    <cellStyle name="_IRT_COPEL-DIS_junho2007_Energia Comprada_IRT-cálculo" xfId="2867" xr:uid="{18E36509-A019-49FB-8ABB-8CAB2E97489B}"/>
    <cellStyle name="_IRT_COPEL-DIS_junho2007_Energia Comprada_IRT-cálculo CAPA NEUTRALIDADE" xfId="2868" xr:uid="{55EF2790-5ADD-476C-8862-60AD47A49593}"/>
    <cellStyle name="_IRT_COPEL-DIS_junho2007_Fator X" xfId="1605" xr:uid="{55DC3156-EB8E-4CFB-B7C5-2F69B826F782}"/>
    <cellStyle name="_IRT_COPEL-DIS_junho2007_Fator X_atualização serviços taxados" xfId="43074" xr:uid="{B856D4F1-DAD6-4B1A-8A2E-29E3FC415CD0}"/>
    <cellStyle name="_IRT_COPEL-DIS_junho2007_Fator X_Financeiro Desconto na TUSD Consumidores Livres Reajuste 2010 - 03_03_2010" xfId="43075" xr:uid="{981A8020-3538-4A42-9A08-FE1334028AD4}"/>
    <cellStyle name="_IRT_COPEL-DIS_junho2007_Fator X_Financeiro Desconto na TUSD Geradores Reajuste 2010 - 03_03_2010" xfId="43076" xr:uid="{73875675-9B4A-4737-A1EB-33F08727FA6D}"/>
    <cellStyle name="_IRT_COPEL-DIS_junho2007_Fator X_Financeiro Subsídio Baixa Renda Reajuste 2010 - 03_03_2010" xfId="43077" xr:uid="{DA7F2544-AA55-4698-9B55-783F91D3B4CF}"/>
    <cellStyle name="_IRT_COPEL-DIS_junho2007_Fator X_Financeiro Subsídio Rural Irrigante e Aquicultor Reajuste 2010 - 03_03_2010" xfId="43078" xr:uid="{322378B4-52BC-4D67-8FA6-4FC4350DF091}"/>
    <cellStyle name="_IRT_COPEL-DIS_junho2007_Fator X_IRT-cálculo" xfId="2869" xr:uid="{82FE4FC6-48C5-4259-A2D0-F65013ACB191}"/>
    <cellStyle name="_IRT_COPEL-DIS_junho2007_Fator X_IRT-cálculo CAPA NEUTRALIDADE" xfId="2870" xr:uid="{7AF03939-D159-43E0-8020-461BCFD8F107}"/>
    <cellStyle name="_IRT_COPEL-DIS_junho2007_Fator X_SOBRECONTRATAÇÃO E CVA" xfId="2871" xr:uid="{06DDF56A-E0BC-4BCF-955F-3CB93C409BBB}"/>
    <cellStyle name="_IRT_COPEL-DIS_junho2007_Financeiro Desconto na TUSD Consumidores Livres Reajuste 2010 - 03_03_2010" xfId="43079" xr:uid="{7CE39854-BF04-45EF-9785-BB0500B560AD}"/>
    <cellStyle name="_IRT_COPEL-DIS_junho2007_Financeiro Desconto na TUSD Geradores Reajuste 2010 - 03_03_2010" xfId="43080" xr:uid="{5285D4C4-E71E-434E-A606-0776D0E1BFDB}"/>
    <cellStyle name="_IRT_COPEL-DIS_junho2007_Financeiro Subsídio Baixa Renda Reajuste 2010 - 03_03_2010" xfId="43081" xr:uid="{27AA63A1-795B-4A48-9122-DE2600B08229}"/>
    <cellStyle name="_IRT_COPEL-DIS_junho2007_Financeiro Subsídio Rural Irrigante e Aquicultor Reajuste 2010 - 03_03_2010" xfId="43082" xr:uid="{FB6CFFC4-9F24-4DCB-9A07-963FD9443D35}"/>
    <cellStyle name="_IRT_COPEL-DIS_junho2007_IF - Autoprodutores 2" xfId="2872" xr:uid="{D47B5539-E334-4AE0-BCB2-36739CF959F8}"/>
    <cellStyle name="_IRT_COPEL-DIS_junho2007_IF_Consumidores livres e geradoras_2010" xfId="2873" xr:uid="{249D76F8-4495-4D66-A697-2E21E2950EDC}"/>
    <cellStyle name="_IRT_COPEL-DIS_junho2007_IRT (2)" xfId="1606" xr:uid="{4D42CF32-B854-4108-BB94-61F6C82FB0DB}"/>
    <cellStyle name="_IRT_COPEL-DIS_junho2007_IRT (2) 2" xfId="2874" xr:uid="{D68F2A63-12D1-4D3B-8AF4-45075B766DAD}"/>
    <cellStyle name="_IRT_COPEL-DIS_junho2007_IRT_1" xfId="1607" xr:uid="{EF9EA46C-4B87-4278-98C2-5FD0C422DAF7}"/>
    <cellStyle name="_IRT_COPEL-DIS_junho2007_IRT_1_atualização serviços taxados" xfId="43083" xr:uid="{62E03A79-AA83-44AA-9D82-F7EB45342F2D}"/>
    <cellStyle name="_IRT_COPEL-DIS_junho2007_IRT_1_Financeiro Desconto na TUSD Consumidores Livres Reajuste 2010 - 03_03_2010" xfId="43084" xr:uid="{1658264F-63A8-44D6-8200-3954DE3A3304}"/>
    <cellStyle name="_IRT_COPEL-DIS_junho2007_IRT_1_Financeiro Desconto na TUSD Geradores Reajuste 2010 - 03_03_2010" xfId="43085" xr:uid="{4B6163EF-DFD6-4D3E-A537-496D126E5375}"/>
    <cellStyle name="_IRT_COPEL-DIS_junho2007_IRT_1_Financeiro Subsídio Baixa Renda Reajuste 2010 - 03_03_2010" xfId="43086" xr:uid="{32F11355-ABAA-46ED-B5C5-0D6D579A0955}"/>
    <cellStyle name="_IRT_COPEL-DIS_junho2007_IRT_1_Financeiro Subsídio Rural Irrigante e Aquicultor Reajuste 2010 - 03_03_2010" xfId="43087" xr:uid="{AAD19902-7A1E-45CD-8ACD-CD50B40D5EB9}"/>
    <cellStyle name="_IRT_COPEL-DIS_junho2007_IRT_1_IRT-cálculo" xfId="2875" xr:uid="{4CA6B765-F205-4634-A619-EA30EE474718}"/>
    <cellStyle name="_IRT_COPEL-DIS_junho2007_IRT_1_IRT-cálculo CAPA NEUTRALIDADE" xfId="2876" xr:uid="{86B00237-B887-4C67-9738-8B180149D790}"/>
    <cellStyle name="_IRT_COPEL-DIS_junho2007_IRT_1_SOBRECONTRATAÇÃO E CVA" xfId="2877" xr:uid="{A74178BA-9D60-4AE2-9BCD-CBD0286EE628}"/>
    <cellStyle name="_IRT_COPEL-DIS_junho2007_IRT_ESCELSA_2009_Contratos_Compra_Energia_Ago_08_Jul_10_PerfilCarga_25_06_2009" xfId="2878" xr:uid="{030C4A80-8510-4400-976C-E80AADE30D79}"/>
    <cellStyle name="_IRT_COPEL-DIS_junho2007_IRT_Revisão A-1" xfId="2879" xr:uid="{BCB3E28A-71E4-4429-BCFF-9037B7F155BC}"/>
    <cellStyle name="_IRT_COPEL-DIS_junho2007_IRT-cálculo" xfId="2880" xr:uid="{F4944817-3524-4306-9470-E8B9356F245E}"/>
    <cellStyle name="_IRT_COPEL-DIS_junho2007_IRT-cálculo CAPA NEUTRALIDADE" xfId="2881" xr:uid="{019CB98F-66B8-4313-9D83-2B89BF907173}"/>
    <cellStyle name="_IRT_COPEL-DIS_junho2007_Pasta1" xfId="1608" xr:uid="{207BEF73-0F1A-4A73-BAB9-CA67D20CDA74}"/>
    <cellStyle name="_IRT_COPEL-DIS_junho2007_Pasta1_atualização serviços taxados" xfId="43088" xr:uid="{60DDF67F-A46D-45CD-8E9E-B693302F562A}"/>
    <cellStyle name="_IRT_COPEL-DIS_junho2007_Pasta1_Financeiro Desconto na TUSD Consumidores Livres Reajuste 2010 - 03_03_2010" xfId="43089" xr:uid="{C3FDFCB0-4DC5-4AC7-97C0-4BC553EBC697}"/>
    <cellStyle name="_IRT_COPEL-DIS_junho2007_Pasta1_Financeiro Desconto na TUSD Geradores Reajuste 2010 - 03_03_2010" xfId="43090" xr:uid="{587F4B27-B032-492C-9AF6-C5F056E12EF1}"/>
    <cellStyle name="_IRT_COPEL-DIS_junho2007_Pasta1_Financeiro Subsídio Baixa Renda Reajuste 2010 - 03_03_2010" xfId="43091" xr:uid="{6172BE44-47AE-4865-8C83-90AD06332EF0}"/>
    <cellStyle name="_IRT_COPEL-DIS_junho2007_Pasta1_Financeiro Subsídio Rural Irrigante e Aquicultor Reajuste 2010 - 03_03_2010" xfId="43092" xr:uid="{9DADC4F1-8556-4785-B939-6D676B040B54}"/>
    <cellStyle name="_IRT_COPEL-DIS_junho2007_Pasta1_IRT-cálculo" xfId="2882" xr:uid="{6253A0F9-0AD7-46DB-8769-06932ACE723E}"/>
    <cellStyle name="_IRT_COPEL-DIS_junho2007_Pasta1_IRT-cálculo CAPA NEUTRALIDADE" xfId="2883" xr:uid="{58F8C788-DD60-4ACB-A6A6-E3D5C8D1593F}"/>
    <cellStyle name="_IRT_COPEL-DIS_junho2007_Pasta1_SOBRECONTRATAÇÃO E CVA" xfId="2884" xr:uid="{292B2F9B-DDA7-428D-A1A4-B70A47E42334}"/>
    <cellStyle name="_IRT_COPEL-DIS_junho2007_Sheet1" xfId="2885" xr:uid="{7347217D-A37D-4C7C-A025-2928755C03F5}"/>
    <cellStyle name="_IRT_COPEL-DIS_junho2007_Sheet2" xfId="2886" xr:uid="{4FA342EB-6D1C-43AC-89E9-8E3A5CDFCF0F}"/>
    <cellStyle name="_IRT_COPEL-DIS_junho2007_SOBRECONTRATAÇÃO E CVA" xfId="2887" xr:uid="{566D1D62-C3EA-4B6B-9C72-67F6CB87EC2B}"/>
    <cellStyle name="_IRT_CPFL_LESTE_PAULISTA(CPEE)_fev2009-COM_PREVISÃO_BR_da_Diretoria_pos_IGPM" xfId="295" xr:uid="{B942C9FF-454A-466A-8068-B087022A9C4A}"/>
    <cellStyle name="_IRT_ENERGISA_SE_abr2009" xfId="2888" xr:uid="{D432FAE0-C458-4A47-9C9D-603AB6F4B08D}"/>
    <cellStyle name="_IRT_ENF" xfId="2889" xr:uid="{97207D26-B787-4F34-A39B-0477167750FE}"/>
    <cellStyle name="_IRT_Escelsa" xfId="2890" xr:uid="{2137DDDA-8ADE-4404-8781-1505FC0C1E5E}"/>
    <cellStyle name="_IRT_IRT-cálculo" xfId="2891" xr:uid="{778F6607-944B-41D3-9FC9-50B3E84156B2}"/>
    <cellStyle name="_IRT_IRT-cálculo CAPA NEUTRALIDADE" xfId="2892" xr:uid="{A93D390F-FC79-44EF-8C6F-B359828FEC1B}"/>
    <cellStyle name="_IRT_LIGHT_nov2007" xfId="2893" xr:uid="{2BE6E629-A69D-4688-A9C4-FEE9FAB8FB49}"/>
    <cellStyle name="_IRT_LIGHT_nov2007_Cálculo do Financeiro do Baixa Renda" xfId="2894" xr:uid="{D5AE02E6-4126-41E2-A5B6-EDC821BFD6A9}"/>
    <cellStyle name="_IRT_LIGHT_nov2007_Cálculo do Financeiro do Baixa Renda_IRT-cálculo" xfId="2895" xr:uid="{F93E521B-1141-42C0-A33C-AE7C06FA8095}"/>
    <cellStyle name="_IRT_LIGHT_nov2007_Cálculo do Financeiro do Baixa Renda_IRT-cálculo CAPA NEUTRALIDADE" xfId="2896" xr:uid="{48D0F932-9F89-4FE1-A331-4F9E5806D4D3}"/>
    <cellStyle name="_IRT_LIGHT_nov2007_Custo com Avaliação de Ativos para Base de Remuneração" xfId="2897" xr:uid="{4971B470-AA14-44D5-B0A9-9AF04763FE44}"/>
    <cellStyle name="_IRT_LIGHT_nov2007_Custo com Avaliação de Ativos para Base de Remuneração_IRT-cálculo" xfId="2898" xr:uid="{6DD2F18B-800A-404A-9102-94040EDEB888}"/>
    <cellStyle name="_IRT_LIGHT_nov2007_Custo com Avaliação de Ativos para Base de Remuneração_IRT-cálculo CAPA NEUTRALIDADE" xfId="2899" xr:uid="{1A7658D2-204B-4D78-85AD-753096ECEE89}"/>
    <cellStyle name="_IRT_LIGHT_nov2007_IRT-cálculo" xfId="43093" xr:uid="{9E7C9432-CE23-4C85-BB7E-A2EAEDC7B69E}"/>
    <cellStyle name="_IRT_Planilha Básica_30jun2009" xfId="2900" xr:uid="{7134B302-F970-4946-82F2-01CB06026E48}"/>
    <cellStyle name="_IRT_Planilha Básica_fev2010a" xfId="296" xr:uid="{52F05DF7-9C0C-4230-A6B8-A4FC42CC8484}"/>
    <cellStyle name="_IRT_Planilha Básica_fev2010a 2" xfId="1308" xr:uid="{628B3839-E2C1-41B7-B54E-2A37B73D3535}"/>
    <cellStyle name="_IRT_Planilha Básica_fev2010a_Balanço" xfId="297" xr:uid="{6D5FB86D-D2F2-4090-AAA0-16A9E6C15FB7}"/>
    <cellStyle name="_IRT_Planilha Básica_fev2010a_casulo 15" xfId="298" xr:uid="{6825F4C5-E4A8-4E45-964F-F3599373B628}"/>
    <cellStyle name="_IRT_Planilha Básica_fev2010a_IRT EEB 2010" xfId="2901" xr:uid="{96CE59D4-288D-4138-835E-83C9437E2750}"/>
    <cellStyle name="_IRT_Planilha Básica_jun2009" xfId="2902" xr:uid="{55CCE899-DDD0-4590-8372-2B16955E3EC8}"/>
    <cellStyle name="_IRT_Planilha Básica_mar2010b" xfId="2903" xr:uid="{2BEEC9DA-1B9E-4974-8CD7-3861BE9B5345}"/>
    <cellStyle name="_IRT_Planilha Básica_março2009" xfId="299" xr:uid="{ACF523A6-5864-4E43-8E32-F2ED91F254C0}"/>
    <cellStyle name="_IRT_Planilha Básica_março2009_COELCE  ICMS Não Compensado RTO 2012 281211" xfId="2904" xr:uid="{25FD8EAD-51D6-4DF6-96D4-4E73E336A9AA}"/>
    <cellStyle name="_IRT_Planilha Básica_março2009_COELCE - RTO 2011 - PLPT_PLANILHA_CÁLCULO_DÉFICIT" xfId="2905" xr:uid="{967D0BCC-FC95-477C-93DC-533F7093F7B4}"/>
    <cellStyle name="_IRT_Planilha Básica_março2009_IRT Piratininga 2009" xfId="300" xr:uid="{6D60C491-CE77-4B22-B309-B6A15B6D073C}"/>
    <cellStyle name="_IRT_Planilha Básica_março2009_IRT Piratininga 2009 2" xfId="1309" xr:uid="{D139BD87-01D6-4F9E-8F75-7E75767D4BCC}"/>
    <cellStyle name="_IRT_Planilha Básica_março2009_IRT_Planilha Básica_ CETRIL" xfId="301" xr:uid="{AE97971C-0027-40F2-A2AA-55983FB9D9F7}"/>
    <cellStyle name="_IRT_Planilha Básica_março2009_IRT_Planilha Básica_ CETRIL 2" xfId="1310" xr:uid="{27F744CC-84E2-4CBE-A930-BD0D4AE21FAF}"/>
    <cellStyle name="_IRT_Planilha Básica_março2009_Simulação congelamento COELCE 2011 - Propostas 3ª Fase AP040 (20.12.2011)" xfId="2906" xr:uid="{5A78D0CD-02F3-49C2-97A9-BD7F990EE3F2}"/>
    <cellStyle name="_IRT_Planilha Básica_NOVA METODOLOGIA" xfId="2907" xr:uid="{B64634D9-C640-4025-ADAF-D4DD16AC2EB3}"/>
    <cellStyle name="_IRT_Planilha Básica_set2009" xfId="2908" xr:uid="{94305D1C-35C3-4008-906E-322451CC4E51}"/>
    <cellStyle name="_IRT_Pleito" xfId="2909" xr:uid="{AA7E725B-91FD-4CBE-9D55-34E764444B6A}"/>
    <cellStyle name="_IRT_Pleito_IRT-cálculo" xfId="2910" xr:uid="{03441C5B-8BCF-4418-8FB1-103F7DFE9741}"/>
    <cellStyle name="_IRT_Pleito_IRT-cálculo CAPA NEUTRALIDADE" xfId="2911" xr:uid="{83CC6DA2-108D-41E0-B149-1D1594DF25BE}"/>
    <cellStyle name="_IRT_Revisão A-1" xfId="2912" xr:uid="{FB8D214C-F631-479D-946F-1D25151772E1}"/>
    <cellStyle name="_IRT_Revisão A-2" xfId="2913" xr:uid="{9D2F29FA-4C41-47D3-BFF5-B35F68CAF258}"/>
    <cellStyle name="_IRT_Santa 2010" xfId="2914" xr:uid="{62AE9CED-5E0D-478A-B2C4-48954487FAE7}"/>
    <cellStyle name="_IRT_SantaCruzpós IGPM" xfId="2915" xr:uid="{6DC1C44E-8444-46BB-8E63-1A4DC982FD54}"/>
    <cellStyle name="_IRT2006_CEB_Final" xfId="302" xr:uid="{2D7A55D3-464B-49F5-8378-B7D55F042DF9}"/>
    <cellStyle name="_IRT2006_CEB_Final 2" xfId="1311" xr:uid="{B473C914-3F4F-4520-B9B2-D297E76ED02F}"/>
    <cellStyle name="_IRT2006_CEB_Final 3" xfId="2916" xr:uid="{F728D16A-1E79-4044-9C58-BB499CFE3DE7}"/>
    <cellStyle name="_IRT2006_CEB_Final_Balanço" xfId="303" xr:uid="{20360ECD-4EC7-4B0D-A117-E69B3FFE8C5C}"/>
    <cellStyle name="_IRT2006_CEB_Final_casulo 15" xfId="304" xr:uid="{0FF7D0FF-F021-48F6-B6E9-74EAE9B3C968}"/>
    <cellStyle name="_IRT2006_CEB_Final_Exposição_Agosto 2" xfId="2917" xr:uid="{3D80110F-F453-42F2-A95C-0BF425901C68}"/>
    <cellStyle name="_IRT2006_CEB_Final_IRT EEB 2010" xfId="2918" xr:uid="{12FE6B30-D2C0-413F-81C1-2F92727DDE31}"/>
    <cellStyle name="_IRT2006_CEB_Final_IRT_Revisão A-2" xfId="2919" xr:uid="{DD52FD50-07AF-4617-914C-702AA8473633}"/>
    <cellStyle name="_IRT2006_CEB_Final_Simulação AES SUL 03_04_07" xfId="305" xr:uid="{052C28BD-A18E-4258-8643-B612D3D9DBA1}"/>
    <cellStyle name="_IRT2006_CEB_Final_Simulação AES SUL 03_04_07 2" xfId="1312" xr:uid="{FC15BA3A-3244-4BA2-BD8C-6E30ACD2D261}"/>
    <cellStyle name="_IRT2006_CEB_Final_Simulação AES SUL 03_04_07 3" xfId="2920" xr:uid="{F76FE2C9-649A-4911-8ECE-3BA979E13215}"/>
    <cellStyle name="_IRT2006_CEB_Final_Simulação AES SUL 03_04_07_Balanço" xfId="306" xr:uid="{072CD6DB-0CA9-4108-A5C8-FD03C6EC7DE9}"/>
    <cellStyle name="_IRT2006_CEB_Final_Simulação AES SUL 03_04_07_casulo 15" xfId="307" xr:uid="{E5553AE4-6B5D-4277-949D-C7B852A709DF}"/>
    <cellStyle name="_IRT2006_CEB_Final_Simulação AES SUL 03_04_07_IRT EEB 2010" xfId="2921" xr:uid="{CD45A4A8-9CFB-47E4-BDEE-95E4365AE5F5}"/>
    <cellStyle name="_IRT2006_CEB_Final_Sobrecontratação AES (2)" xfId="308" xr:uid="{02A66070-E208-40CE-95E2-B01C4C1D2B96}"/>
    <cellStyle name="_IRT2006_CEB_Final_Sobrecontratação AES (2) 2" xfId="1313" xr:uid="{A962FC31-06D1-4FB7-BE8D-724DE185D9E7}"/>
    <cellStyle name="_IRT2006_CEB_Final_Sobrecontratação AES (2) 3" xfId="2922" xr:uid="{946DDF28-8C4D-4622-B1B4-6B4311D33472}"/>
    <cellStyle name="_IRT2006_CEB_Final_Sobrecontratação AES (2)_Balanço" xfId="309" xr:uid="{BBC3661E-E5F9-458D-8187-6CBAF328F36E}"/>
    <cellStyle name="_IRT2006_CEB_Final_Sobrecontratação AES (2)_casulo 15" xfId="310" xr:uid="{31E70F76-B185-4FA3-9B27-A9DDF456B081}"/>
    <cellStyle name="_IRT2006_CEB_Final_Sobrecontratação AES (2)_IRT EEB 2010" xfId="2923" xr:uid="{D82C4FCA-1A16-472B-8F53-E839333CD891}"/>
    <cellStyle name="_IRT-2010_COPEL_PLPT_CALCULO_DEFICIT_RES_294_V4" xfId="1609" xr:uid="{FBBA97CF-2C4D-4D60-A244-0844800239D2}"/>
    <cellStyle name="_IRT-2010_COPEL_SOBRECONTRATAÇÃOeCVAenergia" xfId="1610" xr:uid="{772BE62C-AD41-4645-A37E-FF4D928D5F25}"/>
    <cellStyle name="_IRT-cálculo" xfId="2924" xr:uid="{A42A2E84-E68E-4699-8A56-C85858AEC374}"/>
    <cellStyle name="_Modelo  Repasse sobrecontratação" xfId="1611" xr:uid="{1846FDDE-4CE8-4BA9-81C8-6A05C51F3698}"/>
    <cellStyle name="_Modelo  Repasse sobrecontratação 2" xfId="2925" xr:uid="{3728A7A0-4D59-45CC-B634-7039C2D8A27D}"/>
    <cellStyle name="_Modelo IRT ANEELl_2010" xfId="43094" xr:uid="{2CA4243B-DE25-4CB6-9112-44164E2FF75D}"/>
    <cellStyle name="_MODELO PLANILHAS IRT-versão 2" xfId="311" xr:uid="{6BFE3484-1E7C-409C-98D4-73A881797955}"/>
    <cellStyle name="_MODELO PLANILHAS IRT-versão 2_atualização serviços taxados" xfId="43095" xr:uid="{22DA5997-1F2A-4C9B-B0D9-5DDB856FF8EE}"/>
    <cellStyle name="_MODELO PLANILHAS IRT-versão 2_Calculo_Subsidio_ELFSM_26_06_08_Modelo_ANEEL" xfId="2926" xr:uid="{AEF30A7A-E018-4A09-A676-8123A28056DC}"/>
    <cellStyle name="_MODELO PLANILHAS IRT-versão 2_Calculo_Subsidio_ELFSM_26_06_08_Modelo_ANEEL_IRT-cálculo" xfId="2927" xr:uid="{CF008C83-C0CA-4CB4-B822-9F766374D8BE}"/>
    <cellStyle name="_MODELO PLANILHAS IRT-versão 2_Calculo_Subsidio_ELFSM_26_06_08_Modelo_ANEEL_IRT-cálculo CAPA NEUTRALIDADE" xfId="2928" xr:uid="{326B6338-AB1D-46B1-BAC0-550047B75031}"/>
    <cellStyle name="_MODELO PLANILHAS IRT-versão 2_CVA_Projetada até dez-2008_Setembro" xfId="2929" xr:uid="{78C01879-78C5-4058-AFE2-1B509A6B6B85}"/>
    <cellStyle name="_MODELO PLANILHAS IRT-versão 2_CVA_Projetada até dez-2008_Setembro_CVA Outros Componentes PROVISÃO" xfId="2930" xr:uid="{9A87AEF5-B1E6-4A75-AFAE-3E317E23029D}"/>
    <cellStyle name="_MODELO PLANILHAS IRT-versão 2_CVA_Projetada até dez-2008_Setembro_PROVISÃO" xfId="2931" xr:uid="{4D7BD84F-292D-45F9-826F-33CE1BC3BD93}"/>
    <cellStyle name="_MODELO PLANILHAS IRT-versão 2_Energia Comprada" xfId="2932" xr:uid="{208052C0-BD6F-4573-8AFF-979846F39870}"/>
    <cellStyle name="_MODELO PLANILHAS IRT-versão 2_Energia Comprada_IRT-cálculo" xfId="2933" xr:uid="{D4AD6A7A-BA83-40EB-94F4-02A7580E0DFB}"/>
    <cellStyle name="_MODELO PLANILHAS IRT-versão 2_Energia Comprada_IRT-cálculo CAPA NEUTRALIDADE" xfId="2934" xr:uid="{17F31746-1159-4B51-BA7E-22F24AE61459}"/>
    <cellStyle name="_MODELO PLANILHAS IRT-versão 2_Fator X" xfId="1612" xr:uid="{6A1C9D85-B794-4907-BCAB-0FE949C55FB4}"/>
    <cellStyle name="_MODELO PLANILHAS IRT-versão 2_Fator X_atualização serviços taxados" xfId="43096" xr:uid="{4658D1E5-1870-4680-89BF-9DF5D3E6D605}"/>
    <cellStyle name="_MODELO PLANILHAS IRT-versão 2_Fator X_Financeiro Desconto na TUSD Consumidores Livres Reajuste 2010 - 03_03_2010" xfId="43097" xr:uid="{73DC1C2F-3D4F-4829-9EBB-73B177CFC3CE}"/>
    <cellStyle name="_MODELO PLANILHAS IRT-versão 2_Fator X_Financeiro Desconto na TUSD Geradores Reajuste 2010 - 03_03_2010" xfId="43098" xr:uid="{8EB7E132-3218-4B0C-B512-CB5CF80B1F96}"/>
    <cellStyle name="_MODELO PLANILHAS IRT-versão 2_Fator X_Financeiro Subsídio Baixa Renda Reajuste 2010 - 03_03_2010" xfId="43099" xr:uid="{BD517F7C-809E-4131-9E56-CCAFB37201A5}"/>
    <cellStyle name="_MODELO PLANILHAS IRT-versão 2_Fator X_Financeiro Subsídio Rural Irrigante e Aquicultor Reajuste 2010 - 03_03_2010" xfId="43100" xr:uid="{01B93CD2-41CA-4584-824E-3CB6BCB89DF8}"/>
    <cellStyle name="_MODELO PLANILHAS IRT-versão 2_Fator X_IRT-cálculo" xfId="2935" xr:uid="{D8099647-3B10-409F-AB4A-64701291B84B}"/>
    <cellStyle name="_MODELO PLANILHAS IRT-versão 2_Fator X_IRT-cálculo CAPA NEUTRALIDADE" xfId="2936" xr:uid="{6E686AA5-0A7E-451B-95FF-8F5F74AA4692}"/>
    <cellStyle name="_MODELO PLANILHAS IRT-versão 2_Fator X_SOBRECONTRATAÇÃO E CVA" xfId="2937" xr:uid="{22DE343A-43CC-46A0-9D6E-6A1A8329F5C9}"/>
    <cellStyle name="_MODELO PLANILHAS IRT-versão 2_Financeiro Desconto na TUSD Consumidores Livres Reajuste 2010 - 03_03_2010" xfId="43101" xr:uid="{3DB2632B-8348-4556-8DC5-4AE6A61154A3}"/>
    <cellStyle name="_MODELO PLANILHAS IRT-versão 2_Financeiro Desconto na TUSD Geradores Reajuste 2010 - 03_03_2010" xfId="43102" xr:uid="{DA49DCF2-B4E8-4D72-94C6-1E7B62443083}"/>
    <cellStyle name="_MODELO PLANILHAS IRT-versão 2_Financeiro Subsídio Baixa Renda Reajuste 2010 - 03_03_2010" xfId="43103" xr:uid="{8D83B694-24C8-4F3F-A09C-7DA88FD070AA}"/>
    <cellStyle name="_MODELO PLANILHAS IRT-versão 2_Financeiro Subsídio Rural Irrigante e Aquicultor Reajuste 2010 - 03_03_2010" xfId="43104" xr:uid="{C63B2929-5FC4-4F57-9EDF-EE7A0B88B2A2}"/>
    <cellStyle name="_MODELO PLANILHAS IRT-versão 2_IF - Autoprodutores 2" xfId="2938" xr:uid="{B89E0F61-6576-4543-8BE3-7386580A7484}"/>
    <cellStyle name="_MODELO PLANILHAS IRT-versão 2_IF_Consumidores livres e geradoras_2010" xfId="2939" xr:uid="{24957203-5B1D-41E1-B407-4F4FA5AA3C32}"/>
    <cellStyle name="_MODELO PLANILHAS IRT-versão 2_IRT (2)" xfId="1613" xr:uid="{780CE0FE-CE43-4BA0-B407-A0B24EF88402}"/>
    <cellStyle name="_MODELO PLANILHAS IRT-versão 2_IRT (2) 2" xfId="2940" xr:uid="{FF73CE8B-CB44-4792-B95E-C53DEA2B365E}"/>
    <cellStyle name="_MODELO PLANILHAS IRT-versão 2_IRT_1" xfId="1614" xr:uid="{5297CAEF-F506-423D-8690-02B080BD7099}"/>
    <cellStyle name="_MODELO PLANILHAS IRT-versão 2_IRT_1_atualização serviços taxados" xfId="43105" xr:uid="{49E1C93B-C130-4D4B-B74A-1CD64FD805BF}"/>
    <cellStyle name="_MODELO PLANILHAS IRT-versão 2_IRT_1_Financeiro Desconto na TUSD Consumidores Livres Reajuste 2010 - 03_03_2010" xfId="43106" xr:uid="{29844959-0AFD-4D4A-9599-76F3FB22984F}"/>
    <cellStyle name="_MODELO PLANILHAS IRT-versão 2_IRT_1_Financeiro Desconto na TUSD Geradores Reajuste 2010 - 03_03_2010" xfId="43107" xr:uid="{3947F777-D24D-4E7C-9575-E7A15C87C582}"/>
    <cellStyle name="_MODELO PLANILHAS IRT-versão 2_IRT_1_Financeiro Subsídio Baixa Renda Reajuste 2010 - 03_03_2010" xfId="43108" xr:uid="{C972E36C-7020-4038-8272-FD54F6949E74}"/>
    <cellStyle name="_MODELO PLANILHAS IRT-versão 2_IRT_1_Financeiro Subsídio Rural Irrigante e Aquicultor Reajuste 2010 - 03_03_2010" xfId="43109" xr:uid="{CB04496A-065C-4791-9DF3-C6E93692ABA5}"/>
    <cellStyle name="_MODELO PLANILHAS IRT-versão 2_IRT_1_IRT-cálculo" xfId="2941" xr:uid="{976A4E30-E337-4C11-9F42-CFF146734790}"/>
    <cellStyle name="_MODELO PLANILHAS IRT-versão 2_IRT_1_IRT-cálculo CAPA NEUTRALIDADE" xfId="2942" xr:uid="{A4ECDB7B-46D5-41D1-A0C5-5207AEEB4A95}"/>
    <cellStyle name="_MODELO PLANILHAS IRT-versão 2_IRT_1_SOBRECONTRATAÇÃO E CVA" xfId="2943" xr:uid="{852F0482-5832-41EC-945D-0406667CF929}"/>
    <cellStyle name="_MODELO PLANILHAS IRT-versão 2_IRT_Planilha Básica_ CETRIL" xfId="312" xr:uid="{199490F4-53FE-445C-9C2E-28F78297080D}"/>
    <cellStyle name="_MODELO PLANILHAS IRT-versão 2_IRT_Planilha Básica_ CETRIL 2" xfId="1314" xr:uid="{EE5FAAEB-080E-49AF-BA52-F54695D9389C}"/>
    <cellStyle name="_MODELO PLANILHAS IRT-versão 2_IRT_Pleito" xfId="2944" xr:uid="{D638F197-7230-4881-A69A-636BBFBC06FF}"/>
    <cellStyle name="_MODELO PLANILHAS IRT-versão 2_IRT_Pleito_IRT-cálculo" xfId="2945" xr:uid="{0949D0CF-5689-48A7-B79B-AC04D2FE716A}"/>
    <cellStyle name="_MODELO PLANILHAS IRT-versão 2_IRT_Pleito_IRT-cálculo CAPA NEUTRALIDADE" xfId="2946" xr:uid="{322C0181-9250-4CFD-A187-7D00025A42F3}"/>
    <cellStyle name="_MODELO PLANILHAS IRT-versão 2_IRT_Revisão A-1" xfId="2947" xr:uid="{A8A7F43B-003B-4FD6-BEFE-69309061CFB1}"/>
    <cellStyle name="_MODELO PLANILHAS IRT-versão 2_IRT-cálculo" xfId="2948" xr:uid="{6F5EBE10-2A1C-4FFC-A4E3-2D906691F6E0}"/>
    <cellStyle name="_MODELO PLANILHAS IRT-versão 2_IRT-cálculo CAPA NEUTRALIDADE" xfId="2949" xr:uid="{82BFB4DD-6344-496D-966E-EA863EAC255F}"/>
    <cellStyle name="_MODELO PLANILHAS IRT-versão 2_Pasta1" xfId="1615" xr:uid="{91B949A4-7CCB-438E-9ECF-E1921C1397F5}"/>
    <cellStyle name="_MODELO PLANILHAS IRT-versão 2_Pasta1_atualização serviços taxados" xfId="43110" xr:uid="{0BECE801-5BEC-443F-B7AB-3035DC654691}"/>
    <cellStyle name="_MODELO PLANILHAS IRT-versão 2_Pasta1_Financeiro Desconto na TUSD Consumidores Livres Reajuste 2010 - 03_03_2010" xfId="43111" xr:uid="{AAA9506C-059F-4E56-9904-689A109C5666}"/>
    <cellStyle name="_MODELO PLANILHAS IRT-versão 2_Pasta1_Financeiro Desconto na TUSD Geradores Reajuste 2010 - 03_03_2010" xfId="43112" xr:uid="{D77A56CC-A3D7-486D-AB4D-5CFED5600FD3}"/>
    <cellStyle name="_MODELO PLANILHAS IRT-versão 2_Pasta1_Financeiro Subsídio Baixa Renda Reajuste 2010 - 03_03_2010" xfId="43113" xr:uid="{BEDF2417-B563-42F1-B75C-D8D538F2B43F}"/>
    <cellStyle name="_MODELO PLANILHAS IRT-versão 2_Pasta1_Financeiro Subsídio Rural Irrigante e Aquicultor Reajuste 2010 - 03_03_2010" xfId="43114" xr:uid="{8F122235-6DB5-4D10-9372-47F104A2A096}"/>
    <cellStyle name="_MODELO PLANILHAS IRT-versão 2_Pasta1_IRT-cálculo" xfId="2950" xr:uid="{524CBEBD-D1D1-4551-9962-398459EEB3CA}"/>
    <cellStyle name="_MODELO PLANILHAS IRT-versão 2_Pasta1_IRT-cálculo CAPA NEUTRALIDADE" xfId="2951" xr:uid="{180DCEA6-2E2A-4EAB-8ED9-E75541952C3F}"/>
    <cellStyle name="_MODELO PLANILHAS IRT-versão 2_Pasta1_SOBRECONTRATAÇÃO E CVA" xfId="2952" xr:uid="{EE366FC2-74A5-4327-9EB5-27F0905F752D}"/>
    <cellStyle name="_MODELO PLANILHAS IRT-versão 2_Sheet1" xfId="2953" xr:uid="{04DDD812-1B09-41C6-8F8E-E57E67384957}"/>
    <cellStyle name="_MODELO PLANILHAS IRT-versão 2_SOBRECONTRATAÇÃO E CVA" xfId="2954" xr:uid="{1726B597-8695-49B2-81C5-FFBBB93EAA1B}"/>
    <cellStyle name="_MODELO PLANILHAS IRT-versão 2_SOBRECONTRATAÇÃO E CVA A-1" xfId="2955" xr:uid="{FED1AADE-8585-46BD-B802-3291BAC640D1}"/>
    <cellStyle name="_MODELO PLANILHAS IRT-versão 2_SOBRECONTRATAÇÃO E CVA A-1_IRT-cálculo" xfId="2956" xr:uid="{04E1530F-AFF6-4B48-9BD4-1F9C064F3B5B}"/>
    <cellStyle name="_MODELO PLANILHAS IRT-versão 2_SOBRECONTRATAÇÃO E CVA A-1_IRT-cálculo CAPA NEUTRALIDADE" xfId="2957" xr:uid="{6D94D254-A8F9-4188-BA79-3F422D9D1A30}"/>
    <cellStyle name="_MODELO SALDO CVA" xfId="313" xr:uid="{5F2F04EB-83F8-494B-9A96-B7CC7F4FC128}"/>
    <cellStyle name="_MODELO SALDO CVA 2" xfId="1315" xr:uid="{3ABA28F8-A857-40FA-891A-7768506B6CCC}"/>
    <cellStyle name="_MODELO SALDO CVA 3" xfId="2958" xr:uid="{9BCC5780-A349-43DF-8183-F4B8543D0B93}"/>
    <cellStyle name="_MODELO SALDO CVA_Balanço" xfId="314" xr:uid="{3E3BD84A-63BA-4D7A-B52E-F394CF095159}"/>
    <cellStyle name="_MODELO SALDO CVA_casulo 15" xfId="315" xr:uid="{25AF863D-F2E5-4087-91B6-A1C7E44DE2EB}"/>
    <cellStyle name="_MODELO SALDO CVA_Exposição_Agosto 2" xfId="2959" xr:uid="{EDBFB647-8164-4B84-ABDC-9643FC74EC35}"/>
    <cellStyle name="_MODELO SALDO CVA_IRT EEB 2010" xfId="2960" xr:uid="{75A6ADB4-EB2D-493F-B4D1-A56AB8A35F14}"/>
    <cellStyle name="_MODELO SALDO CVA_IRT_Revisão A-2" xfId="2961" xr:uid="{BFEA6A62-25DF-4303-ACA2-53D23773E1AF}"/>
    <cellStyle name="_MODELO SALDO CVA_Simulação AES SUL 03_04_07" xfId="316" xr:uid="{7EE2449A-04C0-4C90-84AD-D1CE31E28A7F}"/>
    <cellStyle name="_MODELO SALDO CVA_Simulação AES SUL 03_04_07 2" xfId="1316" xr:uid="{C69C3BFA-F6A4-4EFF-942D-6DB9409388A4}"/>
    <cellStyle name="_MODELO SALDO CVA_Simulação AES SUL 03_04_07 3" xfId="2962" xr:uid="{58B0CD6F-EB7A-454D-A8C3-BC700B23C328}"/>
    <cellStyle name="_MODELO SALDO CVA_Simulação AES SUL 03_04_07_Balanço" xfId="317" xr:uid="{3ADC4097-E2E3-4C05-A97F-51836804DB93}"/>
    <cellStyle name="_MODELO SALDO CVA_Simulação AES SUL 03_04_07_casulo 15" xfId="318" xr:uid="{01CA4029-3C45-46CF-A762-D91D67675ED9}"/>
    <cellStyle name="_MODELO SALDO CVA_Simulação AES SUL 03_04_07_IRT EEB 2010" xfId="2963" xr:uid="{70D028FC-C44A-4C47-8359-29BDBA1C90CE}"/>
    <cellStyle name="_MODELO SALDO CVA_Sobrecontratação AES (2)" xfId="319" xr:uid="{2EDA06F3-4529-404A-B22E-8403E21DF90A}"/>
    <cellStyle name="_MODELO SALDO CVA_Sobrecontratação AES (2) 2" xfId="1317" xr:uid="{100904E4-CA49-49BC-9E81-32B3E7500329}"/>
    <cellStyle name="_MODELO SALDO CVA_Sobrecontratação AES (2) 3" xfId="2964" xr:uid="{B5FD633E-E7B1-4F89-ABEC-BE0721B38847}"/>
    <cellStyle name="_MODELO SALDO CVA_Sobrecontratação AES (2)_Balanço" xfId="320" xr:uid="{D4132C5E-A2DA-42CA-9CC3-C3353296A4D8}"/>
    <cellStyle name="_MODELO SALDO CVA_Sobrecontratação AES (2)_casulo 15" xfId="321" xr:uid="{20234D45-EFD4-444C-A9EB-35DDC16D2066}"/>
    <cellStyle name="_MODELO SALDO CVA_Sobrecontratação AES (2)_IRT EEB 2010" xfId="2965" xr:uid="{A1429D7D-7138-4D6A-A729-1F788DF07FE5}"/>
    <cellStyle name="_modelo_Sobrecontratacao" xfId="2966" xr:uid="{1AF97338-C2C5-4B23-9022-D52A368CE3F0}"/>
    <cellStyle name="_Oficio037-Planilha07 v18-04-07c" xfId="2967" xr:uid="{30E77C19-B2D0-475C-8864-CC8A890B1ADA}"/>
    <cellStyle name="_Oficio037-Planilha07 v18-04-07c_2009.04.09 EEB IRT2009 Conexao CEMIG C Financeiro" xfId="2968" xr:uid="{68AE29DB-D81F-472D-9B39-39FF5CF8DEC4}"/>
    <cellStyle name="_Oficio037-Planilha07 v18-04-07c_Base Mercado_EMG" xfId="2969" xr:uid="{9FE33A75-FE43-4C02-B835-0FBEEB967BAB}"/>
    <cellStyle name="_Oficio037-Planilha07 v18-04-07c_IF - Autoprodutores 2" xfId="2970" xr:uid="{8F6F3C2C-D379-4CC5-835C-EA07544570D5}"/>
    <cellStyle name="_Oficio037-Planilha07 v18-04-07c_IF_Consumidores livres e geradoras_2010" xfId="2971" xr:uid="{DF4BB866-68DC-45A0-9FEC-0569AD31ECE7}"/>
    <cellStyle name="_Oficio037-Planilha07 v18-04-07c_IRT-cálculo" xfId="43115" xr:uid="{51214936-AABE-428F-BD61-8DE85A20E4FA}"/>
    <cellStyle name="_Oficio037-Planilha07 v18-04-07c_Pleito_IRT_ESE_2010_Envio_ANEEL_Final_atualizado_05_04" xfId="2972" xr:uid="{00E873C7-556B-4530-869F-F7DD48E2BB60}"/>
    <cellStyle name="_Oficio037-Planilha07 v18-04-07c_Sheet1" xfId="2973" xr:uid="{5B8483B3-B7F3-4803-AC9B-FE6318E055FC}"/>
    <cellStyle name="_passivo PIS_COFINS" xfId="2974" xr:uid="{7ACDB669-A79B-4F07-9CE9-CE4EEA777CC2}"/>
    <cellStyle name="_passivo PIS_COFINS_atualização serviços taxados" xfId="43116" xr:uid="{A6E9F32B-0EA0-4A39-AFC1-8587F0F4DA0F}"/>
    <cellStyle name="_passivo PIS_COFINS_Financeiro Desconto na TUSD Consumidores Livres Reajuste 2010 - 03_03_2010" xfId="43117" xr:uid="{7AAFCB8F-6A59-4432-B74A-93317A3B2CCF}"/>
    <cellStyle name="_passivo PIS_COFINS_Financeiro Desconto na TUSD Geradores Reajuste 2010 - 03_03_2010" xfId="43118" xr:uid="{EAA43CC5-86F4-421B-A232-E6A125EE706B}"/>
    <cellStyle name="_passivo PIS_COFINS_Financeiro Subsídio Baixa Renda Reajuste 2010 - 03_03_2010" xfId="43119" xr:uid="{005BA824-2B71-47BD-BF6A-2AED019194FE}"/>
    <cellStyle name="_passivo PIS_COFINS_Financeiro Subsídio Rural Irrigante e Aquicultor Reajuste 2010 - 03_03_2010" xfId="43120" xr:uid="{5F0F73A3-4FED-4102-9E7B-B66F6AB5C1E1}"/>
    <cellStyle name="_passivo PIS_COFINS_IF - Autoprodutores 2" xfId="2975" xr:uid="{23B5CF30-54F9-46E9-A387-8BADD0765331}"/>
    <cellStyle name="_passivo PIS_COFINS_IF_Consumidores livres e geradoras_2010" xfId="2976" xr:uid="{8CB1A68D-51DA-4879-A9CD-3EB1D4FBEB88}"/>
    <cellStyle name="_passivo PIS_COFINS_IRT-cálculo" xfId="2977" xr:uid="{95523CFB-7B9A-4314-9034-1DBA76337C25}"/>
    <cellStyle name="_passivo PIS_COFINS_Sheet1" xfId="2978" xr:uid="{9DF50B4C-4349-4350-80E0-6DE5EBF95B69}"/>
    <cellStyle name="_Pasta1" xfId="322" xr:uid="{B1430C04-AE86-4FAB-9D63-C7A15805AA16}"/>
    <cellStyle name="_Pasta1 2" xfId="1318" xr:uid="{5C5367E1-3DC0-41FA-9721-AE0549824128}"/>
    <cellStyle name="_Pasta1 2 2" xfId="2979" xr:uid="{4C08CE5D-8675-434F-AE1B-C06773B0FCC5}"/>
    <cellStyle name="_Pasta1 3" xfId="2980" xr:uid="{37A96DB7-E464-49E9-A528-A6FC56B7E72E}"/>
    <cellStyle name="_Pasta1_atualização serviços taxados" xfId="43121" xr:uid="{C6300CEE-3C59-40F8-ADE3-03F63F956618}"/>
    <cellStyle name="_Pasta1_Balanço" xfId="323" xr:uid="{30D06FC6-C2F8-4CF0-9DE4-01787D102158}"/>
    <cellStyle name="_Pasta1_casulo 15" xfId="324" xr:uid="{A59DF539-3267-448A-A803-5AF3A59413FA}"/>
    <cellStyle name="_Pasta1_CVA Borborema 2010 - Fiscalizada Final" xfId="2981" xr:uid="{D7B26C90-5CEE-489E-8DE3-9752DAE696F6}"/>
    <cellStyle name="_Pasta1_Energia Comprada" xfId="2982" xr:uid="{107D6FB0-9B4D-4BFE-96B7-FA81AE9BD72A}"/>
    <cellStyle name="_Pasta1_Energia Comprada_IRT-cálculo" xfId="2983" xr:uid="{CE51EA62-B07D-42B5-ADCC-BF4AA540BB92}"/>
    <cellStyle name="_Pasta1_Energia Comprada_IRT-cálculo CAPA NEUTRALIDADE" xfId="2984" xr:uid="{C61F2496-9D66-41E0-9009-E9E41C633C41}"/>
    <cellStyle name="_Pasta1_Fator X" xfId="1616" xr:uid="{6F207FC7-BC90-4DEC-8E3E-5F94EF999B1C}"/>
    <cellStyle name="_Pasta1_Fator X 2" xfId="2985" xr:uid="{2053E390-1365-41F7-AFFA-FC198FFA55E9}"/>
    <cellStyle name="_Pasta1_Fator X_atualização serviços taxados" xfId="43122" xr:uid="{55D29A7C-E158-40CE-BD45-C1F528ADDD42}"/>
    <cellStyle name="_Pasta1_Fator X_Financeiro Desconto na TUSD Consumidores Livres Reajuste 2010 - 03_03_2010" xfId="43123" xr:uid="{56EE20A5-7B3C-4A98-AA7A-8A8004B22FE8}"/>
    <cellStyle name="_Pasta1_Fator X_Financeiro Desconto na TUSD Geradores Reajuste 2010 - 03_03_2010" xfId="43124" xr:uid="{E88DD324-BE48-40AD-A860-2367C2AEBD07}"/>
    <cellStyle name="_Pasta1_Fator X_Financeiro Subsídio Baixa Renda Reajuste 2010 - 03_03_2010" xfId="43125" xr:uid="{B9609187-46F1-4928-B09C-C92A0B392A5D}"/>
    <cellStyle name="_Pasta1_Fator X_Financeiro Subsídio Rural Irrigante e Aquicultor Reajuste 2010 - 03_03_2010" xfId="43126" xr:uid="{420B03E4-7A75-4507-874A-3B62DB93DAC1}"/>
    <cellStyle name="_Pasta1_Fator X_IRT-cálculo" xfId="2986" xr:uid="{828332DD-A302-40FD-9F30-8AB0EC7A6ABA}"/>
    <cellStyle name="_Pasta1_Fator X_IRT-cálculo CAPA NEUTRALIDADE" xfId="2987" xr:uid="{A324E622-9161-4ACD-B39E-08A6BDB3FBFC}"/>
    <cellStyle name="_Pasta1_Fator X_SOBRECONTRATAÇÃO E CVA" xfId="2988" xr:uid="{AD531A83-3724-4D95-A5ED-D07CE22C4B40}"/>
    <cellStyle name="_Pasta1_Financeiro Desconto na TUSD Consumidores Livres Reajuste 2010 - 03_03_2010" xfId="43127" xr:uid="{4E641024-0F03-47C8-BA2D-5B9393CAAD4C}"/>
    <cellStyle name="_Pasta1_Financeiro Desconto na TUSD Geradores Reajuste 2010 - 03_03_2010" xfId="43128" xr:uid="{9212AD46-317A-462D-8014-F23EDCDF7BBA}"/>
    <cellStyle name="_Pasta1_Financeiro Subsídio Baixa Renda Reajuste 2010 - 03_03_2010" xfId="43129" xr:uid="{2C06457E-1BEC-43E8-9225-D9ABEC61921F}"/>
    <cellStyle name="_Pasta1_Financeiro Subsídio Rural Irrigante e Aquicultor Reajuste 2010 - 03_03_2010" xfId="43130" xr:uid="{E6151E68-3453-4405-B026-8A710B9E6F7B}"/>
    <cellStyle name="_Pasta1_IRT (2)" xfId="1617" xr:uid="{99C02775-A9DE-4251-88ED-CEA97293DC20}"/>
    <cellStyle name="_Pasta1_IRT EEB 2010" xfId="2989" xr:uid="{F7763F91-D98F-467E-95DF-28CEEC4D2F24}"/>
    <cellStyle name="_Pasta1_IRT_1" xfId="1618" xr:uid="{8A1276A0-0D0D-4DE1-80A7-C474C3DF269C}"/>
    <cellStyle name="_Pasta1_IRT_1 2" xfId="2990" xr:uid="{E9BF41DA-FC7B-4ACA-9D04-D5C855F844C7}"/>
    <cellStyle name="_Pasta1_IRT_1_atualização serviços taxados" xfId="43131" xr:uid="{5C6A6F6E-25D0-484F-A8E2-9EBC9531085E}"/>
    <cellStyle name="_Pasta1_IRT_1_Financeiro Desconto na TUSD Consumidores Livres Reajuste 2010 - 03_03_2010" xfId="43132" xr:uid="{C9C63E19-7267-4F19-AED1-EA48FD8A0A54}"/>
    <cellStyle name="_Pasta1_IRT_1_Financeiro Desconto na TUSD Geradores Reajuste 2010 - 03_03_2010" xfId="43133" xr:uid="{95C70DB3-61F4-4652-8D8C-3A5BA90582CC}"/>
    <cellStyle name="_Pasta1_IRT_1_Financeiro Subsídio Baixa Renda Reajuste 2010 - 03_03_2010" xfId="43134" xr:uid="{803B7EAE-24A7-40A6-9181-E0A54DE33BE2}"/>
    <cellStyle name="_Pasta1_IRT_1_Financeiro Subsídio Rural Irrigante e Aquicultor Reajuste 2010 - 03_03_2010" xfId="43135" xr:uid="{B418944E-B25C-4B33-A89E-6626B2D657CB}"/>
    <cellStyle name="_Pasta1_IRT_1_IRT-cálculo" xfId="2991" xr:uid="{190677C1-56C0-4B93-8480-D50E6DE12491}"/>
    <cellStyle name="_Pasta1_IRT_1_IRT-cálculo CAPA NEUTRALIDADE" xfId="2992" xr:uid="{372A41EA-8944-4E99-8B9D-F2AC85F31E8A}"/>
    <cellStyle name="_Pasta1_IRT_1_SOBRECONTRATAÇÃO E CVA" xfId="2993" xr:uid="{6F6053E5-2C99-47DE-9B48-2FA4D09D427C}"/>
    <cellStyle name="_Pasta1_IRT_Planilha Básica_DIRETORIA" xfId="2994" xr:uid="{14A5E96E-B54A-4A04-A386-A59570BB30FF}"/>
    <cellStyle name="_Pasta1_IRT_Revisão A-1" xfId="2995" xr:uid="{E4F91AE1-B9EA-445A-A2A3-4B323011CC92}"/>
    <cellStyle name="_Pasta1_IRT-cálculo" xfId="2996" xr:uid="{7B4487AA-A1D8-4F9B-A244-8D102E036DAB}"/>
    <cellStyle name="_Pasta1_IRT-cálculo CAPA NEUTRALIDADE" xfId="2997" xr:uid="{21CBE8F3-0A61-4EA7-A7EA-79F8F563C913}"/>
    <cellStyle name="_Pasta1_NOVA PLANILHA REVISÃO 1" xfId="2998" xr:uid="{4AAA83A2-52F6-4670-8E9B-C849B7DFD57D}"/>
    <cellStyle name="_Pasta1_Pasta1" xfId="1619" xr:uid="{271CCD26-0601-493E-AE5B-FD0A9EAD0C0F}"/>
    <cellStyle name="_Pasta1_Pasta1 2" xfId="2999" xr:uid="{25C0953A-6112-4A43-8E92-A2A363BD281F}"/>
    <cellStyle name="_Pasta1_Pasta1_atualização serviços taxados" xfId="43136" xr:uid="{DD627B0C-2E7C-4BFE-A057-BA5A281CC2D8}"/>
    <cellStyle name="_Pasta1_Pasta1_Financeiro Desconto na TUSD Consumidores Livres Reajuste 2010 - 03_03_2010" xfId="43137" xr:uid="{D1041072-5C24-4B3E-B993-1193701B2154}"/>
    <cellStyle name="_Pasta1_Pasta1_Financeiro Desconto na TUSD Geradores Reajuste 2010 - 03_03_2010" xfId="43138" xr:uid="{B6E409CF-98EF-47EE-AAE2-FCFADBE7314B}"/>
    <cellStyle name="_Pasta1_Pasta1_Financeiro Subsídio Baixa Renda Reajuste 2010 - 03_03_2010" xfId="43139" xr:uid="{4FD0D377-FFAE-4F8A-90FF-1F4B161D2D18}"/>
    <cellStyle name="_Pasta1_Pasta1_Financeiro Subsídio Rural Irrigante e Aquicultor Reajuste 2010 - 03_03_2010" xfId="43140" xr:uid="{673D32D7-513D-4FB3-BCDB-599BF6E745A6}"/>
    <cellStyle name="_Pasta1_Pasta1_IRT-cálculo" xfId="3000" xr:uid="{E02C6661-A5C7-4664-AC6B-D5EEFD42718A}"/>
    <cellStyle name="_Pasta1_Pasta1_IRT-cálculo CAPA NEUTRALIDADE" xfId="3001" xr:uid="{53A345D5-BF46-4406-B8A9-8B098610DD20}"/>
    <cellStyle name="_Pasta1_Pasta1_SOBRECONTRATAÇÃO E CVA" xfId="3002" xr:uid="{A9B77109-B8C6-4107-959E-B118FE643A4B}"/>
    <cellStyle name="_Pasta1_SOBRECONTRATAÇÃO E CVA" xfId="3003" xr:uid="{4E15A449-6DB7-4138-BB05-AD55CF42B8B0}"/>
    <cellStyle name="_Pasta11" xfId="1620" xr:uid="{0BB13313-C393-4189-ADAF-C0494C41F536}"/>
    <cellStyle name="_Pasta11 2" xfId="3004" xr:uid="{10B0D80C-81BF-4793-ADB7-D45E9A560A62}"/>
    <cellStyle name="_Pasta11_atualização serviços taxados" xfId="43141" xr:uid="{8C9F628E-4F40-410A-AAAE-0CD636C912EA}"/>
    <cellStyle name="_Pasta11_Energia Comprada" xfId="3005" xr:uid="{5B0C72E2-9D23-4A86-A347-8C67790BA58D}"/>
    <cellStyle name="_Pasta11_Energia Comprada_IRT-cálculo" xfId="3006" xr:uid="{0E960ACC-E50D-4805-A6DE-602BFD6E4853}"/>
    <cellStyle name="_Pasta11_Energia Comprada_IRT-cálculo CAPA NEUTRALIDADE" xfId="3007" xr:uid="{97B6D17D-CD9F-4547-A24A-0AF93D20E6E8}"/>
    <cellStyle name="_Pasta11_Fator X" xfId="1621" xr:uid="{B3DE495F-EE37-426C-8CC2-D65AC43E7B2C}"/>
    <cellStyle name="_Pasta11_Fator X 2" xfId="3008" xr:uid="{FD99560B-C01E-4E42-AAC0-644ADB1D41D1}"/>
    <cellStyle name="_Pasta11_Fator X_atualização serviços taxados" xfId="43142" xr:uid="{F2AE1254-B199-4025-913B-D478211F49B8}"/>
    <cellStyle name="_Pasta11_Fator X_Financeiro Desconto na TUSD Consumidores Livres Reajuste 2010 - 03_03_2010" xfId="43143" xr:uid="{164B0FB2-65B0-4D7F-9D8F-EA5DD03BD673}"/>
    <cellStyle name="_Pasta11_Fator X_Financeiro Desconto na TUSD Geradores Reajuste 2010 - 03_03_2010" xfId="43144" xr:uid="{CDAD4179-CE98-4961-8903-4A45336CABD4}"/>
    <cellStyle name="_Pasta11_Fator X_Financeiro Subsídio Baixa Renda Reajuste 2010 - 03_03_2010" xfId="43145" xr:uid="{BD09DD90-BFD7-4A2B-9E0C-DE6348FE7F16}"/>
    <cellStyle name="_Pasta11_Fator X_Financeiro Subsídio Rural Irrigante e Aquicultor Reajuste 2010 - 03_03_2010" xfId="43146" xr:uid="{607D0830-2611-4E02-B0DD-1FA09A441AEC}"/>
    <cellStyle name="_Pasta11_Fator X_IRT-cálculo" xfId="3009" xr:uid="{C307A711-132D-4F55-8119-42C69C31FEA6}"/>
    <cellStyle name="_Pasta11_Fator X_IRT-cálculo CAPA NEUTRALIDADE" xfId="3010" xr:uid="{D378B37A-C107-4A01-AEA2-0D2FD5CFFE6C}"/>
    <cellStyle name="_Pasta11_Fator X_SOBRECONTRATAÇÃO E CVA" xfId="3011" xr:uid="{3CE131AB-C01A-4242-88EA-46419AE2F759}"/>
    <cellStyle name="_Pasta11_Financeiro Desconto na TUSD Consumidores Livres Reajuste 2010 - 03_03_2010" xfId="43147" xr:uid="{FBE48A59-E5E7-4C75-8B68-247872EB12B1}"/>
    <cellStyle name="_Pasta11_Financeiro Desconto na TUSD Geradores Reajuste 2010 - 03_03_2010" xfId="43148" xr:uid="{48F10B5C-D08B-4780-B756-5E4353EE5555}"/>
    <cellStyle name="_Pasta11_Financeiro Subsídio Baixa Renda Reajuste 2010 - 03_03_2010" xfId="43149" xr:uid="{70739EDF-9220-48CA-BF7C-5C5009DDF3CA}"/>
    <cellStyle name="_Pasta11_Financeiro Subsídio Rural Irrigante e Aquicultor Reajuste 2010 - 03_03_2010" xfId="43150" xr:uid="{7746EA24-C356-4ECA-8B0C-6BD0EF59D33D}"/>
    <cellStyle name="_Pasta11_IRT (2)" xfId="1622" xr:uid="{DF548729-F607-41E1-8061-8193BF967A31}"/>
    <cellStyle name="_Pasta11_IRT_1" xfId="1623" xr:uid="{A2C90509-79FE-4C88-8200-A70B796D9923}"/>
    <cellStyle name="_Pasta11_IRT_1 2" xfId="3012" xr:uid="{97271FDE-BB2B-4DEE-A922-4E30B10DC13A}"/>
    <cellStyle name="_Pasta11_IRT_1_atualização serviços taxados" xfId="43151" xr:uid="{1150053B-BBFC-4977-8215-B1EADC8BBD06}"/>
    <cellStyle name="_Pasta11_IRT_1_Financeiro Desconto na TUSD Consumidores Livres Reajuste 2010 - 03_03_2010" xfId="43152" xr:uid="{C332E373-22DB-47C1-9879-421EC873F611}"/>
    <cellStyle name="_Pasta11_IRT_1_Financeiro Desconto na TUSD Geradores Reajuste 2010 - 03_03_2010" xfId="43153" xr:uid="{3E1A0759-3049-4DFB-996E-6A2D034FB23B}"/>
    <cellStyle name="_Pasta11_IRT_1_Financeiro Subsídio Baixa Renda Reajuste 2010 - 03_03_2010" xfId="43154" xr:uid="{F023EFBE-1F23-43CF-8396-2936978195ED}"/>
    <cellStyle name="_Pasta11_IRT_1_Financeiro Subsídio Rural Irrigante e Aquicultor Reajuste 2010 - 03_03_2010" xfId="43155" xr:uid="{9CBC9778-4948-4BF6-BE78-A0A508051E7D}"/>
    <cellStyle name="_Pasta11_IRT_1_IRT-cálculo" xfId="3013" xr:uid="{3A0BEF6F-D236-4E6B-8F60-5E4BBF45CC18}"/>
    <cellStyle name="_Pasta11_IRT_1_IRT-cálculo CAPA NEUTRALIDADE" xfId="3014" xr:uid="{1F577E96-066F-45E8-BDA9-5BA8C0BA126B}"/>
    <cellStyle name="_Pasta11_IRT_1_SOBRECONTRATAÇÃO E CVA" xfId="3015" xr:uid="{939252EE-7CDA-443A-AA22-4562685615A6}"/>
    <cellStyle name="_Pasta11_IRT-cálculo" xfId="3016" xr:uid="{0BC76FDF-02A8-437E-A4B9-9B9103E672A3}"/>
    <cellStyle name="_Pasta11_IRT-cálculo CAPA NEUTRALIDADE" xfId="3017" xr:uid="{6918A924-D785-46C3-B73A-2EC22A24B589}"/>
    <cellStyle name="_Pasta11_Pasta1" xfId="1624" xr:uid="{D801286D-A6C2-48E7-B227-4F74DC6E7443}"/>
    <cellStyle name="_Pasta11_Pasta1 2" xfId="3018" xr:uid="{4D2E6C55-8EBC-4AEA-8519-350C117A7557}"/>
    <cellStyle name="_Pasta11_Pasta1_atualização serviços taxados" xfId="43156" xr:uid="{7B05E113-1739-40B0-8934-614906938BDB}"/>
    <cellStyle name="_Pasta11_Pasta1_Financeiro Desconto na TUSD Consumidores Livres Reajuste 2010 - 03_03_2010" xfId="43157" xr:uid="{93A8D7E1-A728-4522-A4F2-ADF8D96942C2}"/>
    <cellStyle name="_Pasta11_Pasta1_Financeiro Desconto na TUSD Geradores Reajuste 2010 - 03_03_2010" xfId="43158" xr:uid="{CDD53C3D-3FC3-4A96-83A4-12C8AE732A0E}"/>
    <cellStyle name="_Pasta11_Pasta1_Financeiro Subsídio Baixa Renda Reajuste 2010 - 03_03_2010" xfId="43159" xr:uid="{2844D7DB-542F-4ECA-87A6-57440A1C3D02}"/>
    <cellStyle name="_Pasta11_Pasta1_Financeiro Subsídio Rural Irrigante e Aquicultor Reajuste 2010 - 03_03_2010" xfId="43160" xr:uid="{1E032399-080B-4F38-8211-A25BC93B5689}"/>
    <cellStyle name="_Pasta11_Pasta1_IRT-cálculo" xfId="3019" xr:uid="{BC81ECDE-FD53-4E0C-B98E-00C81A5EC37D}"/>
    <cellStyle name="_Pasta11_Pasta1_IRT-cálculo CAPA NEUTRALIDADE" xfId="3020" xr:uid="{D20126DA-0AD6-47AC-A905-41B2E3E65B2E}"/>
    <cellStyle name="_Pasta11_Pasta1_SOBRECONTRATAÇÃO E CVA" xfId="3021" xr:uid="{E47DA7D2-1CDB-48B1-BC89-98BC2F142E16}"/>
    <cellStyle name="_Pasta11_SOBRECONTRATAÇÃO E CVA" xfId="3022" xr:uid="{15832291-F850-46C3-9F83-7A16A2580D51}"/>
    <cellStyle name="_Pasta12" xfId="1625" xr:uid="{38EFD9E1-FF00-4BE4-9BDD-9DC0AC29613E}"/>
    <cellStyle name="_Pasta12 2" xfId="3023" xr:uid="{22BDB0E5-E014-40C5-856B-7E5748D93D1B}"/>
    <cellStyle name="_Pasta12_atualização serviços taxados" xfId="43161" xr:uid="{39914214-F21D-4A56-8EF1-66BBEA486D9F}"/>
    <cellStyle name="_Pasta12_Energia Comprada" xfId="3024" xr:uid="{B3FB9815-6652-4451-AB4B-E4A7937A55AC}"/>
    <cellStyle name="_Pasta12_Energia Comprada_IRT-cálculo" xfId="3025" xr:uid="{9EF773D9-A606-4B74-901A-7DA15766A95B}"/>
    <cellStyle name="_Pasta12_Energia Comprada_IRT-cálculo CAPA NEUTRALIDADE" xfId="3026" xr:uid="{4997582A-3F96-4043-B916-57176D0B648C}"/>
    <cellStyle name="_Pasta12_Fator X" xfId="1626" xr:uid="{4FF215A3-5EA9-40F5-969E-9F1083398185}"/>
    <cellStyle name="_Pasta12_Fator X 2" xfId="3027" xr:uid="{AA71B690-A699-4AEA-A5C6-8C5A88E2874D}"/>
    <cellStyle name="_Pasta12_Fator X_atualização serviços taxados" xfId="43162" xr:uid="{37688FBF-A060-49EA-AF35-9C50722674D5}"/>
    <cellStyle name="_Pasta12_Fator X_Financeiro Desconto na TUSD Consumidores Livres Reajuste 2010 - 03_03_2010" xfId="43163" xr:uid="{E4B2DEA2-DC83-42A9-B2B4-F3FA275C4E67}"/>
    <cellStyle name="_Pasta12_Fator X_Financeiro Desconto na TUSD Geradores Reajuste 2010 - 03_03_2010" xfId="43164" xr:uid="{9C0B3EBB-A47B-4AC0-BC9F-58C09809BF3A}"/>
    <cellStyle name="_Pasta12_Fator X_Financeiro Subsídio Baixa Renda Reajuste 2010 - 03_03_2010" xfId="43165" xr:uid="{FFEC39C3-0E22-4138-B772-DD547D881ACC}"/>
    <cellStyle name="_Pasta12_Fator X_Financeiro Subsídio Rural Irrigante e Aquicultor Reajuste 2010 - 03_03_2010" xfId="43166" xr:uid="{5A79B17D-17E8-45A7-9682-635C72BA6121}"/>
    <cellStyle name="_Pasta12_Fator X_IRT-cálculo" xfId="3028" xr:uid="{7A3930AF-8083-47A7-8418-AA075CF9BB08}"/>
    <cellStyle name="_Pasta12_Fator X_IRT-cálculo CAPA NEUTRALIDADE" xfId="3029" xr:uid="{EE80F463-224A-4C86-A057-4E5D26EAFA31}"/>
    <cellStyle name="_Pasta12_Fator X_SOBRECONTRATAÇÃO E CVA" xfId="3030" xr:uid="{44210E50-9FC1-4DA9-BA89-FA2658FADF96}"/>
    <cellStyle name="_Pasta12_Financeiro Desconto na TUSD Consumidores Livres Reajuste 2010 - 03_03_2010" xfId="43167" xr:uid="{03A22BBF-BA45-4624-A786-003AAAF830B0}"/>
    <cellStyle name="_Pasta12_Financeiro Desconto na TUSD Geradores Reajuste 2010 - 03_03_2010" xfId="43168" xr:uid="{D83241FA-1336-4E10-8296-13512F300F02}"/>
    <cellStyle name="_Pasta12_Financeiro Subsídio Baixa Renda Reajuste 2010 - 03_03_2010" xfId="43169" xr:uid="{3A0DA320-CC04-4D7C-B834-83FEB058D64A}"/>
    <cellStyle name="_Pasta12_Financeiro Subsídio Rural Irrigante e Aquicultor Reajuste 2010 - 03_03_2010" xfId="43170" xr:uid="{505153A3-E986-4472-B394-A5C7144EF84C}"/>
    <cellStyle name="_Pasta12_IRT (2)" xfId="1627" xr:uid="{71CAF069-D904-471C-ADBB-53625C2C853E}"/>
    <cellStyle name="_Pasta12_IRT_1" xfId="1628" xr:uid="{86D42533-4C6E-4F12-845C-5B9ECEF2DF90}"/>
    <cellStyle name="_Pasta12_IRT_1 2" xfId="3031" xr:uid="{4F946657-55E5-41FE-A7EB-259B5A928DE3}"/>
    <cellStyle name="_Pasta12_IRT_1_atualização serviços taxados" xfId="43171" xr:uid="{9A73440B-5167-4D9E-A6E1-CBFF0A550CF3}"/>
    <cellStyle name="_Pasta12_IRT_1_Financeiro Desconto na TUSD Consumidores Livres Reajuste 2010 - 03_03_2010" xfId="43172" xr:uid="{CB008084-8F31-482E-83B1-ADE41FAC1C8C}"/>
    <cellStyle name="_Pasta12_IRT_1_Financeiro Desconto na TUSD Geradores Reajuste 2010 - 03_03_2010" xfId="43173" xr:uid="{2A0C533B-C79F-4862-9999-295684900B2F}"/>
    <cellStyle name="_Pasta12_IRT_1_Financeiro Subsídio Baixa Renda Reajuste 2010 - 03_03_2010" xfId="43174" xr:uid="{4EDED09F-5757-4B60-A956-E2DF31C160A8}"/>
    <cellStyle name="_Pasta12_IRT_1_Financeiro Subsídio Rural Irrigante e Aquicultor Reajuste 2010 - 03_03_2010" xfId="43175" xr:uid="{017D012B-8460-459E-A6BB-8A5656DBE9B1}"/>
    <cellStyle name="_Pasta12_IRT_1_IRT-cálculo" xfId="3032" xr:uid="{99B948B7-62F8-4491-95C3-942B7D137085}"/>
    <cellStyle name="_Pasta12_IRT_1_IRT-cálculo CAPA NEUTRALIDADE" xfId="3033" xr:uid="{8BFC8033-235C-445F-9EF8-051C64FC20E2}"/>
    <cellStyle name="_Pasta12_IRT_1_SOBRECONTRATAÇÃO E CVA" xfId="3034" xr:uid="{0DC08864-75D8-4A7D-A5CF-C13A37B6C555}"/>
    <cellStyle name="_Pasta12_IRT-cálculo" xfId="3035" xr:uid="{892C7695-78CE-43D7-8ED1-F53C7E028C02}"/>
    <cellStyle name="_Pasta12_IRT-cálculo CAPA NEUTRALIDADE" xfId="3036" xr:uid="{84A75EEA-4954-467A-A944-C9EC696C93F8}"/>
    <cellStyle name="_Pasta12_Pasta1" xfId="1629" xr:uid="{05911A8A-3FAE-4AD2-9874-7DEA68DD05BB}"/>
    <cellStyle name="_Pasta12_Pasta1 2" xfId="3037" xr:uid="{4BA297F4-FB2B-45AF-B5BE-5FE7BE82BBAE}"/>
    <cellStyle name="_Pasta12_Pasta1_atualização serviços taxados" xfId="43176" xr:uid="{D8854EA4-1FCB-4FF9-9ADF-8BB1ACE69007}"/>
    <cellStyle name="_Pasta12_Pasta1_Financeiro Desconto na TUSD Consumidores Livres Reajuste 2010 - 03_03_2010" xfId="43177" xr:uid="{81D4AF2E-083F-4527-A946-A58717C1CF87}"/>
    <cellStyle name="_Pasta12_Pasta1_Financeiro Desconto na TUSD Geradores Reajuste 2010 - 03_03_2010" xfId="43178" xr:uid="{0A99FFAE-B809-4D27-BD02-FEEB7A5528AA}"/>
    <cellStyle name="_Pasta12_Pasta1_Financeiro Subsídio Baixa Renda Reajuste 2010 - 03_03_2010" xfId="43179" xr:uid="{9CF5DD51-D579-42A1-A47A-E9E6D13EA319}"/>
    <cellStyle name="_Pasta12_Pasta1_Financeiro Subsídio Rural Irrigante e Aquicultor Reajuste 2010 - 03_03_2010" xfId="43180" xr:uid="{0F726028-8538-4091-9D42-F0F8549DE2FD}"/>
    <cellStyle name="_Pasta12_Pasta1_IRT-cálculo" xfId="3038" xr:uid="{7210DE1A-18C4-4DAB-9186-334667F0E01D}"/>
    <cellStyle name="_Pasta12_Pasta1_IRT-cálculo CAPA NEUTRALIDADE" xfId="3039" xr:uid="{B2090C42-E928-4F30-9EF1-BC070691EAB9}"/>
    <cellStyle name="_Pasta12_Pasta1_SOBRECONTRATAÇÃO E CVA" xfId="3040" xr:uid="{06A69B46-D28D-4F5F-B446-731F81CD8411}"/>
    <cellStyle name="_Pasta12_SOBRECONTRATAÇÃO E CVA" xfId="3041" xr:uid="{3D47F41A-24B9-4B68-8559-FE988F581E33}"/>
    <cellStyle name="_Pasta2" xfId="325" xr:uid="{0DE635AD-543B-4016-AB2D-8FCE451AC376}"/>
    <cellStyle name="_Pasta2 2" xfId="3042" xr:uid="{867FE6AB-92CB-43B3-A9E5-D4534B24FF43}"/>
    <cellStyle name="_Pasta2 3" xfId="3043" xr:uid="{4CE25AD7-7107-407C-85CA-7011D86EC280}"/>
    <cellStyle name="_Pasta2_IF - Autoprodutores 2" xfId="3044" xr:uid="{232866D2-4C37-42E5-9114-961C5C1E26E2}"/>
    <cellStyle name="_Pasta2_IF_Consumidores livres e geradoras_2010" xfId="3045" xr:uid="{BC952826-BCA1-4E6C-8A3D-F6F6F08E259B}"/>
    <cellStyle name="_Pasta2_IRT Piratininga 2009" xfId="326" xr:uid="{4DBE1545-3E69-4528-8A3E-6ECC97385250}"/>
    <cellStyle name="_Pasta2_IRT Piratininga 2009 2" xfId="1319" xr:uid="{A6661A49-9A4C-4815-8433-BD184B04D4F3}"/>
    <cellStyle name="_Pasta2_IRT_Planilha Básica_ CETRIL" xfId="327" xr:uid="{F21027C5-6780-4C1D-82E9-342BD4FDD04B}"/>
    <cellStyle name="_Pasta2_IRT_Planilha Básica_ CETRIL 2" xfId="1320" xr:uid="{02CB52B5-0319-4DF3-BA85-56D7B5683CD7}"/>
    <cellStyle name="_Pasta2_IRT_Planilha Básica_mar2010b" xfId="3046" xr:uid="{F4A768D8-2C9F-4318-BB44-FB24A174C093}"/>
    <cellStyle name="_Pasta2_IRT-cálculo" xfId="3047" xr:uid="{B3621EE6-93B1-437A-A237-D14116E1962D}"/>
    <cellStyle name="_Pasta2_Sheet1" xfId="3048" xr:uid="{064B5BD5-1DA9-4B63-8C54-0850900B3DB8}"/>
    <cellStyle name="_Pasta2_SRE_SOBRECONTRATAÇÃO E CVA 7521_COELCE_V2" xfId="43181" xr:uid="{E43A1D33-3B4E-4C10-8011-9E1957C36D82}"/>
    <cellStyle name="_PERSONAL" xfId="3049" xr:uid="{A8B31E87-10CE-4370-8822-4033DB01FCDE}"/>
    <cellStyle name="_PERSONAL_PERSONAL" xfId="3050" xr:uid="{64838F55-C815-43BB-9169-14A64809F6C1}"/>
    <cellStyle name="_PERSONAL_PERSONAL_1" xfId="3051" xr:uid="{2FCCC03E-ACB2-4826-AB58-07CD1DBBB523}"/>
    <cellStyle name="_PERSONAL_PERSONAL_2" xfId="3052" xr:uid="{4389A847-1ADF-4214-922A-4C8FF4FC9801}"/>
    <cellStyle name="_PERSONAL_PERSONAL_3" xfId="3053" xr:uid="{DD33DA34-2CB7-40B5-A65F-87933DCBBC6F}"/>
    <cellStyle name="_Plan1" xfId="3054" xr:uid="{C0BAF33B-046E-45D5-A54D-FF5087A00B2C}"/>
    <cellStyle name="_Plan2" xfId="1630" xr:uid="{AF3466B1-8A30-4830-997F-3EAB8B13A26C}"/>
    <cellStyle name="_Plan2 2" xfId="3055" xr:uid="{C1909BAD-9215-4AD0-8934-05A184A23321}"/>
    <cellStyle name="_Plan2_atualização serviços taxados" xfId="43182" xr:uid="{089E8981-75A4-4A9A-A7B0-21E6758BC36A}"/>
    <cellStyle name="_Plan2_COELCE - RTO 2011 - PLPT_PLANILHA_CÁLCULO_DÉFICIT" xfId="3056" xr:uid="{A0480332-4D0A-4FA5-A5E6-B86D71D3F352}"/>
    <cellStyle name="_Plan2_Financeiro Desconto na TUSD Consumidores Livres Reajuste 2010 - 03_03_2010" xfId="43183" xr:uid="{45939C30-80B8-4602-87B3-44383F76F343}"/>
    <cellStyle name="_Plan2_Financeiro Desconto na TUSD Geradores Reajuste 2010 - 03_03_2010" xfId="43184" xr:uid="{20AC7BBA-0B05-445E-B4F2-AA9C2EC0B51C}"/>
    <cellStyle name="_Plan2_Financeiro Subsídio Baixa Renda Reajuste 2010 - 03_03_2010" xfId="43185" xr:uid="{9F5E161C-1472-4441-BEBC-E6A2F5CC70EB}"/>
    <cellStyle name="_Plan2_Financeiro Subsídio Rural Irrigante e Aquicultor Reajuste 2010 - 03_03_2010" xfId="43186" xr:uid="{0A82E593-B3B9-459C-AD3A-868B15700FC8}"/>
    <cellStyle name="_Planilha 14.Gastos O&amp;M 29062007  Vfinal M 3" xfId="3057" xr:uid="{3FA5B9DE-65A5-4377-9520-27CAB4FB69C8}"/>
    <cellStyle name="_Planilha 15 Consumidores 28062007 final M 3" xfId="3058" xr:uid="{A8330DBC-1740-4EAA-AC04-3D169A4D29EA}"/>
    <cellStyle name="_Planilha 17 Dados Físicos 28062007 vfinal M 3 " xfId="3059" xr:uid="{7868B4C7-A1CA-407A-95B3-5937074D9E22}"/>
    <cellStyle name="_Planilha 18 Veículos 28062007 vfinal M 3" xfId="3060" xr:uid="{F4D47FE4-81EC-4FE3-B2C5-61D5B7FC1BE6}"/>
    <cellStyle name="_Planilha 19 Informática e Telecom vfinal M 3" xfId="3061" xr:uid="{6C247193-6194-4EFE-A7C4-87C4B4BFBFD7}"/>
    <cellStyle name="_Planilha 20 Edificações  28062007 vfinal M 3" xfId="3062" xr:uid="{2A637012-903E-494A-90CE-F364A0C3C5CA}"/>
    <cellStyle name="_Planilha16 CO RP 29062007 v final M 3" xfId="3063" xr:uid="{771F0C4F-5F34-46FE-BA04-2F1D0CC7D486}"/>
    <cellStyle name="_Planilhas_Desc_Tusd_-Validadas SFF" xfId="1631" xr:uid="{2ED6EB5E-CFA0-4DC1-92DB-BF2233D779AD}"/>
    <cellStyle name="_Planilhas_Desc_Tusd_-Validadas SFF 2" xfId="3064" xr:uid="{BCD6C759-912C-48AA-9D72-45276436909B}"/>
    <cellStyle name="_Planilhas_Desc_Tusd_-Validadas SFF_atualização serviços taxados" xfId="43187" xr:uid="{E0ABF2B5-1442-4750-A933-6B77E5DA2B86}"/>
    <cellStyle name="_Planilhas_Desc_Tusd_-Validadas SFF_Energia Comprada" xfId="3065" xr:uid="{0325367B-8FFD-4025-B590-A479FB4F6F84}"/>
    <cellStyle name="_Planilhas_Desc_Tusd_-Validadas SFF_Energia Comprada_IRT-cálculo" xfId="3066" xr:uid="{170B3CD5-32FC-41F3-9DF9-89749C801BBD}"/>
    <cellStyle name="_Planilhas_Desc_Tusd_-Validadas SFF_Energia Comprada_IRT-cálculo CAPA NEUTRALIDADE" xfId="3067" xr:uid="{9AF76BA6-736C-4A8E-B7C4-CB4CDD12E655}"/>
    <cellStyle name="_Planilhas_Desc_Tusd_-Validadas SFF_Fator X" xfId="1632" xr:uid="{62249104-BF23-42A2-AF0B-DF4D17A5D676}"/>
    <cellStyle name="_Planilhas_Desc_Tusd_-Validadas SFF_Fator X 2" xfId="3068" xr:uid="{D587BD11-8A0B-40DB-B578-0BBB22F211C8}"/>
    <cellStyle name="_Planilhas_Desc_Tusd_-Validadas SFF_Fator X_atualização serviços taxados" xfId="43188" xr:uid="{D6F46172-86C3-4BBB-9523-AEFCF5439227}"/>
    <cellStyle name="_Planilhas_Desc_Tusd_-Validadas SFF_Fator X_Financeiro Desconto na TUSD Consumidores Livres Reajuste 2010 - 03_03_2010" xfId="43189" xr:uid="{6F0B23B5-815C-4DD5-ABD6-010230D50A2F}"/>
    <cellStyle name="_Planilhas_Desc_Tusd_-Validadas SFF_Fator X_Financeiro Desconto na TUSD Geradores Reajuste 2010 - 03_03_2010" xfId="43190" xr:uid="{84A08D92-3138-4543-9169-15BC251A3F9E}"/>
    <cellStyle name="_Planilhas_Desc_Tusd_-Validadas SFF_Fator X_Financeiro Subsídio Baixa Renda Reajuste 2010 - 03_03_2010" xfId="43191" xr:uid="{C9257A1E-1C57-45E2-BC1A-0892594D1FA9}"/>
    <cellStyle name="_Planilhas_Desc_Tusd_-Validadas SFF_Fator X_Financeiro Subsídio Rural Irrigante e Aquicultor Reajuste 2010 - 03_03_2010" xfId="43192" xr:uid="{59D2ECB9-34B6-44B7-BFFE-10AABD38681E}"/>
    <cellStyle name="_Planilhas_Desc_Tusd_-Validadas SFF_Fator X_IRT-cálculo" xfId="3069" xr:uid="{A158E0AA-5875-4929-8534-9D0632833F15}"/>
    <cellStyle name="_Planilhas_Desc_Tusd_-Validadas SFF_Fator X_IRT-cálculo CAPA NEUTRALIDADE" xfId="3070" xr:uid="{21FBF0B9-E98D-4D1E-8543-B6B2109FA3FE}"/>
    <cellStyle name="_Planilhas_Desc_Tusd_-Validadas SFF_Fator X_SOBRECONTRATAÇÃO E CVA" xfId="3071" xr:uid="{99559F7B-ECE7-4306-91DA-A69F99287357}"/>
    <cellStyle name="_Planilhas_Desc_Tusd_-Validadas SFF_Financeiro Desconto na TUSD Consumidores Livres Reajuste 2010 - 03_03_2010" xfId="43193" xr:uid="{998E1D1F-2F1A-40CD-B7C8-B06A42C8E4D7}"/>
    <cellStyle name="_Planilhas_Desc_Tusd_-Validadas SFF_Financeiro Desconto na TUSD Geradores Reajuste 2010 - 03_03_2010" xfId="43194" xr:uid="{BB137E85-3463-49D5-8A19-E1165A89A65A}"/>
    <cellStyle name="_Planilhas_Desc_Tusd_-Validadas SFF_Financeiro Subsídio Baixa Renda Reajuste 2010 - 03_03_2010" xfId="43195" xr:uid="{7D9AEB9D-C997-4DCF-BF92-24E09B05F16F}"/>
    <cellStyle name="_Planilhas_Desc_Tusd_-Validadas SFF_Financeiro Subsídio Rural Irrigante e Aquicultor Reajuste 2010 - 03_03_2010" xfId="43196" xr:uid="{798867B8-7223-4D78-AAF3-8552D2457AFA}"/>
    <cellStyle name="_Planilhas_Desc_Tusd_-Validadas SFF_IRT (2)" xfId="1633" xr:uid="{6693B3A1-645C-494A-9084-BD7ADCBAA27A}"/>
    <cellStyle name="_Planilhas_Desc_Tusd_-Validadas SFF_IRT_1" xfId="1634" xr:uid="{60981B21-139A-4E8A-8963-A87D9F9863E9}"/>
    <cellStyle name="_Planilhas_Desc_Tusd_-Validadas SFF_IRT_1 2" xfId="3072" xr:uid="{25AE672B-5130-4CFC-8C44-095A180F10F9}"/>
    <cellStyle name="_Planilhas_Desc_Tusd_-Validadas SFF_IRT_1_atualização serviços taxados" xfId="43197" xr:uid="{24D542C1-B5C7-4BB7-92AE-ED820B6F7BC6}"/>
    <cellStyle name="_Planilhas_Desc_Tusd_-Validadas SFF_IRT_1_Financeiro Desconto na TUSD Consumidores Livres Reajuste 2010 - 03_03_2010" xfId="43198" xr:uid="{8AE04CF9-C053-4F3F-838B-F7DC30F083C3}"/>
    <cellStyle name="_Planilhas_Desc_Tusd_-Validadas SFF_IRT_1_Financeiro Desconto na TUSD Geradores Reajuste 2010 - 03_03_2010" xfId="43199" xr:uid="{5CE4BC58-908D-4A60-828B-271CA98E1683}"/>
    <cellStyle name="_Planilhas_Desc_Tusd_-Validadas SFF_IRT_1_Financeiro Subsídio Baixa Renda Reajuste 2010 - 03_03_2010" xfId="43200" xr:uid="{6CC9B4C7-4879-49C1-8419-E8D443B637A0}"/>
    <cellStyle name="_Planilhas_Desc_Tusd_-Validadas SFF_IRT_1_Financeiro Subsídio Rural Irrigante e Aquicultor Reajuste 2010 - 03_03_2010" xfId="43201" xr:uid="{125B1C61-6BC0-4975-B096-88232F42FA6C}"/>
    <cellStyle name="_Planilhas_Desc_Tusd_-Validadas SFF_IRT_1_IRT-cálculo" xfId="3073" xr:uid="{0E5FCEE5-6B76-4381-B45A-349A73CA97C0}"/>
    <cellStyle name="_Planilhas_Desc_Tusd_-Validadas SFF_IRT_1_IRT-cálculo CAPA NEUTRALIDADE" xfId="3074" xr:uid="{BAB3A9F8-F957-48FE-968F-659E0F85E974}"/>
    <cellStyle name="_Planilhas_Desc_Tusd_-Validadas SFF_IRT_1_SOBRECONTRATAÇÃO E CVA" xfId="3075" xr:uid="{872F50C6-D3D4-44CE-8EB2-43467033E3FD}"/>
    <cellStyle name="_Planilhas_Desc_Tusd_-Validadas SFF_IRT-cálculo" xfId="3076" xr:uid="{C0D93F6C-7C8F-47DF-984F-33E35B3972A4}"/>
    <cellStyle name="_Planilhas_Desc_Tusd_-Validadas SFF_IRT-cálculo CAPA NEUTRALIDADE" xfId="3077" xr:uid="{5B12C71E-8A6A-4101-A6DB-669D582DA113}"/>
    <cellStyle name="_Planilhas_Desc_Tusd_-Validadas SFF_Pasta1" xfId="1635" xr:uid="{888E37FF-4350-4D1A-9BB2-F83E98FCD79D}"/>
    <cellStyle name="_Planilhas_Desc_Tusd_-Validadas SFF_Pasta1 2" xfId="3078" xr:uid="{D72EE0E5-761C-46DE-809E-87F0E531DFF8}"/>
    <cellStyle name="_Planilhas_Desc_Tusd_-Validadas SFF_Pasta1_atualização serviços taxados" xfId="43202" xr:uid="{00DB4D22-AB93-4626-AD66-E52009EE21BD}"/>
    <cellStyle name="_Planilhas_Desc_Tusd_-Validadas SFF_Pasta1_Financeiro Desconto na TUSD Consumidores Livres Reajuste 2010 - 03_03_2010" xfId="43203" xr:uid="{0DAC9266-663B-48C3-A81E-0DA9F6ED787E}"/>
    <cellStyle name="_Planilhas_Desc_Tusd_-Validadas SFF_Pasta1_Financeiro Desconto na TUSD Geradores Reajuste 2010 - 03_03_2010" xfId="43204" xr:uid="{FFA86F0E-81DA-4D26-BFC2-EC3ACCD9C47B}"/>
    <cellStyle name="_Planilhas_Desc_Tusd_-Validadas SFF_Pasta1_Financeiro Subsídio Baixa Renda Reajuste 2010 - 03_03_2010" xfId="43205" xr:uid="{186540FC-E047-4BA3-BD50-0D2D5EC06D2C}"/>
    <cellStyle name="_Planilhas_Desc_Tusd_-Validadas SFF_Pasta1_Financeiro Subsídio Rural Irrigante e Aquicultor Reajuste 2010 - 03_03_2010" xfId="43206" xr:uid="{F8D36E17-0175-49D2-880A-952F584B3C38}"/>
    <cellStyle name="_Planilhas_Desc_Tusd_-Validadas SFF_Pasta1_IRT-cálculo" xfId="3079" xr:uid="{2547F41C-7A82-4BC3-BD62-B759CC48D73D}"/>
    <cellStyle name="_Planilhas_Desc_Tusd_-Validadas SFF_Pasta1_IRT-cálculo CAPA NEUTRALIDADE" xfId="3080" xr:uid="{8670C5D3-157B-4F1D-A085-6933A206C140}"/>
    <cellStyle name="_Planilhas_Desc_Tusd_-Validadas SFF_Pasta1_SOBRECONTRATAÇÃO E CVA" xfId="3081" xr:uid="{C218DCD4-4242-402A-A067-4EAF874FF7DC}"/>
    <cellStyle name="_Planilhas_Desc_Tusd_-Validadas SFF_SOBRECONTRATAÇÃO E CVA" xfId="3082" xr:uid="{6A050F4B-32FC-4643-B172-B6F7CB85E218}"/>
    <cellStyle name="_Pleito PLT EMG" xfId="3083" xr:uid="{BE06A803-84D4-4025-A416-074A27A2071A}"/>
    <cellStyle name="_Pleito PLT EPB" xfId="3084" xr:uid="{C4E6BCD3-BB52-4599-A03E-D72B7F8F5CB2}"/>
    <cellStyle name="_Pleito PLT EPB_CVA Borborema 2010 - Fiscalizada Final" xfId="3085" xr:uid="{6138F8A9-CFD4-4EE6-ADBD-8EDCE8A21EEA}"/>
    <cellStyle name="_Pleito PLT ESE" xfId="3086" xr:uid="{B982E2D4-4590-44F4-98CD-30FDB162D29B}"/>
    <cellStyle name="_Pleito_IRT_EBO_2010_FINAL_ENVIO_ANEEL" xfId="3087" xr:uid="{B09366A8-A9A5-44DF-816C-ADB40BEA9D55}"/>
    <cellStyle name="_PLPT CEMIG 2009_PLANILHA_CÁLCULO_DÉFICIT_RESOLUÇÃO_294_2007_V3" xfId="328" xr:uid="{953C0041-659D-4F9F-A61F-D90315B6DAEA}"/>
    <cellStyle name="_PLPT CEMIG 2009_PLANILHA_CÁLCULO_DÉFICIT_RESOLUÇÃO_294_2007_V3 2" xfId="1321" xr:uid="{F36CD895-9FFF-47C6-A01C-B89A46E35D89}"/>
    <cellStyle name="_PLPT CEMIG 2009_PLANILHA_CÁLCULO_DÉFICIT_RESOLUÇÃO_294_2007_V3_Ajustes REAJUSTE 2008 ELETROPAULO" xfId="3088" xr:uid="{5556D396-2094-4CE7-9825-02EAEC0B3044}"/>
    <cellStyle name="_PLPT CEMIG 2009_PLANILHA_CÁLCULO_DÉFICIT_RESOLUÇÃO_294_2007_V3_Ajustes REAJUSTE 2008 ELETROPAULO_IRT-cálculo" xfId="3089" xr:uid="{E16EE318-60DC-49BF-BDB5-24E6B4E6EF63}"/>
    <cellStyle name="_PLPT CEMIG 2009_PLANILHA_CÁLCULO_DÉFICIT_RESOLUÇÃO_294_2007_V3_Ajustes REAJUSTE 2008 ELETROPAULO_IRT-cálculo CAPA NEUTRALIDADE" xfId="3090" xr:uid="{2B09ECF6-384E-4126-9EE3-031A20C497D3}"/>
    <cellStyle name="_PLPT CEMIG 2009_PLANILHA_CÁLCULO_DÉFICIT_RESOLUÇÃO_294_2007_V3_Ajustes REVISÃO 2007 ELETROPAULO" xfId="3091" xr:uid="{52B385DB-31DE-4DB9-B71F-ACE962BC9A71}"/>
    <cellStyle name="_PLPT CEMIG 2009_PLANILHA_CÁLCULO_DÉFICIT_RESOLUÇÃO_294_2007_V3_Ajustes REVISÃO 2007 ELETROPAULO_IRT-cálculo" xfId="3092" xr:uid="{BC5B1ABA-2217-42B2-B392-730725009C3C}"/>
    <cellStyle name="_PLPT CEMIG 2009_PLANILHA_CÁLCULO_DÉFICIT_RESOLUÇÃO_294_2007_V3_Ajustes REVISÃO 2007 ELETROPAULO_IRT-cálculo CAPA NEUTRALIDADE" xfId="3093" xr:uid="{24D78AA0-F129-4AF4-8816-6977B377745A}"/>
    <cellStyle name="_PLPT CEMIG 2009_PLANILHA_CÁLCULO_DÉFICIT_RESOLUÇÃO_294_2007_V3_Balanço" xfId="329" xr:uid="{DE2EE127-C304-4D00-874A-BF9D5DE75BA4}"/>
    <cellStyle name="_PLPT CEMIG 2009_PLANILHA_CÁLCULO_DÉFICIT_RESOLUÇÃO_294_2007_V3_Balanço 2" xfId="1322" xr:uid="{C8C835A7-EE9A-4B7B-9F53-438CF8067DBC}"/>
    <cellStyle name="_PLPT CEMIG 2009_PLANILHA_CÁLCULO_DÉFICIT_RESOLUÇÃO_294_2007_V3_casulo 15" xfId="330" xr:uid="{8B372033-38ED-4C5B-9C83-FC4787A88777}"/>
    <cellStyle name="_PLPT CEMIG 2009_PLANILHA_CÁLCULO_DÉFICIT_RESOLUÇÃO_294_2007_V3_casulo 5" xfId="331" xr:uid="{1D2F5478-BB73-4BA8-82FD-1D9262A4592F}"/>
    <cellStyle name="_PLPT CEMIG 2009_PLANILHA_CÁLCULO_DÉFICIT_RESOLUÇÃO_294_2007_V3_casulo 5 2" xfId="1323" xr:uid="{B4957587-9311-48B8-BAFC-ED824B7E73DF}"/>
    <cellStyle name="_PLPT CEMIG 2009_PLANILHA_CÁLCULO_DÉFICIT_RESOLUÇÃO_294_2007_V3_casulo 5_Balanço" xfId="332" xr:uid="{BF542599-1981-43DA-AC89-AA8081527930}"/>
    <cellStyle name="_PLPT CEMIG 2009_PLANILHA_CÁLCULO_DÉFICIT_RESOLUÇÃO_294_2007_V3_casulo 5_casulo 15" xfId="333" xr:uid="{75173FD9-D393-44A7-ADE5-F203EDB15093}"/>
    <cellStyle name="_PLPT CEMIG 2009_PLANILHA_CÁLCULO_DÉFICIT_RESOLUÇÃO_294_2007_V3_casulo 5_IRT EEB 2010" xfId="3094" xr:uid="{ADB9F35F-8FE9-4845-AA5A-D9D7D3BD373F}"/>
    <cellStyle name="_PLPT CEMIG 2009_PLANILHA_CÁLCULO_DÉFICIT_RESOLUÇÃO_294_2007_V3_IRT EEB 2010" xfId="3095" xr:uid="{6BC8AD3B-21F7-4EFB-89BC-B2D13507BC02}"/>
    <cellStyle name="_PLPT CEMIG 2009_PLANILHA_CÁLCULO_DÉFICIT_RESOLUÇÃO_294_2007_V3_IRT Piratininga 2009" xfId="334" xr:uid="{A08E233E-2749-4611-9F3A-8A73E8964EA0}"/>
    <cellStyle name="_PLPT CEMIG 2009_PLANILHA_CÁLCULO_DÉFICIT_RESOLUÇÃO_294_2007_V3_IRT Piratininga 2009 2" xfId="1324" xr:uid="{9A9759B7-0B0F-4BEF-AAB7-DDDF23DB4206}"/>
    <cellStyle name="_PLPT CEMIG 2009_PLANILHA_CÁLCULO_DÉFICIT_RESOLUÇÃO_294_2007_V3_IRT Piratininga 2009_Balanço" xfId="335" xr:uid="{661F99FD-E436-4E3D-BE1D-BE09FCABAA6E}"/>
    <cellStyle name="_PLPT CEMIG 2009_PLANILHA_CÁLCULO_DÉFICIT_RESOLUÇÃO_294_2007_V3_IRT Piratininga 2009_casulo 15" xfId="336" xr:uid="{5CC3259F-4B7C-4B84-B833-24295D8323CA}"/>
    <cellStyle name="_PLPT CEMIG 2009_PLANILHA_CÁLCULO_DÉFICIT_RESOLUÇÃO_294_2007_V3_IRT Piratininga 2009_IRT EEB 2010" xfId="3096" xr:uid="{75FF4064-A14E-496E-AD33-7CD70DD43ABA}"/>
    <cellStyle name="_PLPT CEMIG 2009_PLANILHA_CÁLCULO_DÉFICIT_RESOLUÇÃO_294_2007_V3_IRT_Bragantina_maio_2009" xfId="3097" xr:uid="{CA31F306-CA06-4BCD-A5B7-6426D195F19C}"/>
    <cellStyle name="_PLPT CEMIG 2009_PLANILHA_CÁLCULO_DÉFICIT_RESOLUÇÃO_294_2007_V3_IRT_CEMAT_2009" xfId="3098" xr:uid="{927665E6-5A63-4E5B-8262-1C1DA08B1E88}"/>
    <cellStyle name="_PLPT CEMIG 2009_PLANILHA_CÁLCULO_DÉFICIT_RESOLUÇÃO_294_2007_V3_IRT_EBB_mai2010d" xfId="3099" xr:uid="{0CBA7FCC-3A48-47D4-AC87-E8964E8D80AC}"/>
    <cellStyle name="_PLPT CEMIG 2009_PLANILHA_CÁLCULO_DÉFICIT_RESOLUÇÃO_294_2007_V3_IRT_Planilha Básica_ CETRIL" xfId="337" xr:uid="{0C424B28-C1E5-4ADB-9AAD-42901BAF432D}"/>
    <cellStyle name="_PLPT CEMIG 2009_PLANILHA_CÁLCULO_DÉFICIT_RESOLUÇÃO_294_2007_V3_IRT_Planilha Básica_ CETRIL 2" xfId="1325" xr:uid="{900F324C-B0BC-4132-BDBD-732C14DD0CD1}"/>
    <cellStyle name="_PLPT CEMIG 2009_PLANILHA_CÁLCULO_DÉFICIT_RESOLUÇÃO_294_2007_V3_IRT_Planilha Básica_ CETRIL_Balanço" xfId="338" xr:uid="{C28FA864-85E8-4921-A991-E63CA9769A20}"/>
    <cellStyle name="_PLPT CEMIG 2009_PLANILHA_CÁLCULO_DÉFICIT_RESOLUÇÃO_294_2007_V3_IRT_Planilha Básica_ CETRIL_casulo 15" xfId="339" xr:uid="{12EEAE0D-1307-4B6E-9E20-A1AD71506129}"/>
    <cellStyle name="_PLPT CEMIG 2009_PLANILHA_CÁLCULO_DÉFICIT_RESOLUÇÃO_294_2007_V3_IRT_Planilha Básica_ CETRIL_IRT EEB 2010" xfId="3100" xr:uid="{FC845180-5266-41E4-B132-CD0D81E8ADF0}"/>
    <cellStyle name="_PLPT CEMIG 2009_PLANILHA_CÁLCULO_DÉFICIT_RESOLUÇÃO_294_2007_V3_IRT_Planilha Básica_DIRETORIA" xfId="3101" xr:uid="{169B3E71-3248-4144-9708-E1FA14D886CD}"/>
    <cellStyle name="_PLPT CEMIG 2009_PLANILHA_CÁLCULO_DÉFICIT_RESOLUÇÃO_294_2007_V3_IRT_Planilha Básica_mar2010b" xfId="3102" xr:uid="{141047AA-1161-4B1B-AFA3-E4AF742D3674}"/>
    <cellStyle name="_PLPT CEMIG 2009_PLANILHA_CÁLCULO_DÉFICIT_RESOLUÇÃO_294_2007_V3_IRT_Planilha Básica_mar2010d" xfId="340" xr:uid="{4B021A3F-1E0C-4506-A1D5-EA9642AF3E52}"/>
    <cellStyle name="_PLPT CEMIG 2009_PLANILHA_CÁLCULO_DÉFICIT_RESOLUÇÃO_294_2007_V3_IRT_Planilha Básica_mar2010d 2" xfId="1326" xr:uid="{A1739F3E-A44A-499E-A065-53F851512FD2}"/>
    <cellStyle name="_PLPT CEMIG 2009_PLANILHA_CÁLCULO_DÉFICIT_RESOLUÇÃO_294_2007_V3_IRT-cálculo" xfId="3103" xr:uid="{E1B6AE92-396F-4EA7-95BF-8BFA7F6DB54A}"/>
    <cellStyle name="_PLPT CEMIG 2009_PLANILHA_CÁLCULO_DÉFICIT_RESOLUÇÃO_294_2007_V3_IRT-cálculo CAPA NEUTRALIDADE" xfId="3104" xr:uid="{30DAE540-819A-4BC2-98AF-231ADC844A2A}"/>
    <cellStyle name="_PLPT CEMIG 2009_PLANILHA_CÁLCULO_DÉFICIT_RESOLUÇÃO_294_2007_V3_Resultados_DEA_RND_QUAL_PERDAS" xfId="42549" xr:uid="{90138DE9-6994-4977-9BAB-DD64182C3A0A}"/>
    <cellStyle name="_PLPT CEMIG 2009_PLANILHA_CÁLCULO_DÉFICIT_RESOLUÇÃO_294_2007_V3_Subsídios para análise da SRE" xfId="341" xr:uid="{11F28E25-000E-417E-8877-2AB44AE39C85}"/>
    <cellStyle name="_PLPT CEMIG 2009_PLANILHA_CÁLCULO_DÉFICIT_RESOLUÇÃO_294_2007_V3_Subsídios para análise da SRE 2" xfId="1327" xr:uid="{A8991EF1-2986-4DE0-B5F3-F446E126DBFE}"/>
    <cellStyle name="_PLPT CEMIG 2009_PLANILHA_CÁLCULO_DÉFICIT_RESOLUÇÃO_294_2007_V3_Subsídios para análise da SRE_02 IRT Bandeirante 2009" xfId="3105" xr:uid="{E5AA45CC-9B53-46C9-95E9-E3ABC5FB05B6}"/>
    <cellStyle name="_PLPT CEMIG 2009_PLANILHA_CÁLCULO_DÉFICIT_RESOLUÇÃO_294_2007_V3_Subsídios para análise da SRE_1" xfId="3106" xr:uid="{68BF7263-C110-4D88-8948-337E1BABA6C6}"/>
    <cellStyle name="_PLPT CEMIG 2009_PLANILHA_CÁLCULO_DÉFICIT_RESOLUÇÃO_294_2007_V3_Subsídios para análise da SRE_Balanço" xfId="342" xr:uid="{F3252345-DE36-41B5-8B0B-84B7328D7968}"/>
    <cellStyle name="_PLPT CEMIG 2009_PLANILHA_CÁLCULO_DÉFICIT_RESOLUÇÃO_294_2007_V3_Subsídios para análise da SRE_Balanço 2" xfId="1328" xr:uid="{9509F01B-E90F-4063-AE7D-A3B1FC67274D}"/>
    <cellStyle name="_PLPT CEMIG 2009_PLANILHA_CÁLCULO_DÉFICIT_RESOLUÇÃO_294_2007_V3_Subsídios para análise da SRE_casulo 15" xfId="343" xr:uid="{BC00CE2B-18D6-4EE9-8373-9A9D41244358}"/>
    <cellStyle name="_PLPT CEMIG 2009_PLANILHA_CÁLCULO_DÉFICIT_RESOLUÇÃO_294_2007_V3_Subsídios para análise da SRE_casulo 5" xfId="344" xr:uid="{272492F2-C6AE-4E47-B907-574333B04DD9}"/>
    <cellStyle name="_PLPT CEMIG 2009_PLANILHA_CÁLCULO_DÉFICIT_RESOLUÇÃO_294_2007_V3_Subsídios para análise da SRE_casulo 5 2" xfId="1329" xr:uid="{4747A542-1FC2-4F83-81D8-B766D91F1A71}"/>
    <cellStyle name="_PLPT CEMIG 2009_PLANILHA_CÁLCULO_DÉFICIT_RESOLUÇÃO_294_2007_V3_Subsídios para análise da SRE_casulo 5_Balanço" xfId="345" xr:uid="{D8576D18-00A3-41C9-8D70-1DB73A3E639D}"/>
    <cellStyle name="_PLPT CEMIG 2009_PLANILHA_CÁLCULO_DÉFICIT_RESOLUÇÃO_294_2007_V3_Subsídios para análise da SRE_casulo 5_casulo 15" xfId="346" xr:uid="{1FAE5BC6-5E2F-4D7E-BBF5-7D6B6A892EF1}"/>
    <cellStyle name="_PLPT CEMIG 2009_PLANILHA_CÁLCULO_DÉFICIT_RESOLUÇÃO_294_2007_V3_Subsídios para análise da SRE_casulo 5_IRT EEB 2010" xfId="3107" xr:uid="{2976AE9B-A8C8-439C-9751-EE6049A01C79}"/>
    <cellStyle name="_PLPT CEMIG 2009_PLANILHA_CÁLCULO_DÉFICIT_RESOLUÇÃO_294_2007_V3_Subsídios para análise da SRE_IRT EEB 2010" xfId="3108" xr:uid="{A2DA392A-12F0-41DB-96B0-1B6098EC66A7}"/>
    <cellStyle name="_PLPT CEMIG 2009_PLANILHA_CÁLCULO_DÉFICIT_RESOLUÇÃO_294_2007_V3_Subsídios para análise da SRE_IRT Piratininga 2009" xfId="347" xr:uid="{9B43B0E7-9E95-4794-87E8-743FF3F31D19}"/>
    <cellStyle name="_PLPT CEMIG 2009_PLANILHA_CÁLCULO_DÉFICIT_RESOLUÇÃO_294_2007_V3_Subsídios para análise da SRE_IRT Piratininga 2009 2" xfId="1330" xr:uid="{361FD6AD-D7F3-4437-9AEF-087DE26DF6C8}"/>
    <cellStyle name="_PLPT CEMIG 2009_PLANILHA_CÁLCULO_DÉFICIT_RESOLUÇÃO_294_2007_V3_Subsídios para análise da SRE_IRT Piratininga 2009_Balanço" xfId="348" xr:uid="{20F450DD-6A7B-411F-A2FB-3424DAAEAFA9}"/>
    <cellStyle name="_PLPT CEMIG 2009_PLANILHA_CÁLCULO_DÉFICIT_RESOLUÇÃO_294_2007_V3_Subsídios para análise da SRE_IRT Piratininga 2009_casulo 15" xfId="349" xr:uid="{94192A72-4099-4358-BD6A-012AB5F273BD}"/>
    <cellStyle name="_PLPT CEMIG 2009_PLANILHA_CÁLCULO_DÉFICIT_RESOLUÇÃO_294_2007_V3_Subsídios para análise da SRE_IRT Piratininga 2009_IRT EEB 2010" xfId="3109" xr:uid="{FA33949D-188F-4075-80FF-91131914F604}"/>
    <cellStyle name="_PLPT CEMIG 2009_PLANILHA_CÁLCULO_DÉFICIT_RESOLUÇÃO_294_2007_V3_Subsídios para análise da SRE_IRT_EBB_mai2010d" xfId="3110" xr:uid="{F8FD1BB1-4FFE-4257-8575-F548E47C9624}"/>
    <cellStyle name="_PLPT CEMIG 2009_PLANILHA_CÁLCULO_DÉFICIT_RESOLUÇÃO_294_2007_V3_Subsídios para análise da SRE_IRT_Planilha Básica_ CETRIL" xfId="350" xr:uid="{057D9DC3-79B5-4251-AEAA-CB0DE76B4D52}"/>
    <cellStyle name="_PLPT CEMIG 2009_PLANILHA_CÁLCULO_DÉFICIT_RESOLUÇÃO_294_2007_V3_Subsídios para análise da SRE_IRT_Planilha Básica_ CETRIL 2" xfId="1331" xr:uid="{2123F726-E75A-4C29-8369-F50B16323AC6}"/>
    <cellStyle name="_PLPT CEMIG 2009_PLANILHA_CÁLCULO_DÉFICIT_RESOLUÇÃO_294_2007_V3_Subsídios para análise da SRE_IRT_Planilha Básica_ CETRIL_Balanço" xfId="351" xr:uid="{A852C00D-C90B-4ED6-BE81-7CF850B0BD16}"/>
    <cellStyle name="_PLPT CEMIG 2009_PLANILHA_CÁLCULO_DÉFICIT_RESOLUÇÃO_294_2007_V3_Subsídios para análise da SRE_IRT_Planilha Básica_ CETRIL_casulo 15" xfId="352" xr:uid="{E5F967CC-B030-4CF7-9F6A-1D464EF2F3B1}"/>
    <cellStyle name="_PLPT CEMIG 2009_PLANILHA_CÁLCULO_DÉFICIT_RESOLUÇÃO_294_2007_V3_Subsídios para análise da SRE_IRT_Planilha Básica_ CETRIL_IRT EEB 2010" xfId="3111" xr:uid="{24B74C9F-3A21-4A66-A417-4010A7F7D65E}"/>
    <cellStyle name="_PLPT CEMIG 2009_PLANILHA_CÁLCULO_DÉFICIT_RESOLUÇÃO_294_2007_V3_Subsídios para análise da SRE_IRT_Planilha Básica_DIRETORIA" xfId="3112" xr:uid="{D8D357F5-9EA9-4501-B9DE-496223C2451C}"/>
    <cellStyle name="_PLPT CEMIG 2009_PLANILHA_CÁLCULO_DÉFICIT_RESOLUÇÃO_294_2007_V3_Subsídios para análise da SRE_IRT_Planilha Básica_fev2010" xfId="3113" xr:uid="{32E2142C-472C-4BE2-9DD8-F67E9B04CF1A}"/>
    <cellStyle name="_PLPT CEMIG 2009_PLANILHA_CÁLCULO_DÉFICIT_RESOLUÇÃO_294_2007_V3_Subsídios para análise da SRE_IRT_Planilha Básica_fev2010a" xfId="353" xr:uid="{A511B718-7AEB-4C8D-BD6D-A04A143D8ED5}"/>
    <cellStyle name="_PLPT CEMIG 2009_PLANILHA_CÁLCULO_DÉFICIT_RESOLUÇÃO_294_2007_V3_Subsídios para análise da SRE_IRT_Planilha Básica_fev2010a 2" xfId="1332" xr:uid="{30B2A839-3A3B-4AA8-AE27-A56E85445FA4}"/>
    <cellStyle name="_PLPT CEMIG 2009_PLANILHA_CÁLCULO_DÉFICIT_RESOLUÇÃO_294_2007_V3_Subsídios para análise da SRE_IRT_Planilha Básica_fev2010a_Balanço" xfId="354" xr:uid="{22C03104-1CD8-4C0A-A22C-2FDCD193EDC1}"/>
    <cellStyle name="_PLPT CEMIG 2009_PLANILHA_CÁLCULO_DÉFICIT_RESOLUÇÃO_294_2007_V3_Subsídios para análise da SRE_IRT_Planilha Básica_fev2010a_Balanço 2" xfId="1333" xr:uid="{CBE76508-6CDB-4C48-BD6A-B91109EDC7FF}"/>
    <cellStyle name="_PLPT CEMIG 2009_PLANILHA_CÁLCULO_DÉFICIT_RESOLUÇÃO_294_2007_V3_Subsídios para análise da SRE_IRT_Planilha Básica_fev2010a_casulo 15" xfId="355" xr:uid="{32CC03DB-27CB-4359-B43F-A3295AA5139C}"/>
    <cellStyle name="_PLPT CEMIG 2009_PLANILHA_CÁLCULO_DÉFICIT_RESOLUÇÃO_294_2007_V3_Subsídios para análise da SRE_IRT_Planilha Básica_fev2010a_casulo 5" xfId="356" xr:uid="{D0894B16-3A54-4799-9E32-2109B8923D6F}"/>
    <cellStyle name="_PLPT CEMIG 2009_PLANILHA_CÁLCULO_DÉFICIT_RESOLUÇÃO_294_2007_V3_Subsídios para análise da SRE_IRT_Planilha Básica_fev2010a_casulo 5 2" xfId="1334" xr:uid="{67D8BABF-6445-45E5-9BB0-657295CE0C60}"/>
    <cellStyle name="_PLPT CEMIG 2009_PLANILHA_CÁLCULO_DÉFICIT_RESOLUÇÃO_294_2007_V3_Subsídios para análise da SRE_IRT_Planilha Básica_fev2010a_casulo 5_Balanço" xfId="357" xr:uid="{4B721118-0087-4CFD-9C59-F4C19EF6EE0D}"/>
    <cellStyle name="_PLPT CEMIG 2009_PLANILHA_CÁLCULO_DÉFICIT_RESOLUÇÃO_294_2007_V3_Subsídios para análise da SRE_IRT_Planilha Básica_fev2010a_casulo 5_casulo 15" xfId="358" xr:uid="{23BC5FB4-FB08-4C1A-A603-D5A40105FD75}"/>
    <cellStyle name="_PLPT CEMIG 2009_PLANILHA_CÁLCULO_DÉFICIT_RESOLUÇÃO_294_2007_V3_Subsídios para análise da SRE_IRT_Planilha Básica_fev2010a_casulo 5_IRT EEB 2010" xfId="3114" xr:uid="{880BA491-7C8C-45F0-B4F7-8C7E96CD3890}"/>
    <cellStyle name="_PLPT CEMIG 2009_PLANILHA_CÁLCULO_DÉFICIT_RESOLUÇÃO_294_2007_V3_Subsídios para análise da SRE_IRT_Planilha Básica_fev2010a_IRT EEB 2010" xfId="3115" xr:uid="{6B487CDE-33D3-4176-9F6F-17F7300AA865}"/>
    <cellStyle name="_PLPT CEMIG 2009_PLANILHA_CÁLCULO_DÉFICIT_RESOLUÇÃO_294_2007_V3_Subsídios para análise da SRE_IRT_Planilha Básica_jan2010" xfId="3116" xr:uid="{1963AA06-01A7-44D9-9CC8-8D9CA0E7CF49}"/>
    <cellStyle name="_PLPT CEMIG 2009_PLANILHA_CÁLCULO_DÉFICIT_RESOLUÇÃO_294_2007_V3_Subsídios para análise da SRE_IRT_Planilha Básica_mar2010b" xfId="3117" xr:uid="{CC2118E4-5F64-4F3B-BC6F-6F6DBFBF9B1B}"/>
    <cellStyle name="_PLPT CEMIG 2009_PLANILHA_CÁLCULO_DÉFICIT_RESOLUÇÃO_294_2007_V3_Subsídios para análise da SRE_IRT_Planilha Básica_mar2010d" xfId="359" xr:uid="{5BBAF1EA-232F-495A-9847-75619D6A7145}"/>
    <cellStyle name="_PLPT CEMIG 2009_PLANILHA_CÁLCULO_DÉFICIT_RESOLUÇÃO_294_2007_V3_Subsídios para análise da SRE_IRT_Planilha Básica_mar2010d 2" xfId="1335" xr:uid="{D242D6D1-3738-49A1-8647-E9DD8E48095F}"/>
    <cellStyle name="_PLPT CEMIG 2009_PLANILHA_CÁLCULO_DÉFICIT_RESOLUÇÃO_294_2007_V3_Subsídios para análise da SRE_IRT_Planilha Básica_NOVA METODOLOGIA" xfId="3118" xr:uid="{AD349A4D-5087-46D2-AE24-6AC034B538DE}"/>
    <cellStyle name="_PLPT CEMIG 2009_PLANILHA_CÁLCULO_DÉFICIT_RESOLUÇÃO_294_2007_V3_Subsídios para análise da SRE_IRT_Santa 2010" xfId="3119" xr:uid="{20B9474A-38EC-4930-AF50-E31BAD56666E}"/>
    <cellStyle name="_PLPT CEMIG 2009_PLANILHA_CÁLCULO_DÉFICIT_RESOLUÇÃO_294_2007_V3_Subsídios para análise da SRE_IRT-cálculo" xfId="3120" xr:uid="{E9BAE926-612A-4E8F-8833-46D863AC82FB}"/>
    <cellStyle name="_PLPT CEMIG 2009_PLANILHA_CÁLCULO_DÉFICIT_RESOLUÇÃO_294_2007_V3_Subsídios para análise da SRE_IRT-cálculo CAPA NEUTRALIDADE" xfId="3121" xr:uid="{6FE9527F-81C7-468D-877F-F7434F229C86}"/>
    <cellStyle name="_PLPT CEMIG 2009_PLANILHA_CÁLCULO_DÉFICIT_RESOLUÇÃO_294_2007_V3_Subsídios para análise da SRE_Resultados_DEA_RND_QUAL_PERDAS" xfId="42550" xr:uid="{4E0B1DDA-5AF5-4491-9828-8F7FB1B801FC}"/>
    <cellStyle name="_PLPT CEMIG 2009_PLANILHA_CÁLCULO_DÉFICIT_RESOLUÇÃO_294_2007_V3_Subsídios para análise da SRE_teste ampla" xfId="360" xr:uid="{1AE4BB1A-2ED2-4273-A619-A937867EAAF5}"/>
    <cellStyle name="_PLPT CEMIG 2009_PLANILHA_CÁLCULO_DÉFICIT_RESOLUÇÃO_294_2007_V3_Subsídios para análise da SRE_teste ampla 2" xfId="1336" xr:uid="{A793794D-788B-49CD-8CCB-55B5F2A511AF}"/>
    <cellStyle name="_PLPT CEMIG 2009_PLANILHA_CÁLCULO_DÉFICIT_RESOLUÇÃO_294_2007_V3_Subsídios para análise da SRE_teste ampla_Balanço" xfId="361" xr:uid="{1E0299E6-2A1E-4CCF-AEFE-18F30F019B22}"/>
    <cellStyle name="_PLPT CEMIG 2009_PLANILHA_CÁLCULO_DÉFICIT_RESOLUÇÃO_294_2007_V3_Subsídios para análise da SRE_teste ampla_Balanço 2" xfId="1337" xr:uid="{CC55E245-C3AF-4369-A0D7-560E036C839F}"/>
    <cellStyle name="_PLPT CEMIG 2009_PLANILHA_CÁLCULO_DÉFICIT_RESOLUÇÃO_294_2007_V3_Subsídios para análise da SRE_teste ampla_casulo 15" xfId="362" xr:uid="{9C81D155-3D79-4782-B9B3-4EBB2986633C}"/>
    <cellStyle name="_PLPT CEMIG 2009_PLANILHA_CÁLCULO_DÉFICIT_RESOLUÇÃO_294_2007_V3_Subsídios para análise da SRE_teste ampla_casulo 5" xfId="363" xr:uid="{63809FFA-4035-4FEA-A5C3-ADE0710741E8}"/>
    <cellStyle name="_PLPT CEMIG 2009_PLANILHA_CÁLCULO_DÉFICIT_RESOLUÇÃO_294_2007_V3_Subsídios para análise da SRE_teste ampla_casulo 5 2" xfId="1338" xr:uid="{C916EBAF-6B36-41AD-9A63-856019B2209B}"/>
    <cellStyle name="_PLPT CEMIG 2009_PLANILHA_CÁLCULO_DÉFICIT_RESOLUÇÃO_294_2007_V3_Subsídios para análise da SRE_teste ampla_casulo 5_Balanço" xfId="364" xr:uid="{00703B89-5D9B-4A34-A3F9-F75088886E38}"/>
    <cellStyle name="_PLPT CEMIG 2009_PLANILHA_CÁLCULO_DÉFICIT_RESOLUÇÃO_294_2007_V3_Subsídios para análise da SRE_teste ampla_casulo 5_casulo 15" xfId="365" xr:uid="{2F4BEDE0-8D32-40A5-8A16-9BC1E5F47754}"/>
    <cellStyle name="_PLPT CEMIG 2009_PLANILHA_CÁLCULO_DÉFICIT_RESOLUÇÃO_294_2007_V3_Subsídios para análise da SRE_teste ampla_casulo 5_IRT EEB 2010" xfId="3122" xr:uid="{5C6AC355-64CE-49CA-AAFD-96CB81F05FAC}"/>
    <cellStyle name="_PLPT CEMIG 2009_PLANILHA_CÁLCULO_DÉFICIT_RESOLUÇÃO_294_2007_V3_Subsídios para análise da SRE_teste ampla_IRT EEB 2010" xfId="3123" xr:uid="{D1007FD7-3B00-4B31-B384-E5523DBF0C78}"/>
    <cellStyle name="_PLPT CEMIG 2009_PLANILHA_CÁLCULO_DÉFICIT_RESOLUÇÃO_294_2007_V3_SubsídiosAnáliseSRE_COSERN_IRT-2010" xfId="1636" xr:uid="{72CE10FF-B0AB-4C7A-ACE5-2821F3FDD5FA}"/>
    <cellStyle name="_PLPT EMG 2010" xfId="3124" xr:uid="{65717F58-7E5D-4B8A-977D-652AB4A3B331}"/>
    <cellStyle name="_PLPT EMG 2010_ANEEL" xfId="3125" xr:uid="{F0B71852-29AC-45FC-88DF-193475FABB11}"/>
    <cellStyle name="_PLPT MOCOCA-2009_PLANILHA_CÁLCULO_DÉFICIT_RESOLUÇÃO_294_2007_V3" xfId="366" xr:uid="{69D0A165-D5C8-42BB-9F5B-F97BD69E2F55}"/>
    <cellStyle name="_PLPT MOCOCA-2009_PLANILHA_CÁLCULO_DÉFICIT_RESOLUÇÃO_294_2007_V3 2" xfId="1339" xr:uid="{1FA749DE-C408-4ACD-8166-51A55597035C}"/>
    <cellStyle name="_PLPT MOCOCA-2009_PLANILHA_CÁLCULO_DÉFICIT_RESOLUÇÃO_294_2007_V3_02 IRT COSERN 2009" xfId="1637" xr:uid="{E9F94CDE-8194-4D87-8131-1D1945055BA7}"/>
    <cellStyle name="_PLPT MOCOCA-2009_PLANILHA_CÁLCULO_DÉFICIT_RESOLUÇÃO_294_2007_V3_Ajustes REAJUSTE 2008 ELETROPAULO" xfId="3126" xr:uid="{7DC0A8DD-5B32-4517-BAF6-8466CDBE3B55}"/>
    <cellStyle name="_PLPT MOCOCA-2009_PLANILHA_CÁLCULO_DÉFICIT_RESOLUÇÃO_294_2007_V3_Ajustes REAJUSTE 2008 ELETROPAULO_IRT-cálculo" xfId="3127" xr:uid="{7311F579-3C84-4376-8028-AB89C5CEA9AA}"/>
    <cellStyle name="_PLPT MOCOCA-2009_PLANILHA_CÁLCULO_DÉFICIT_RESOLUÇÃO_294_2007_V3_Ajustes REAJUSTE 2008 ELETROPAULO_IRT-cálculo CAPA NEUTRALIDADE" xfId="3128" xr:uid="{7AF87228-25DE-4B9E-8B31-9C6AF3F80680}"/>
    <cellStyle name="_PLPT MOCOCA-2009_PLANILHA_CÁLCULO_DÉFICIT_RESOLUÇÃO_294_2007_V3_Ajustes REVISÃO 2007 ELETROPAULO" xfId="3129" xr:uid="{D3C4F812-EC1C-4EFC-A6BA-99CD85819968}"/>
    <cellStyle name="_PLPT MOCOCA-2009_PLANILHA_CÁLCULO_DÉFICIT_RESOLUÇÃO_294_2007_V3_Ajustes REVISÃO 2007 ELETROPAULO_IRT-cálculo" xfId="3130" xr:uid="{376FCE46-FCB8-40F7-B1E6-0CE6A2556C63}"/>
    <cellStyle name="_PLPT MOCOCA-2009_PLANILHA_CÁLCULO_DÉFICIT_RESOLUÇÃO_294_2007_V3_Ajustes REVISÃO 2007 ELETROPAULO_IRT-cálculo CAPA NEUTRALIDADE" xfId="3131" xr:uid="{BC106825-33FD-40E8-989B-7ABBC3384EE7}"/>
    <cellStyle name="_PLPT MOCOCA-2009_PLANILHA_CÁLCULO_DÉFICIT_RESOLUÇÃO_294_2007_V3_atualização serviços taxados" xfId="43207" xr:uid="{C5FD21F5-83A5-4F38-B3EF-E837CE6CF4AC}"/>
    <cellStyle name="_PLPT MOCOCA-2009_PLANILHA_CÁLCULO_DÉFICIT_RESOLUÇÃO_294_2007_V3_Balanço" xfId="367" xr:uid="{DF6D02D0-1CC1-4BF8-9013-B6AB106ACCDA}"/>
    <cellStyle name="_PLPT MOCOCA-2009_PLANILHA_CÁLCULO_DÉFICIT_RESOLUÇÃO_294_2007_V3_Balanço 2" xfId="1340" xr:uid="{0530EE23-3C7C-4F92-9DC8-9880D48D2B36}"/>
    <cellStyle name="_PLPT MOCOCA-2009_PLANILHA_CÁLCULO_DÉFICIT_RESOLUÇÃO_294_2007_V3_casulo 15" xfId="368" xr:uid="{263E7794-7239-47BD-8744-9C8A7FE56BC6}"/>
    <cellStyle name="_PLPT MOCOCA-2009_PLANILHA_CÁLCULO_DÉFICIT_RESOLUÇÃO_294_2007_V3_casulo 5" xfId="369" xr:uid="{EA25721A-49E6-431F-B952-61E0881BA409}"/>
    <cellStyle name="_PLPT MOCOCA-2009_PLANILHA_CÁLCULO_DÉFICIT_RESOLUÇÃO_294_2007_V3_casulo 5 2" xfId="1341" xr:uid="{05518181-2AD9-417D-96A3-217C63211BD8}"/>
    <cellStyle name="_PLPT MOCOCA-2009_PLANILHA_CÁLCULO_DÉFICIT_RESOLUÇÃO_294_2007_V3_casulo 5_Balanço" xfId="370" xr:uid="{FEF2A6B7-DB20-4051-8EAD-7DB6E60CF94E}"/>
    <cellStyle name="_PLPT MOCOCA-2009_PLANILHA_CÁLCULO_DÉFICIT_RESOLUÇÃO_294_2007_V3_casulo 5_casulo 15" xfId="371" xr:uid="{344D8F1C-B57B-46FE-9A3C-CEC322A47B98}"/>
    <cellStyle name="_PLPT MOCOCA-2009_PLANILHA_CÁLCULO_DÉFICIT_RESOLUÇÃO_294_2007_V3_casulo 5_IRT EEB 2010" xfId="3132" xr:uid="{32A233D3-3904-4EC4-994F-6F42C8111FD0}"/>
    <cellStyle name="_PLPT MOCOCA-2009_PLANILHA_CÁLCULO_DÉFICIT_RESOLUÇÃO_294_2007_V3_Financeiro Desconto na TUSD Consumidores Livres Reajuste 2010 - 03_03_2010" xfId="43208" xr:uid="{6FC701CC-6A3D-4B0A-87C4-04926AA70838}"/>
    <cellStyle name="_PLPT MOCOCA-2009_PLANILHA_CÁLCULO_DÉFICIT_RESOLUÇÃO_294_2007_V3_Financeiro Desconto na TUSD Geradores Reajuste 2010 - 03_03_2010" xfId="43209" xr:uid="{91195192-07EF-4E2E-B144-0D6D61C89341}"/>
    <cellStyle name="_PLPT MOCOCA-2009_PLANILHA_CÁLCULO_DÉFICIT_RESOLUÇÃO_294_2007_V3_Financeiro Subsídio Baixa Renda Reajuste 2010 - 03_03_2010" xfId="43210" xr:uid="{5CDCFD13-0DCD-4352-BB62-16CB47CBFCA8}"/>
    <cellStyle name="_PLPT MOCOCA-2009_PLANILHA_CÁLCULO_DÉFICIT_RESOLUÇÃO_294_2007_V3_Financeiro Subsídio Rural Irrigante e Aquicultor Reajuste 2010 - 03_03_2010" xfId="43211" xr:uid="{1ECB2BCF-EF9F-4A05-BFC4-506B59A01751}"/>
    <cellStyle name="_PLPT MOCOCA-2009_PLANILHA_CÁLCULO_DÉFICIT_RESOLUÇÃO_294_2007_V3_IRT" xfId="3133" xr:uid="{7A7B4949-5596-483D-94D4-FBD9CA79AC73}"/>
    <cellStyle name="_PLPT MOCOCA-2009_PLANILHA_CÁLCULO_DÉFICIT_RESOLUÇÃO_294_2007_V3_IRT EEB 2010" xfId="3134" xr:uid="{8143DCBA-4515-43BE-878E-69FAF2559281}"/>
    <cellStyle name="_PLPT MOCOCA-2009_PLANILHA_CÁLCULO_DÉFICIT_RESOLUÇÃO_294_2007_V3_IRT Piratininga 2009" xfId="372" xr:uid="{74A1FEEF-AE9F-4A0E-B80B-9E976E98CF3E}"/>
    <cellStyle name="_PLPT MOCOCA-2009_PLANILHA_CÁLCULO_DÉFICIT_RESOLUÇÃO_294_2007_V3_IRT Piratininga 2009 2" xfId="1342" xr:uid="{D623348E-DC67-4E23-B806-34DCDA4EF877}"/>
    <cellStyle name="_PLPT MOCOCA-2009_PLANILHA_CÁLCULO_DÉFICIT_RESOLUÇÃO_294_2007_V3_IRT Piratininga 2009_Balanço" xfId="373" xr:uid="{E0C32890-DDBD-4584-9207-0D6AA539E07A}"/>
    <cellStyle name="_PLPT MOCOCA-2009_PLANILHA_CÁLCULO_DÉFICIT_RESOLUÇÃO_294_2007_V3_IRT Piratininga 2009_casulo 15" xfId="374" xr:uid="{6C80DD68-9101-459F-9C36-D20B79C2F659}"/>
    <cellStyle name="_PLPT MOCOCA-2009_PLANILHA_CÁLCULO_DÉFICIT_RESOLUÇÃO_294_2007_V3_IRT Piratininga 2009_IRT EEB 2010" xfId="3135" xr:uid="{1C0098F8-FFD6-4E25-9FBD-2328544FA1A8}"/>
    <cellStyle name="_PLPT MOCOCA-2009_PLANILHA_CÁLCULO_DÉFICIT_RESOLUÇÃO_294_2007_V3_IRT_Bragantina_maio_2009" xfId="3136" xr:uid="{07330985-7780-43CD-ADCB-97F3CDCE186A}"/>
    <cellStyle name="_PLPT MOCOCA-2009_PLANILHA_CÁLCULO_DÉFICIT_RESOLUÇÃO_294_2007_V3_IRT_CEMAT_2009" xfId="3137" xr:uid="{D188B570-ABCC-4C95-B461-D2F0184D6FEF}"/>
    <cellStyle name="_PLPT MOCOCA-2009_PLANILHA_CÁLCULO_DÉFICIT_RESOLUÇÃO_294_2007_V3_IRT_EBB_mai2010d" xfId="3138" xr:uid="{B3B8D204-E6C0-453F-AF3E-F4A9734B3C72}"/>
    <cellStyle name="_PLPT MOCOCA-2009_PLANILHA_CÁLCULO_DÉFICIT_RESOLUÇÃO_294_2007_V3_IRT_ENF" xfId="3139" xr:uid="{9D73494F-09FB-4B9E-AB2C-10C22F3DFC95}"/>
    <cellStyle name="_PLPT MOCOCA-2009_PLANILHA_CÁLCULO_DÉFICIT_RESOLUÇÃO_294_2007_V3_IRT_Escelsa" xfId="3140" xr:uid="{07A26469-B7B8-45D3-A94A-EC3C5DF8F0D7}"/>
    <cellStyle name="_PLPT MOCOCA-2009_PLANILHA_CÁLCULO_DÉFICIT_RESOLUÇÃO_294_2007_V3_IRT_Planilha Básica_ CETRIL" xfId="375" xr:uid="{6982E79C-B3B8-4249-B350-7F8CFF45FEB4}"/>
    <cellStyle name="_PLPT MOCOCA-2009_PLANILHA_CÁLCULO_DÉFICIT_RESOLUÇÃO_294_2007_V3_IRT_Planilha Básica_ CETRIL 2" xfId="1343" xr:uid="{F97F7E4B-1CE8-410B-A303-E50C88588E4D}"/>
    <cellStyle name="_PLPT MOCOCA-2009_PLANILHA_CÁLCULO_DÉFICIT_RESOLUÇÃO_294_2007_V3_IRT_Planilha Básica_ CETRIL_Balanço" xfId="376" xr:uid="{036B46CB-32D7-458C-89B5-037D05CA16B0}"/>
    <cellStyle name="_PLPT MOCOCA-2009_PLANILHA_CÁLCULO_DÉFICIT_RESOLUÇÃO_294_2007_V3_IRT_Planilha Básica_ CETRIL_casulo 15" xfId="377" xr:uid="{AAF09E83-0895-446C-A284-BC58E5BAA7BE}"/>
    <cellStyle name="_PLPT MOCOCA-2009_PLANILHA_CÁLCULO_DÉFICIT_RESOLUÇÃO_294_2007_V3_IRT_Planilha Básica_ CETRIL_IRT EEB 2010" xfId="3141" xr:uid="{9CF5E23E-4E4D-4F0A-A470-AADBE0FA6458}"/>
    <cellStyle name="_PLPT MOCOCA-2009_PLANILHA_CÁLCULO_DÉFICIT_RESOLUÇÃO_294_2007_V3_IRT_Planilha Básica_30jun2009" xfId="3142" xr:uid="{3C91F7F2-8D76-4BB1-BBED-6E4C30822BAF}"/>
    <cellStyle name="_PLPT MOCOCA-2009_PLANILHA_CÁLCULO_DÉFICIT_RESOLUÇÃO_294_2007_V3_IRT_Planilha Básica_DIRETORIA" xfId="3143" xr:uid="{8D49CAD3-16F2-4D8B-826A-24547D0D6C49}"/>
    <cellStyle name="_PLPT MOCOCA-2009_PLANILHA_CÁLCULO_DÉFICIT_RESOLUÇÃO_294_2007_V3_IRT_Planilha Básica_jun2009" xfId="3144" xr:uid="{3004E983-5F66-4084-A7AA-7AE786F4F3DD}"/>
    <cellStyle name="_PLPT MOCOCA-2009_PLANILHA_CÁLCULO_DÉFICIT_RESOLUÇÃO_294_2007_V3_IRT_Planilha Básica_mar2010b" xfId="3145" xr:uid="{E47340DF-635D-452D-8F12-C4EC71609822}"/>
    <cellStyle name="_PLPT MOCOCA-2009_PLANILHA_CÁLCULO_DÉFICIT_RESOLUÇÃO_294_2007_V3_IRT_Planilha Básica_mar2010d" xfId="378" xr:uid="{18CB0137-77A9-4F05-A92E-0DEBEAEBD571}"/>
    <cellStyle name="_PLPT MOCOCA-2009_PLANILHA_CÁLCULO_DÉFICIT_RESOLUÇÃO_294_2007_V3_IRT_Planilha Básica_mar2010d 2" xfId="1344" xr:uid="{7B1EB852-67C0-47D5-8A4C-A3136F93DB34}"/>
    <cellStyle name="_PLPT MOCOCA-2009_PLANILHA_CÁLCULO_DÉFICIT_RESOLUÇÃO_294_2007_V3_IRT_Planilha Básica_março2009" xfId="379" xr:uid="{1E773EFC-EDBC-4E10-94AB-C94CF56B3E59}"/>
    <cellStyle name="_PLPT MOCOCA-2009_PLANILHA_CÁLCULO_DÉFICIT_RESOLUÇÃO_294_2007_V3_IRT_Planilha Básica_março2009 2" xfId="1345" xr:uid="{1310EC48-AE0A-4413-A65A-BC2C39D3DE79}"/>
    <cellStyle name="_PLPT MOCOCA-2009_PLANILHA_CÁLCULO_DÉFICIT_RESOLUÇÃO_294_2007_V3_IRT_Planilha Básica_março2009_02 IRT Bandeirante 2009" xfId="3146" xr:uid="{2B1305F6-2D29-4B56-811A-3D5B4B786C4F}"/>
    <cellStyle name="_PLPT MOCOCA-2009_PLANILHA_CÁLCULO_DÉFICIT_RESOLUÇÃO_294_2007_V3_IRT_Planilha Básica_março2009_Balanço" xfId="380" xr:uid="{52CBE35B-9FA6-4D6F-84EC-9A7600CB84C4}"/>
    <cellStyle name="_PLPT MOCOCA-2009_PLANILHA_CÁLCULO_DÉFICIT_RESOLUÇÃO_294_2007_V3_IRT_Planilha Básica_março2009_Balanço 2" xfId="1346" xr:uid="{C2D1BE69-B6F4-4BC4-A258-C41BBD949FD1}"/>
    <cellStyle name="_PLPT MOCOCA-2009_PLANILHA_CÁLCULO_DÉFICIT_RESOLUÇÃO_294_2007_V3_IRT_Planilha Básica_março2009_casulo 15" xfId="381" xr:uid="{DC65A95F-B756-4FA1-85F3-B596DD09E8F7}"/>
    <cellStyle name="_PLPT MOCOCA-2009_PLANILHA_CÁLCULO_DÉFICIT_RESOLUÇÃO_294_2007_V3_IRT_Planilha Básica_março2009_casulo 5" xfId="382" xr:uid="{FC9C305D-F770-47F9-973E-BBB64D1C0159}"/>
    <cellStyle name="_PLPT MOCOCA-2009_PLANILHA_CÁLCULO_DÉFICIT_RESOLUÇÃO_294_2007_V3_IRT_Planilha Básica_março2009_casulo 5 2" xfId="1347" xr:uid="{87CCF22D-461F-4A67-BA1C-2C3D2FCF642C}"/>
    <cellStyle name="_PLPT MOCOCA-2009_PLANILHA_CÁLCULO_DÉFICIT_RESOLUÇÃO_294_2007_V3_IRT_Planilha Básica_março2009_casulo 5_Balanço" xfId="383" xr:uid="{7F35D421-B49B-465A-8DE3-470633B4D376}"/>
    <cellStyle name="_PLPT MOCOCA-2009_PLANILHA_CÁLCULO_DÉFICIT_RESOLUÇÃO_294_2007_V3_IRT_Planilha Básica_março2009_casulo 5_casulo 15" xfId="384" xr:uid="{348FE099-A71F-4948-AB2C-A91AA7B9A32B}"/>
    <cellStyle name="_PLPT MOCOCA-2009_PLANILHA_CÁLCULO_DÉFICIT_RESOLUÇÃO_294_2007_V3_IRT_Planilha Básica_março2009_casulo 5_IRT EEB 2010" xfId="3147" xr:uid="{17C4B04A-5B5F-4695-BB76-4DC8ECFAEC23}"/>
    <cellStyle name="_PLPT MOCOCA-2009_PLANILHA_CÁLCULO_DÉFICIT_RESOLUÇÃO_294_2007_V3_IRT_Planilha Básica_março2009_COELCE  ICMS Não Compensado RTO 2012 281211" xfId="3148" xr:uid="{6B6ED00E-6269-4939-A305-0668807FCB3E}"/>
    <cellStyle name="_PLPT MOCOCA-2009_PLANILHA_CÁLCULO_DÉFICIT_RESOLUÇÃO_294_2007_V3_IRT_Planilha Básica_março2009_COELCE - RTO 2011 - PLPT_PLANILHA_CÁLCULO_DÉFICIT" xfId="3149" xr:uid="{DE05F83B-A8F9-40C9-A94C-AD018B72E255}"/>
    <cellStyle name="_PLPT MOCOCA-2009_PLANILHA_CÁLCULO_DÉFICIT_RESOLUÇÃO_294_2007_V3_IRT_Planilha Básica_março2009_IRT EEB 2010" xfId="3150" xr:uid="{86F08B87-6BF0-49E6-9158-7709F7086D07}"/>
    <cellStyle name="_PLPT MOCOCA-2009_PLANILHA_CÁLCULO_DÉFICIT_RESOLUÇÃO_294_2007_V3_IRT_Planilha Básica_março2009_IRT Piratininga 2009" xfId="385" xr:uid="{EDF5B3C7-FA34-4B07-9BA0-F42097375C9E}"/>
    <cellStyle name="_PLPT MOCOCA-2009_PLANILHA_CÁLCULO_DÉFICIT_RESOLUÇÃO_294_2007_V3_IRT_Planilha Básica_março2009_IRT Piratininga 2009 2" xfId="1348" xr:uid="{8B5CF239-10A1-4369-B0D9-B7465357928E}"/>
    <cellStyle name="_PLPT MOCOCA-2009_PLANILHA_CÁLCULO_DÉFICIT_RESOLUÇÃO_294_2007_V3_IRT_Planilha Básica_março2009_IRT Piratininga 2009_Balanço" xfId="386" xr:uid="{912B9205-9C1C-4067-B282-7CA0AE3371E2}"/>
    <cellStyle name="_PLPT MOCOCA-2009_PLANILHA_CÁLCULO_DÉFICIT_RESOLUÇÃO_294_2007_V3_IRT_Planilha Básica_março2009_IRT Piratininga 2009_casulo 15" xfId="387" xr:uid="{C3922E46-3293-4257-B435-F8E176C09580}"/>
    <cellStyle name="_PLPT MOCOCA-2009_PLANILHA_CÁLCULO_DÉFICIT_RESOLUÇÃO_294_2007_V3_IRT_Planilha Básica_março2009_IRT Piratininga 2009_IRT EEB 2010" xfId="3151" xr:uid="{7234540C-BD38-483D-8839-C3E09129C0C2}"/>
    <cellStyle name="_PLPT MOCOCA-2009_PLANILHA_CÁLCULO_DÉFICIT_RESOLUÇÃO_294_2007_V3_IRT_Planilha Básica_março2009_IRT_EBB_mai2010d" xfId="3152" xr:uid="{294EA124-258B-42AF-B04A-06837794D8E7}"/>
    <cellStyle name="_PLPT MOCOCA-2009_PLANILHA_CÁLCULO_DÉFICIT_RESOLUÇÃO_294_2007_V3_IRT_Planilha Básica_março2009_IRT_Planilha Básica_ CETRIL" xfId="388" xr:uid="{0800EF88-E48D-4B86-9517-3B4410BAB149}"/>
    <cellStyle name="_PLPT MOCOCA-2009_PLANILHA_CÁLCULO_DÉFICIT_RESOLUÇÃO_294_2007_V3_IRT_Planilha Básica_março2009_IRT_Planilha Básica_ CETRIL 2" xfId="1349" xr:uid="{ADB38C45-C7C9-4867-80D9-2F1CA90ACA11}"/>
    <cellStyle name="_PLPT MOCOCA-2009_PLANILHA_CÁLCULO_DÉFICIT_RESOLUÇÃO_294_2007_V3_IRT_Planilha Básica_março2009_IRT_Planilha Básica_ CETRIL_Balanço" xfId="389" xr:uid="{5573DFF9-40BB-4FD9-B02B-F3F171A53611}"/>
    <cellStyle name="_PLPT MOCOCA-2009_PLANILHA_CÁLCULO_DÉFICIT_RESOLUÇÃO_294_2007_V3_IRT_Planilha Básica_março2009_IRT_Planilha Básica_ CETRIL_casulo 15" xfId="390" xr:uid="{D44FD0EE-BE95-4BDE-A039-B0492F4E04D4}"/>
    <cellStyle name="_PLPT MOCOCA-2009_PLANILHA_CÁLCULO_DÉFICIT_RESOLUÇÃO_294_2007_V3_IRT_Planilha Básica_março2009_IRT_Planilha Básica_ CETRIL_IRT EEB 2010" xfId="3153" xr:uid="{EFB49B1C-23C2-41D4-BA97-408AABEE2D7F}"/>
    <cellStyle name="_PLPT MOCOCA-2009_PLANILHA_CÁLCULO_DÉFICIT_RESOLUÇÃO_294_2007_V3_IRT_Planilha Básica_março2009_IRT_Planilha Básica_DIRETORIA" xfId="3154" xr:uid="{A439BEEE-9CA1-46EB-AED2-56A4B499F18A}"/>
    <cellStyle name="_PLPT MOCOCA-2009_PLANILHA_CÁLCULO_DÉFICIT_RESOLUÇÃO_294_2007_V3_IRT_Planilha Básica_março2009_IRT_Planilha Básica_fev2010" xfId="3155" xr:uid="{0412475F-37DE-464C-ADE0-5CDE8260EA16}"/>
    <cellStyle name="_PLPT MOCOCA-2009_PLANILHA_CÁLCULO_DÉFICIT_RESOLUÇÃO_294_2007_V3_IRT_Planilha Básica_março2009_IRT_Planilha Básica_fev2010a" xfId="391" xr:uid="{857BA8CD-BBBD-479B-8DCD-EF04356DE9C7}"/>
    <cellStyle name="_PLPT MOCOCA-2009_PLANILHA_CÁLCULO_DÉFICIT_RESOLUÇÃO_294_2007_V3_IRT_Planilha Básica_março2009_IRT_Planilha Básica_fev2010a 2" xfId="1350" xr:uid="{BABEFF2A-3A2E-45D7-836E-54F3A9D22D3F}"/>
    <cellStyle name="_PLPT MOCOCA-2009_PLANILHA_CÁLCULO_DÉFICIT_RESOLUÇÃO_294_2007_V3_IRT_Planilha Básica_março2009_IRT_Planilha Básica_fev2010a_Balanço" xfId="392" xr:uid="{AD345FD1-1E59-43B8-95FD-0AF0C588D4D0}"/>
    <cellStyle name="_PLPT MOCOCA-2009_PLANILHA_CÁLCULO_DÉFICIT_RESOLUÇÃO_294_2007_V3_IRT_Planilha Básica_março2009_IRT_Planilha Básica_fev2010a_Balanço 2" xfId="1351" xr:uid="{CCD88AC5-AADB-4A7A-A2BB-AE39A52BA2FB}"/>
    <cellStyle name="_PLPT MOCOCA-2009_PLANILHA_CÁLCULO_DÉFICIT_RESOLUÇÃO_294_2007_V3_IRT_Planilha Básica_março2009_IRT_Planilha Básica_fev2010a_casulo 15" xfId="393" xr:uid="{C9EC41B7-9526-4AF6-822C-290693C85914}"/>
    <cellStyle name="_PLPT MOCOCA-2009_PLANILHA_CÁLCULO_DÉFICIT_RESOLUÇÃO_294_2007_V3_IRT_Planilha Básica_março2009_IRT_Planilha Básica_fev2010a_casulo 5" xfId="394" xr:uid="{FC6AE8F9-1B67-4CC1-AA62-82A22207F67F}"/>
    <cellStyle name="_PLPT MOCOCA-2009_PLANILHA_CÁLCULO_DÉFICIT_RESOLUÇÃO_294_2007_V3_IRT_Planilha Básica_março2009_IRT_Planilha Básica_fev2010a_casulo 5 2" xfId="1352" xr:uid="{A1B46C48-F71F-47B1-9323-FCA1260ACBEF}"/>
    <cellStyle name="_PLPT MOCOCA-2009_PLANILHA_CÁLCULO_DÉFICIT_RESOLUÇÃO_294_2007_V3_IRT_Planilha Básica_março2009_IRT_Planilha Básica_fev2010a_casulo 5_Balanço" xfId="395" xr:uid="{82C080C6-EC7C-4E06-BD3A-C63A30634A74}"/>
    <cellStyle name="_PLPT MOCOCA-2009_PLANILHA_CÁLCULO_DÉFICIT_RESOLUÇÃO_294_2007_V3_IRT_Planilha Básica_março2009_IRT_Planilha Básica_fev2010a_casulo 5_casulo 15" xfId="396" xr:uid="{E4F214C3-D68D-4746-AF33-B40F81ED5EC6}"/>
    <cellStyle name="_PLPT MOCOCA-2009_PLANILHA_CÁLCULO_DÉFICIT_RESOLUÇÃO_294_2007_V3_IRT_Planilha Básica_março2009_IRT_Planilha Básica_fev2010a_casulo 5_IRT EEB 2010" xfId="3156" xr:uid="{F286ABA9-89BF-4632-8342-B348148A1A2D}"/>
    <cellStyle name="_PLPT MOCOCA-2009_PLANILHA_CÁLCULO_DÉFICIT_RESOLUÇÃO_294_2007_V3_IRT_Planilha Básica_março2009_IRT_Planilha Básica_fev2010a_IRT EEB 2010" xfId="3157" xr:uid="{6408D29A-2AFA-4FD0-8BCB-49D1CEAD520A}"/>
    <cellStyle name="_PLPT MOCOCA-2009_PLANILHA_CÁLCULO_DÉFICIT_RESOLUÇÃO_294_2007_V3_IRT_Planilha Básica_março2009_IRT_Planilha Básica_jan2010" xfId="3158" xr:uid="{78C996ED-4A72-467F-A9DC-ACD527E194F2}"/>
    <cellStyle name="_PLPT MOCOCA-2009_PLANILHA_CÁLCULO_DÉFICIT_RESOLUÇÃO_294_2007_V3_IRT_Planilha Básica_março2009_IRT_Planilha Básica_mar2010d" xfId="397" xr:uid="{03C1383F-0C95-4FAF-800A-77492424536E}"/>
    <cellStyle name="_PLPT MOCOCA-2009_PLANILHA_CÁLCULO_DÉFICIT_RESOLUÇÃO_294_2007_V3_IRT_Planilha Básica_março2009_IRT_Planilha Básica_mar2010d 2" xfId="1353" xr:uid="{9E85E668-486B-4CE4-B5B3-BC0BC8FBC1C8}"/>
    <cellStyle name="_PLPT MOCOCA-2009_PLANILHA_CÁLCULO_DÉFICIT_RESOLUÇÃO_294_2007_V3_IRT_Planilha Básica_março2009_IRT_Planilha Básica_NOVA METODOLOGIA" xfId="3159" xr:uid="{9FA5594B-FDC7-4F26-90C2-ED8C5ACD037E}"/>
    <cellStyle name="_PLPT MOCOCA-2009_PLANILHA_CÁLCULO_DÉFICIT_RESOLUÇÃO_294_2007_V3_IRT_Planilha Básica_março2009_IRT_Santa 2010" xfId="3160" xr:uid="{E1086FBA-D876-4C32-8B13-7733ED7F127A}"/>
    <cellStyle name="_PLPT MOCOCA-2009_PLANILHA_CÁLCULO_DÉFICIT_RESOLUÇÃO_294_2007_V3_IRT_Planilha Básica_março2009_IRT-cálculo" xfId="43212" xr:uid="{EC14F924-DBDC-4E24-B686-1455FB361E7C}"/>
    <cellStyle name="_PLPT MOCOCA-2009_PLANILHA_CÁLCULO_DÉFICIT_RESOLUÇÃO_294_2007_V3_IRT_Planilha Básica_março2009_Resultados_DEA_RND_QUAL_PERDAS" xfId="42551" xr:uid="{37B0BF2E-AABB-462A-A120-67134BAF10A3}"/>
    <cellStyle name="_PLPT MOCOCA-2009_PLANILHA_CÁLCULO_DÉFICIT_RESOLUÇÃO_294_2007_V3_IRT_Planilha Básica_março2009_Simulação congelamento COELCE 2011 - Propostas 3ª Fase AP040 (20.12.2011)" xfId="3161" xr:uid="{1BA8EC51-BA35-4DE3-83BC-CF843ED50538}"/>
    <cellStyle name="_PLPT MOCOCA-2009_PLANILHA_CÁLCULO_DÉFICIT_RESOLUÇÃO_294_2007_V3_IRT_Planilha Básica_março2009_teste ampla" xfId="398" xr:uid="{D46BD2E0-B1A7-4786-8A25-94F4FE5A1AB7}"/>
    <cellStyle name="_PLPT MOCOCA-2009_PLANILHA_CÁLCULO_DÉFICIT_RESOLUÇÃO_294_2007_V3_IRT_Planilha Básica_março2009_teste ampla 2" xfId="1354" xr:uid="{3ED30E98-0A8C-4BEA-A42F-D1D6994232CB}"/>
    <cellStyle name="_PLPT MOCOCA-2009_PLANILHA_CÁLCULO_DÉFICIT_RESOLUÇÃO_294_2007_V3_IRT_Planilha Básica_março2009_teste ampla_Balanço" xfId="399" xr:uid="{41DBEDC3-E1B4-4E20-92A1-C830A0446579}"/>
    <cellStyle name="_PLPT MOCOCA-2009_PLANILHA_CÁLCULO_DÉFICIT_RESOLUÇÃO_294_2007_V3_IRT_Planilha Básica_março2009_teste ampla_Balanço 2" xfId="1355" xr:uid="{2B6378AC-F834-42BC-AD70-AE291C420BFE}"/>
    <cellStyle name="_PLPT MOCOCA-2009_PLANILHA_CÁLCULO_DÉFICIT_RESOLUÇÃO_294_2007_V3_IRT_Planilha Básica_março2009_teste ampla_casulo 15" xfId="400" xr:uid="{CAD08A5A-E4ED-43FC-A062-E6CFB81DC7AA}"/>
    <cellStyle name="_PLPT MOCOCA-2009_PLANILHA_CÁLCULO_DÉFICIT_RESOLUÇÃO_294_2007_V3_IRT_Planilha Básica_março2009_teste ampla_casulo 5" xfId="401" xr:uid="{AE243C48-D3D5-4A8D-AE4C-F67206DE0648}"/>
    <cellStyle name="_PLPT MOCOCA-2009_PLANILHA_CÁLCULO_DÉFICIT_RESOLUÇÃO_294_2007_V3_IRT_Planilha Básica_março2009_teste ampla_casulo 5 2" xfId="1356" xr:uid="{5CD98544-2BC2-46C8-8197-D20EC6588F4A}"/>
    <cellStyle name="_PLPT MOCOCA-2009_PLANILHA_CÁLCULO_DÉFICIT_RESOLUÇÃO_294_2007_V3_IRT_Planilha Básica_março2009_teste ampla_casulo 5_Balanço" xfId="402" xr:uid="{FE3EBCF1-D74F-406E-A782-C7753BC0D16E}"/>
    <cellStyle name="_PLPT MOCOCA-2009_PLANILHA_CÁLCULO_DÉFICIT_RESOLUÇÃO_294_2007_V3_IRT_Planilha Básica_março2009_teste ampla_casulo 5_casulo 15" xfId="403" xr:uid="{E1C50AD2-C254-4D06-848E-FC5CC99B456A}"/>
    <cellStyle name="_PLPT MOCOCA-2009_PLANILHA_CÁLCULO_DÉFICIT_RESOLUÇÃO_294_2007_V3_IRT_Planilha Básica_março2009_teste ampla_casulo 5_IRT EEB 2010" xfId="3162" xr:uid="{880D6D43-9F96-4B5F-8493-6672030509A7}"/>
    <cellStyle name="_PLPT MOCOCA-2009_PLANILHA_CÁLCULO_DÉFICIT_RESOLUÇÃO_294_2007_V3_IRT_Planilha Básica_março2009_teste ampla_IRT EEB 2010" xfId="3163" xr:uid="{C136D5A8-C059-4947-838B-A290C932A7AC}"/>
    <cellStyle name="_PLPT MOCOCA-2009_PLANILHA_CÁLCULO_DÉFICIT_RESOLUÇÃO_294_2007_V3_IRT-cálculo" xfId="3164" xr:uid="{C74D5C92-BBAB-46F1-9A59-8E68614A75B2}"/>
    <cellStyle name="_PLPT MOCOCA-2009_PLANILHA_CÁLCULO_DÉFICIT_RESOLUÇÃO_294_2007_V3_IRT-cálculo CAPA NEUTRALIDADE" xfId="3165" xr:uid="{33177717-23BE-4A3D-8E98-606127BC2B61}"/>
    <cellStyle name="_PLPT MOCOCA-2009_PLANILHA_CÁLCULO_DÉFICIT_RESOLUÇÃO_294_2007_V3_Resultados_DEA_RND_QUAL_PERDAS" xfId="42552" xr:uid="{ACCF1B27-D487-412B-BBB4-4EAF062F9F5C}"/>
    <cellStyle name="_PLPT MOCOCA-2009_PLANILHA_CÁLCULO_DÉFICIT_RESOLUÇÃO_294_2007_V3_Subsídios para análise da SRE" xfId="404" xr:uid="{BF6B3204-0737-4E0F-891B-A3E487B7E8EB}"/>
    <cellStyle name="_PLPT MOCOCA-2009_PLANILHA_CÁLCULO_DÉFICIT_RESOLUÇÃO_294_2007_V3_Subsídios para análise da SRE 2" xfId="1357" xr:uid="{18AD3489-5EB5-46C3-83B5-27E9B3BB88C5}"/>
    <cellStyle name="_PLPT MOCOCA-2009_PLANILHA_CÁLCULO_DÉFICIT_RESOLUÇÃO_294_2007_V3_Subsídios para análise da SRE_02 IRT Bandeirante 2009" xfId="3166" xr:uid="{41639B13-512D-4F63-AC1F-D13E4EC11A65}"/>
    <cellStyle name="_PLPT MOCOCA-2009_PLANILHA_CÁLCULO_DÉFICIT_RESOLUÇÃO_294_2007_V3_Subsídios para análise da SRE_1" xfId="3167" xr:uid="{0F6805E5-1516-4E13-AC05-94F847029A6A}"/>
    <cellStyle name="_PLPT MOCOCA-2009_PLANILHA_CÁLCULO_DÉFICIT_RESOLUÇÃO_294_2007_V3_Subsídios para análise da SRE_Balanço" xfId="405" xr:uid="{9336215D-A8FD-4C24-93F8-B8D7A11EB8B0}"/>
    <cellStyle name="_PLPT MOCOCA-2009_PLANILHA_CÁLCULO_DÉFICIT_RESOLUÇÃO_294_2007_V3_Subsídios para análise da SRE_Balanço 2" xfId="1358" xr:uid="{F3A761E5-A584-4607-85A4-FC5B6B1559CC}"/>
    <cellStyle name="_PLPT MOCOCA-2009_PLANILHA_CÁLCULO_DÉFICIT_RESOLUÇÃO_294_2007_V3_Subsídios para análise da SRE_casulo 15" xfId="406" xr:uid="{B7B4386B-9266-438F-86AA-12A61838A8EE}"/>
    <cellStyle name="_PLPT MOCOCA-2009_PLANILHA_CÁLCULO_DÉFICIT_RESOLUÇÃO_294_2007_V3_Subsídios para análise da SRE_casulo 5" xfId="407" xr:uid="{C3FD64C9-B784-44CC-B992-2FEF523BEC0F}"/>
    <cellStyle name="_PLPT MOCOCA-2009_PLANILHA_CÁLCULO_DÉFICIT_RESOLUÇÃO_294_2007_V3_Subsídios para análise da SRE_casulo 5 2" xfId="1359" xr:uid="{B51BD4E8-802F-4BAA-A7CF-73CB0148F164}"/>
    <cellStyle name="_PLPT MOCOCA-2009_PLANILHA_CÁLCULO_DÉFICIT_RESOLUÇÃO_294_2007_V3_Subsídios para análise da SRE_casulo 5_Balanço" xfId="408" xr:uid="{39364D7D-A50F-4CBC-8816-8E1E719FC91A}"/>
    <cellStyle name="_PLPT MOCOCA-2009_PLANILHA_CÁLCULO_DÉFICIT_RESOLUÇÃO_294_2007_V3_Subsídios para análise da SRE_casulo 5_casulo 15" xfId="409" xr:uid="{8CDF54BE-5D11-4C7F-A34E-BB590999ABCD}"/>
    <cellStyle name="_PLPT MOCOCA-2009_PLANILHA_CÁLCULO_DÉFICIT_RESOLUÇÃO_294_2007_V3_Subsídios para análise da SRE_casulo 5_IRT EEB 2010" xfId="3168" xr:uid="{0C189ACC-9189-482F-B55C-A9078F359E7B}"/>
    <cellStyle name="_PLPT MOCOCA-2009_PLANILHA_CÁLCULO_DÉFICIT_RESOLUÇÃO_294_2007_V3_Subsídios para análise da SRE_IRT EEB 2010" xfId="3169" xr:uid="{EBCF7916-7C11-42E5-98C0-946090D060A1}"/>
    <cellStyle name="_PLPT MOCOCA-2009_PLANILHA_CÁLCULO_DÉFICIT_RESOLUÇÃO_294_2007_V3_Subsídios para análise da SRE_IRT Piratininga 2009" xfId="410" xr:uid="{2B0D1A18-89D9-4D12-84A3-F3ACA4746C07}"/>
    <cellStyle name="_PLPT MOCOCA-2009_PLANILHA_CÁLCULO_DÉFICIT_RESOLUÇÃO_294_2007_V3_Subsídios para análise da SRE_IRT Piratininga 2009 2" xfId="1360" xr:uid="{F2246797-0DB0-40BA-ADA6-29B5D8A6BB3A}"/>
    <cellStyle name="_PLPT MOCOCA-2009_PLANILHA_CÁLCULO_DÉFICIT_RESOLUÇÃO_294_2007_V3_Subsídios para análise da SRE_IRT Piratininga 2009_Balanço" xfId="411" xr:uid="{8AAEB57D-1BBD-4E88-9DAC-56BD54050C7A}"/>
    <cellStyle name="_PLPT MOCOCA-2009_PLANILHA_CÁLCULO_DÉFICIT_RESOLUÇÃO_294_2007_V3_Subsídios para análise da SRE_IRT Piratininga 2009_casulo 15" xfId="412" xr:uid="{32741FC8-9B2D-4BC0-A70D-68FE3A9772A5}"/>
    <cellStyle name="_PLPT MOCOCA-2009_PLANILHA_CÁLCULO_DÉFICIT_RESOLUÇÃO_294_2007_V3_Subsídios para análise da SRE_IRT Piratininga 2009_IRT EEB 2010" xfId="3170" xr:uid="{9433114F-821F-4BC8-A30A-03D58C8678E2}"/>
    <cellStyle name="_PLPT MOCOCA-2009_PLANILHA_CÁLCULO_DÉFICIT_RESOLUÇÃO_294_2007_V3_Subsídios para análise da SRE_IRT_EBB_mai2010d" xfId="3171" xr:uid="{4C905E91-826D-4FAE-9C50-43EE61B228E6}"/>
    <cellStyle name="_PLPT MOCOCA-2009_PLANILHA_CÁLCULO_DÉFICIT_RESOLUÇÃO_294_2007_V3_Subsídios para análise da SRE_IRT_Planilha Básica_ CETRIL" xfId="413" xr:uid="{874E1E6B-1C53-45BB-BF4E-690D481DE684}"/>
    <cellStyle name="_PLPT MOCOCA-2009_PLANILHA_CÁLCULO_DÉFICIT_RESOLUÇÃO_294_2007_V3_Subsídios para análise da SRE_IRT_Planilha Básica_ CETRIL 2" xfId="1361" xr:uid="{9CF8FE07-3335-49D0-A963-FE7E80B5CCAB}"/>
    <cellStyle name="_PLPT MOCOCA-2009_PLANILHA_CÁLCULO_DÉFICIT_RESOLUÇÃO_294_2007_V3_Subsídios para análise da SRE_IRT_Planilha Básica_ CETRIL_Balanço" xfId="414" xr:uid="{1182CDC1-E153-4BB6-A4CF-6A877C75BD20}"/>
    <cellStyle name="_PLPT MOCOCA-2009_PLANILHA_CÁLCULO_DÉFICIT_RESOLUÇÃO_294_2007_V3_Subsídios para análise da SRE_IRT_Planilha Básica_ CETRIL_casulo 15" xfId="415" xr:uid="{53FB8558-C019-4E6D-8C46-28D8594EB9BF}"/>
    <cellStyle name="_PLPT MOCOCA-2009_PLANILHA_CÁLCULO_DÉFICIT_RESOLUÇÃO_294_2007_V3_Subsídios para análise da SRE_IRT_Planilha Básica_ CETRIL_IRT EEB 2010" xfId="3172" xr:uid="{F416DC70-DDB5-4830-BD89-8223D3236AAD}"/>
    <cellStyle name="_PLPT MOCOCA-2009_PLANILHA_CÁLCULO_DÉFICIT_RESOLUÇÃO_294_2007_V3_Subsídios para análise da SRE_IRT_Planilha Básica_DIRETORIA" xfId="3173" xr:uid="{581504B5-8D2D-4E20-BD9A-2F7DCB166958}"/>
    <cellStyle name="_PLPT MOCOCA-2009_PLANILHA_CÁLCULO_DÉFICIT_RESOLUÇÃO_294_2007_V3_Subsídios para análise da SRE_IRT_Planilha Básica_fev2010" xfId="3174" xr:uid="{D2DB4BC4-2FA4-459C-BE0F-F107A1B379B4}"/>
    <cellStyle name="_PLPT MOCOCA-2009_PLANILHA_CÁLCULO_DÉFICIT_RESOLUÇÃO_294_2007_V3_Subsídios para análise da SRE_IRT_Planilha Básica_fev2010a" xfId="416" xr:uid="{B9DD5C77-E753-4AE9-944B-F86C92E107F5}"/>
    <cellStyle name="_PLPT MOCOCA-2009_PLANILHA_CÁLCULO_DÉFICIT_RESOLUÇÃO_294_2007_V3_Subsídios para análise da SRE_IRT_Planilha Básica_fev2010a 2" xfId="1362" xr:uid="{290B6677-5EBB-44DD-A816-F084FA31FAA0}"/>
    <cellStyle name="_PLPT MOCOCA-2009_PLANILHA_CÁLCULO_DÉFICIT_RESOLUÇÃO_294_2007_V3_Subsídios para análise da SRE_IRT_Planilha Básica_fev2010a_Balanço" xfId="417" xr:uid="{98CEAE5D-8915-4BC1-8FB1-7ED93D747B31}"/>
    <cellStyle name="_PLPT MOCOCA-2009_PLANILHA_CÁLCULO_DÉFICIT_RESOLUÇÃO_294_2007_V3_Subsídios para análise da SRE_IRT_Planilha Básica_fev2010a_Balanço 2" xfId="1363" xr:uid="{A6502411-9FF0-4523-B7E8-2D13B3EEA1C1}"/>
    <cellStyle name="_PLPT MOCOCA-2009_PLANILHA_CÁLCULO_DÉFICIT_RESOLUÇÃO_294_2007_V3_Subsídios para análise da SRE_IRT_Planilha Básica_fev2010a_casulo 15" xfId="418" xr:uid="{3A404F4B-B94E-4250-AEB5-60DA027C1B67}"/>
    <cellStyle name="_PLPT MOCOCA-2009_PLANILHA_CÁLCULO_DÉFICIT_RESOLUÇÃO_294_2007_V3_Subsídios para análise da SRE_IRT_Planilha Básica_fev2010a_casulo 5" xfId="419" xr:uid="{0D9A16CC-86D9-4170-B9E2-196D08E2644D}"/>
    <cellStyle name="_PLPT MOCOCA-2009_PLANILHA_CÁLCULO_DÉFICIT_RESOLUÇÃO_294_2007_V3_Subsídios para análise da SRE_IRT_Planilha Básica_fev2010a_casulo 5 2" xfId="1364" xr:uid="{A903B47B-F4EF-4D3B-87FE-8CAEE055C50B}"/>
    <cellStyle name="_PLPT MOCOCA-2009_PLANILHA_CÁLCULO_DÉFICIT_RESOLUÇÃO_294_2007_V3_Subsídios para análise da SRE_IRT_Planilha Básica_fev2010a_casulo 5_Balanço" xfId="420" xr:uid="{6D760752-186B-493B-AA06-496A6DBF73C1}"/>
    <cellStyle name="_PLPT MOCOCA-2009_PLANILHA_CÁLCULO_DÉFICIT_RESOLUÇÃO_294_2007_V3_Subsídios para análise da SRE_IRT_Planilha Básica_fev2010a_casulo 5_casulo 15" xfId="421" xr:uid="{F5ACDF12-BED6-46C4-A3DB-9F122D2EC4ED}"/>
    <cellStyle name="_PLPT MOCOCA-2009_PLANILHA_CÁLCULO_DÉFICIT_RESOLUÇÃO_294_2007_V3_Subsídios para análise da SRE_IRT_Planilha Básica_fev2010a_casulo 5_IRT EEB 2010" xfId="3175" xr:uid="{7B361205-75E1-4DBF-A630-08EE90A6AB7C}"/>
    <cellStyle name="_PLPT MOCOCA-2009_PLANILHA_CÁLCULO_DÉFICIT_RESOLUÇÃO_294_2007_V3_Subsídios para análise da SRE_IRT_Planilha Básica_fev2010a_IRT EEB 2010" xfId="3176" xr:uid="{49BB8B85-B6DA-4C5D-9D39-9ACDAE6B5E23}"/>
    <cellStyle name="_PLPT MOCOCA-2009_PLANILHA_CÁLCULO_DÉFICIT_RESOLUÇÃO_294_2007_V3_Subsídios para análise da SRE_IRT_Planilha Básica_jan2010" xfId="3177" xr:uid="{D879394D-4EBB-4807-AA09-29C52D50F90D}"/>
    <cellStyle name="_PLPT MOCOCA-2009_PLANILHA_CÁLCULO_DÉFICIT_RESOLUÇÃO_294_2007_V3_Subsídios para análise da SRE_IRT_Planilha Básica_mar2010b" xfId="3178" xr:uid="{57B2A8B8-B977-4272-8C9B-81360A487F56}"/>
    <cellStyle name="_PLPT MOCOCA-2009_PLANILHA_CÁLCULO_DÉFICIT_RESOLUÇÃO_294_2007_V3_Subsídios para análise da SRE_IRT_Planilha Básica_mar2010d" xfId="422" xr:uid="{311F0CDC-AA96-4DA3-8E07-F6A35DEA3B99}"/>
    <cellStyle name="_PLPT MOCOCA-2009_PLANILHA_CÁLCULO_DÉFICIT_RESOLUÇÃO_294_2007_V3_Subsídios para análise da SRE_IRT_Planilha Básica_mar2010d 2" xfId="1365" xr:uid="{29423F4B-B7C6-42C0-88A2-F0CFFBF66F18}"/>
    <cellStyle name="_PLPT MOCOCA-2009_PLANILHA_CÁLCULO_DÉFICIT_RESOLUÇÃO_294_2007_V3_Subsídios para análise da SRE_IRT_Planilha Básica_NOVA METODOLOGIA" xfId="3179" xr:uid="{8E778BCD-2D9B-4F9F-9B24-2920DBBE7E9A}"/>
    <cellStyle name="_PLPT MOCOCA-2009_PLANILHA_CÁLCULO_DÉFICIT_RESOLUÇÃO_294_2007_V3_Subsídios para análise da SRE_IRT_Santa 2010" xfId="3180" xr:uid="{04CA684C-0348-4589-B7D5-AD51BB9196ED}"/>
    <cellStyle name="_PLPT MOCOCA-2009_PLANILHA_CÁLCULO_DÉFICIT_RESOLUÇÃO_294_2007_V3_Subsídios para análise da SRE_IRT-cálculo" xfId="3181" xr:uid="{19AC5D12-4EA1-49EB-B954-A8B6DC45CB41}"/>
    <cellStyle name="_PLPT MOCOCA-2009_PLANILHA_CÁLCULO_DÉFICIT_RESOLUÇÃO_294_2007_V3_Subsídios para análise da SRE_IRT-cálculo CAPA NEUTRALIDADE" xfId="3182" xr:uid="{CD74A81F-E248-4298-9341-29FB730C2E8D}"/>
    <cellStyle name="_PLPT MOCOCA-2009_PLANILHA_CÁLCULO_DÉFICIT_RESOLUÇÃO_294_2007_V3_Subsídios para análise da SRE_Resultados_DEA_RND_QUAL_PERDAS" xfId="42553" xr:uid="{A0CCBE14-66E3-4D5F-99D0-89EB6F5ED83A}"/>
    <cellStyle name="_PLPT MOCOCA-2009_PLANILHA_CÁLCULO_DÉFICIT_RESOLUÇÃO_294_2007_V3_Subsídios para análise da SRE_teste ampla" xfId="423" xr:uid="{F35F7C7B-EF60-41B2-950F-0FFE89209AFB}"/>
    <cellStyle name="_PLPT MOCOCA-2009_PLANILHA_CÁLCULO_DÉFICIT_RESOLUÇÃO_294_2007_V3_Subsídios para análise da SRE_teste ampla 2" xfId="1366" xr:uid="{5E9C8E33-1DB3-45C7-A7ED-F8147ED2627E}"/>
    <cellStyle name="_PLPT MOCOCA-2009_PLANILHA_CÁLCULO_DÉFICIT_RESOLUÇÃO_294_2007_V3_Subsídios para análise da SRE_teste ampla_Balanço" xfId="424" xr:uid="{D28633EC-8EB4-4AD5-B654-FFAA1CD075A6}"/>
    <cellStyle name="_PLPT MOCOCA-2009_PLANILHA_CÁLCULO_DÉFICIT_RESOLUÇÃO_294_2007_V3_Subsídios para análise da SRE_teste ampla_Balanço 2" xfId="1367" xr:uid="{0588EB8C-152B-4E72-886F-46730510C86B}"/>
    <cellStyle name="_PLPT MOCOCA-2009_PLANILHA_CÁLCULO_DÉFICIT_RESOLUÇÃO_294_2007_V3_Subsídios para análise da SRE_teste ampla_casulo 15" xfId="425" xr:uid="{101F813A-1345-4336-BC03-5239C10D242C}"/>
    <cellStyle name="_PLPT MOCOCA-2009_PLANILHA_CÁLCULO_DÉFICIT_RESOLUÇÃO_294_2007_V3_Subsídios para análise da SRE_teste ampla_casulo 5" xfId="426" xr:uid="{DC8CD9D6-6AAF-43FB-9529-31EF262A2BD9}"/>
    <cellStyle name="_PLPT MOCOCA-2009_PLANILHA_CÁLCULO_DÉFICIT_RESOLUÇÃO_294_2007_V3_Subsídios para análise da SRE_teste ampla_casulo 5 2" xfId="1368" xr:uid="{A708C01B-0781-4246-9B4F-250A6EA275CD}"/>
    <cellStyle name="_PLPT MOCOCA-2009_PLANILHA_CÁLCULO_DÉFICIT_RESOLUÇÃO_294_2007_V3_Subsídios para análise da SRE_teste ampla_casulo 5_Balanço" xfId="427" xr:uid="{72D5C9DE-195C-4ED0-AA0E-A5F0451C3C60}"/>
    <cellStyle name="_PLPT MOCOCA-2009_PLANILHA_CÁLCULO_DÉFICIT_RESOLUÇÃO_294_2007_V3_Subsídios para análise da SRE_teste ampla_casulo 5_casulo 15" xfId="428" xr:uid="{FCE72C9D-75B9-40C6-956C-185B44243873}"/>
    <cellStyle name="_PLPT MOCOCA-2009_PLANILHA_CÁLCULO_DÉFICIT_RESOLUÇÃO_294_2007_V3_Subsídios para análise da SRE_teste ampla_casulo 5_IRT EEB 2010" xfId="3183" xr:uid="{4D5422CA-57A3-4B3B-83F7-ACB2A4143E68}"/>
    <cellStyle name="_PLPT MOCOCA-2009_PLANILHA_CÁLCULO_DÉFICIT_RESOLUÇÃO_294_2007_V3_Subsídios para análise da SRE_teste ampla_IRT EEB 2010" xfId="3184" xr:uid="{31CDCDCF-7EB8-4065-A3D8-FBB8D9BDB645}"/>
    <cellStyle name="_PLPT MOCOCA-2009_PLANILHA_CÁLCULO_DÉFICIT_RESOLUÇÃO_294_2007_V3_SubsídiosAnáliseSRE_COSERN_IRT-2010" xfId="1638" xr:uid="{03E1E09D-BA9A-4AF0-92E3-044797E68D30}"/>
    <cellStyle name="_PLPT_EPB_2010 " xfId="3185" xr:uid="{7A346621-87D4-4104-9649-6CF8BAFF5B01}"/>
    <cellStyle name="_PLPT_PLANILHA_ANEEL" xfId="3186" xr:uid="{7BD8C6EF-2A96-4DF3-8891-AD189BBBAE72}"/>
    <cellStyle name="_PLPT_PLANILHA_ANEEL_FINAL_12_07" xfId="3187" xr:uid="{95CBABCB-1665-4610-A730-D6FA3C482092}"/>
    <cellStyle name="_PLPT_PLANILHA_ANEEL_mbl" xfId="3188" xr:uid="{00215446-54F7-4D0A-B78C-341F6220A3AA}"/>
    <cellStyle name="_PLPT_PLANILHA_CÁLCULO_DÉFICIT até revisão2007" xfId="3189" xr:uid="{0CBE0D2E-27BD-4F84-A606-C1E6350E9C2E}"/>
    <cellStyle name="_PLPT_PLANILHA_CÁLCULO_DÉFICIT até revisão2007_atualização serviços taxados" xfId="43213" xr:uid="{AE076F90-D2F1-44EF-8D83-D9451C170566}"/>
    <cellStyle name="_PLPT_PLANILHA_CÁLCULO_DÉFICIT até revisão2007_Financeiro Desconto na TUSD Consumidores Livres Reajuste 2010 - 03_03_2010" xfId="43214" xr:uid="{044151D8-02F5-47E9-B6C9-D0A8E723510D}"/>
    <cellStyle name="_PLPT_PLANILHA_CÁLCULO_DÉFICIT até revisão2007_Financeiro Desconto na TUSD Geradores Reajuste 2010 - 03_03_2010" xfId="43215" xr:uid="{A80F94F5-CB37-4F72-8AF6-DCDFD8290CC1}"/>
    <cellStyle name="_PLPT_PLANILHA_CÁLCULO_DÉFICIT até revisão2007_Financeiro Subsídio Baixa Renda Reajuste 2010 - 03_03_2010" xfId="43216" xr:uid="{1EFE0559-52B5-4D7A-BB74-84CD1FD3B58A}"/>
    <cellStyle name="_PLPT_PLANILHA_CÁLCULO_DÉFICIT até revisão2007_Financeiro Subsídio Rural Irrigante e Aquicultor Reajuste 2010 - 03_03_2010" xfId="43217" xr:uid="{5107A063-82B3-4712-BA3D-D8E2FE21067C}"/>
    <cellStyle name="_PLPT_PLANILHA_CÁLCULO_DÉFICIT_RESOLUÇÃO_294_2007" xfId="3190" xr:uid="{B83F2164-1787-4D1A-8461-0448F66DF47D}"/>
    <cellStyle name="_PLPT_PLANILHA_CÁLCULO_DÉFICIT_RESOLUÇÃO_294_2007_antes Da Revisão" xfId="3191" xr:uid="{BD76828C-F942-4979-A477-C56F67CC24DF}"/>
    <cellStyle name="_PLPT_PLANILHA_CÁLCULO_DÉFICIT_RESOLUÇÃO_294_2007_CELG 2008" xfId="3192" xr:uid="{6B9DFC15-1508-4884-AC6A-B88251E17A8A}"/>
    <cellStyle name="_PLPT_PLANILHA_CÁLCULO_DÉFICIT_RESOLUÇÃO_294_2007_COELCE_Sem_Gov_Estado_pos_Rev2007" xfId="429" xr:uid="{21281A12-213F-4897-AF13-BBB331F352B5}"/>
    <cellStyle name="_PLPT_PLANILHA_CÁLCULO_DÉFICIT_RESOLUÇÃO_294_2007_COELCE_Sem_Gov_Estado_pos_Rev2007 2" xfId="1369" xr:uid="{6EC74CB2-7F71-4C06-88C1-E30CFA993A66}"/>
    <cellStyle name="_PLPT_PLANILHA_CÁLCULO_DÉFICIT_RESOLUÇÃO_294_2007_COELCE_Sem_Gov_Estado_pos_Rev2007 3" xfId="3193" xr:uid="{93C94D7E-C7BB-4E9E-982C-26325CE653DD}"/>
    <cellStyle name="_PLPT_PLANILHA_CÁLCULO_DÉFICIT_RESOLUÇÃO_294_2007_COELCE_Sem_Gov_Estado_pos_Rev2007_02 IRT COSERN 2009" xfId="1639" xr:uid="{DA2C37A4-289E-4B19-8446-FEE80D9D1847}"/>
    <cellStyle name="_PLPT_PLANILHA_CÁLCULO_DÉFICIT_RESOLUÇÃO_294_2007_COELCE_Sem_Gov_Estado_pos_Rev2007_2008.08.07 CELPA IRT2008 Homologado" xfId="3194" xr:uid="{64B3001D-8DEC-4601-B2FD-C2A656A57FBC}"/>
    <cellStyle name="_PLPT_PLANILHA_CÁLCULO_DÉFICIT_RESOLUÇÃO_294_2007_COELCE_Sem_Gov_Estado_pos_Rev2007_Ajustes REAJUSTE 2008 ELETROPAULO" xfId="3195" xr:uid="{9BBE53DB-276B-421C-83CA-DBAF0AD2DA1F}"/>
    <cellStyle name="_PLPT_PLANILHA_CÁLCULO_DÉFICIT_RESOLUÇÃO_294_2007_COELCE_Sem_Gov_Estado_pos_Rev2007_Ajustes REAJUSTE 2008 ELETROPAULO_IRT-cálculo" xfId="3196" xr:uid="{64CE8AD0-0205-4A2A-A0E6-F3FFE77E2E38}"/>
    <cellStyle name="_PLPT_PLANILHA_CÁLCULO_DÉFICIT_RESOLUÇÃO_294_2007_COELCE_Sem_Gov_Estado_pos_Rev2007_Ajustes REAJUSTE 2008 ELETROPAULO_IRT-cálculo CAPA NEUTRALIDADE" xfId="3197" xr:uid="{20BFA99B-9893-44B0-8E48-2C005317DF27}"/>
    <cellStyle name="_PLPT_PLANILHA_CÁLCULO_DÉFICIT_RESOLUÇÃO_294_2007_COELCE_Sem_Gov_Estado_pos_Rev2007_Ajustes REVISÃO 2007 ELETROPAULO" xfId="3198" xr:uid="{52C71ED4-8C49-46F3-8F5C-4E91AABF0A83}"/>
    <cellStyle name="_PLPT_PLANILHA_CÁLCULO_DÉFICIT_RESOLUÇÃO_294_2007_COELCE_Sem_Gov_Estado_pos_Rev2007_Ajustes REVISÃO 2007 ELETROPAULO_IRT-cálculo" xfId="3199" xr:uid="{D7D698CF-0741-4B44-9D30-622B5969FBFC}"/>
    <cellStyle name="_PLPT_PLANILHA_CÁLCULO_DÉFICIT_RESOLUÇÃO_294_2007_COELCE_Sem_Gov_Estado_pos_Rev2007_Ajustes REVISÃO 2007 ELETROPAULO_IRT-cálculo CAPA NEUTRALIDADE" xfId="3200" xr:uid="{260AC87B-A2D7-434D-9DC3-3927B334E9ED}"/>
    <cellStyle name="_PLPT_PLANILHA_CÁLCULO_DÉFICIT_RESOLUÇÃO_294_2007_COELCE_Sem_Gov_Estado_pos_Rev2007_atualização serviços taxados" xfId="43218" xr:uid="{AABDAA7B-60F0-4A3A-A08D-CCBBD1E518D2}"/>
    <cellStyle name="_PLPT_PLANILHA_CÁLCULO_DÉFICIT_RESOLUÇÃO_294_2007_COELCE_Sem_Gov_Estado_pos_Rev2007_Balanço" xfId="430" xr:uid="{4EF0E53B-0F90-48AD-8FBC-6B57D5A0F8E8}"/>
    <cellStyle name="_PLPT_PLANILHA_CÁLCULO_DÉFICIT_RESOLUÇÃO_294_2007_COELCE_Sem_Gov_Estado_pos_Rev2007_Balanço 2" xfId="1370" xr:uid="{0F20F4A7-8DC9-41AF-A220-5C01DB2412C3}"/>
    <cellStyle name="_PLPT_PLANILHA_CÁLCULO_DÉFICIT_RESOLUÇÃO_294_2007_COELCE_Sem_Gov_Estado_pos_Rev2007_Calculo_Subsidio_ELFSM_26_06_08_Modelo_ANEEL" xfId="3201" xr:uid="{A3681421-B3E9-4F7F-90FB-B344D250410E}"/>
    <cellStyle name="_PLPT_PLANILHA_CÁLCULO_DÉFICIT_RESOLUÇÃO_294_2007_COELCE_Sem_Gov_Estado_pos_Rev2007_Calculo_Subsidio_ELFSM_26_06_08_Modelo_ANEEL_IRT-cálculo" xfId="3202" xr:uid="{8ADBF8D0-7DEF-45BE-9D34-18906B173E92}"/>
    <cellStyle name="_PLPT_PLANILHA_CÁLCULO_DÉFICIT_RESOLUÇÃO_294_2007_COELCE_Sem_Gov_Estado_pos_Rev2007_Calculo_Subsidio_ELFSM_26_06_08_Modelo_ANEEL_IRT-cálculo CAPA NEUTRALIDADE" xfId="3203" xr:uid="{183D8001-B781-4616-8165-90B46FD4A0A2}"/>
    <cellStyle name="_PLPT_PLANILHA_CÁLCULO_DÉFICIT_RESOLUÇÃO_294_2007_COELCE_Sem_Gov_Estado_pos_Rev2007_casulo 15" xfId="431" xr:uid="{06041306-6629-4307-9D70-49835D0545DF}"/>
    <cellStyle name="_PLPT_PLANILHA_CÁLCULO_DÉFICIT_RESOLUÇÃO_294_2007_COELCE_Sem_Gov_Estado_pos_Rev2007_casulo 5" xfId="432" xr:uid="{F44D7DC3-B3FD-497E-9820-8783DBCD5819}"/>
    <cellStyle name="_PLPT_PLANILHA_CÁLCULO_DÉFICIT_RESOLUÇÃO_294_2007_COELCE_Sem_Gov_Estado_pos_Rev2007_casulo 5 2" xfId="1371" xr:uid="{F70FDCAC-C379-4F86-96EC-0AD7E36FBCC9}"/>
    <cellStyle name="_PLPT_PLANILHA_CÁLCULO_DÉFICIT_RESOLUÇÃO_294_2007_COELCE_Sem_Gov_Estado_pos_Rev2007_casulo 5_Balanço" xfId="433" xr:uid="{5CC7EDF3-4DA3-47A7-8A50-FCEA5B47DE2D}"/>
    <cellStyle name="_PLPT_PLANILHA_CÁLCULO_DÉFICIT_RESOLUÇÃO_294_2007_COELCE_Sem_Gov_Estado_pos_Rev2007_casulo 5_casulo 15" xfId="434" xr:uid="{18ABC60D-F62B-420E-958D-587B8DA0D829}"/>
    <cellStyle name="_PLPT_PLANILHA_CÁLCULO_DÉFICIT_RESOLUÇÃO_294_2007_COELCE_Sem_Gov_Estado_pos_Rev2007_casulo 5_IRT EEB 2010" xfId="3204" xr:uid="{02E3655E-CF47-49D9-B181-3EC939DEBF0B}"/>
    <cellStyle name="_PLPT_PLANILHA_CÁLCULO_DÉFICIT_RESOLUÇÃO_294_2007_COELCE_Sem_Gov_Estado_pos_Rev2007_COELCE - Balanço de Energia - Reajuste 2009 - 02 02 2009" xfId="43219" xr:uid="{1F46E295-013F-4D09-B2DF-0ABB67E8FE64}"/>
    <cellStyle name="_PLPT_PLANILHA_CÁLCULO_DÉFICIT_RESOLUÇÃO_294_2007_COELCE_Sem_Gov_Estado_pos_Rev2007_COELCE - Compensação CVA Ano Anterior" xfId="43220" xr:uid="{AD8876F6-B7D6-40CC-B470-658A5C80AB77}"/>
    <cellStyle name="_PLPT_PLANILHA_CÁLCULO_DÉFICIT_RESOLUÇÃO_294_2007_COELCE_Sem_Gov_Estado_pos_Rev2007_Compensação CVA Ano Anterior" xfId="43221" xr:uid="{4E67F163-136E-4230-BCFE-207E8A9E0DDC}"/>
    <cellStyle name="_PLPT_PLANILHA_CÁLCULO_DÉFICIT_RESOLUÇÃO_294_2007_COELCE_Sem_Gov_Estado_pos_Rev2007_Cópia de IRT_CPFL_LESTE_PAULISTA(CPEE)_fev2009-COM_PREVISÃO_BR_da_Diretoria_pos_IGPM" xfId="435" xr:uid="{0AFFBA64-47AD-4131-B794-800F3EA73A7A}"/>
    <cellStyle name="_PLPT_PLANILHA_CÁLCULO_DÉFICIT_RESOLUÇÃO_294_2007_COELCE_Sem_Gov_Estado_pos_Rev2007_Cópia de IRT_CPFL_LESTE_PAULISTA(CPEE)_fev2009-COM_PREVISÃO_BR_da_Diretoria_pos_IGPM 2" xfId="1372" xr:uid="{6DF707F7-E8B9-4653-84A1-151B553239EC}"/>
    <cellStyle name="_PLPT_PLANILHA_CÁLCULO_DÉFICIT_RESOLUÇÃO_294_2007_COELCE_Sem_Gov_Estado_pos_Rev2007_Cópia de IRT_CPFL_LESTE_PAULISTA(CPEE)_fev2009-COM_PREVISÃO_BR_da_Diretoria_pos_IGPM_Balanço" xfId="436" xr:uid="{1FA57DD3-6F15-49D1-8C86-5E7AD2CC1D70}"/>
    <cellStyle name="_PLPT_PLANILHA_CÁLCULO_DÉFICIT_RESOLUÇÃO_294_2007_COELCE_Sem_Gov_Estado_pos_Rev2007_Cópia de IRT_CPFL_LESTE_PAULISTA(CPEE)_fev2009-COM_PREVISÃO_BR_da_Diretoria_pos_IGPM_Balanço 2" xfId="1373" xr:uid="{4EE3B621-C10E-4CC2-A15D-EE0F9D0F2596}"/>
    <cellStyle name="_PLPT_PLANILHA_CÁLCULO_DÉFICIT_RESOLUÇÃO_294_2007_COELCE_Sem_Gov_Estado_pos_Rev2007_Cópia de IRT_CPFL_LESTE_PAULISTA(CPEE)_fev2009-COM_PREVISÃO_BR_da_Diretoria_pos_IGPM_casulo 15" xfId="437" xr:uid="{B80FA0EE-EC1D-44BB-B2E1-8E1B1BCF08F8}"/>
    <cellStyle name="_PLPT_PLANILHA_CÁLCULO_DÉFICIT_RESOLUÇÃO_294_2007_COELCE_Sem_Gov_Estado_pos_Rev2007_Cópia de IRT_CPFL_LESTE_PAULISTA(CPEE)_fev2009-COM_PREVISÃO_BR_da_Diretoria_pos_IGPM_casulo 5" xfId="438" xr:uid="{C9B6C0FC-2AA2-465D-9753-B767B2E3AEAE}"/>
    <cellStyle name="_PLPT_PLANILHA_CÁLCULO_DÉFICIT_RESOLUÇÃO_294_2007_COELCE_Sem_Gov_Estado_pos_Rev2007_Cópia de IRT_CPFL_LESTE_PAULISTA(CPEE)_fev2009-COM_PREVISÃO_BR_da_Diretoria_pos_IGPM_casulo 5 2" xfId="1374" xr:uid="{675BB646-1FCA-4B8C-AF65-F818E7D673B9}"/>
    <cellStyle name="_PLPT_PLANILHA_CÁLCULO_DÉFICIT_RESOLUÇÃO_294_2007_COELCE_Sem_Gov_Estado_pos_Rev2007_Cópia de IRT_CPFL_LESTE_PAULISTA(CPEE)_fev2009-COM_PREVISÃO_BR_da_Diretoria_pos_IGPM_casulo 5_Balanço" xfId="439" xr:uid="{4FAF2380-586A-4082-B55B-D09359B812BA}"/>
    <cellStyle name="_PLPT_PLANILHA_CÁLCULO_DÉFICIT_RESOLUÇÃO_294_2007_COELCE_Sem_Gov_Estado_pos_Rev2007_Cópia de IRT_CPFL_LESTE_PAULISTA(CPEE)_fev2009-COM_PREVISÃO_BR_da_Diretoria_pos_IGPM_casulo 5_casulo 15" xfId="440" xr:uid="{5B922C7F-08DA-4278-80ED-57DFF525A500}"/>
    <cellStyle name="_PLPT_PLANILHA_CÁLCULO_DÉFICIT_RESOLUÇÃO_294_2007_COELCE_Sem_Gov_Estado_pos_Rev2007_Cópia de IRT_CPFL_LESTE_PAULISTA(CPEE)_fev2009-COM_PREVISÃO_BR_da_Diretoria_pos_IGPM_casulo 5_IRT EEB 2010" xfId="3205" xr:uid="{CC92D0DD-9C9A-475F-A587-2CF841AB22D4}"/>
    <cellStyle name="_PLPT_PLANILHA_CÁLCULO_DÉFICIT_RESOLUÇÃO_294_2007_COELCE_Sem_Gov_Estado_pos_Rev2007_Cópia de IRT_CPFL_LESTE_PAULISTA(CPEE)_fev2009-COM_PREVISÃO_BR_da_Diretoria_pos_IGPM_IRT EEB 2010" xfId="3206" xr:uid="{12BCB283-E1A0-4729-B5BA-EE21217A4293}"/>
    <cellStyle name="_PLPT_PLANILHA_CÁLCULO_DÉFICIT_RESOLUÇÃO_294_2007_COELCE_Sem_Gov_Estado_pos_Rev2007_Exposição" xfId="3207" xr:uid="{89DA31B4-BCD1-449B-BDB7-217DB6D2897F}"/>
    <cellStyle name="_PLPT_PLANILHA_CÁLCULO_DÉFICIT_RESOLUÇÃO_294_2007_COELCE_Sem_Gov_Estado_pos_Rev2007_Exposição 2008" xfId="3208" xr:uid="{1FC7945A-039E-4EB1-9D2E-45F4E95488B1}"/>
    <cellStyle name="_PLPT_PLANILHA_CÁLCULO_DÉFICIT_RESOLUÇÃO_294_2007_COELCE_Sem_Gov_Estado_pos_Rev2007_Exposição_Agosto 1" xfId="3209" xr:uid="{3E201974-08DD-428A-8169-32A1F270A278}"/>
    <cellStyle name="_PLPT_PLANILHA_CÁLCULO_DÉFICIT_RESOLUÇÃO_294_2007_COELCE_Sem_Gov_Estado_pos_Rev2007_Financeiro Desconto na TUSD Consumidores Livres Reajuste 2010 - 03_03_2010" xfId="43222" xr:uid="{029E7739-DC77-4485-883F-C818F9EAD778}"/>
    <cellStyle name="_PLPT_PLANILHA_CÁLCULO_DÉFICIT_RESOLUÇÃO_294_2007_COELCE_Sem_Gov_Estado_pos_Rev2007_Financeiro Desconto na TUSD Geradores Reajuste 2010 - 03_03_2010" xfId="43223" xr:uid="{1064F0E8-E098-4A35-8B8E-7997B7F6587B}"/>
    <cellStyle name="_PLPT_PLANILHA_CÁLCULO_DÉFICIT_RESOLUÇÃO_294_2007_COELCE_Sem_Gov_Estado_pos_Rev2007_Financeiro Subsídio Baixa Renda Reajuste 2010 - 03_03_2010" xfId="43224" xr:uid="{98A827F2-C566-450C-994D-E3525EB2F011}"/>
    <cellStyle name="_PLPT_PLANILHA_CÁLCULO_DÉFICIT_RESOLUÇÃO_294_2007_COELCE_Sem_Gov_Estado_pos_Rev2007_Financeiro Subsídio Rural Irrigante e Aquicultor Reajuste 2010 - 03_03_2010" xfId="43225" xr:uid="{75826A39-9AAC-4A4F-9150-09A5EC6F7BFB}"/>
    <cellStyle name="_PLPT_PLANILHA_CÁLCULO_DÉFICIT_RESOLUÇÃO_294_2007_COELCE_Sem_Gov_Estado_pos_Rev2007_IRT" xfId="3210" xr:uid="{132A270D-319C-4D78-969D-D6419247726F}"/>
    <cellStyle name="_PLPT_PLANILHA_CÁLCULO_DÉFICIT_RESOLUÇÃO_294_2007_COELCE_Sem_Gov_Estado_pos_Rev2007_IRT EEB 2010" xfId="3211" xr:uid="{7E8D8CE6-CF79-4876-97E1-89FEC0934CDA}"/>
    <cellStyle name="_PLPT_PLANILHA_CÁLCULO_DÉFICIT_RESOLUÇÃO_294_2007_COELCE_Sem_Gov_Estado_pos_Rev2007_IRT Piratininga 2009" xfId="441" xr:uid="{8AC5DA5A-D8F4-4C03-AFDE-1193873B2E0C}"/>
    <cellStyle name="_PLPT_PLANILHA_CÁLCULO_DÉFICIT_RESOLUÇÃO_294_2007_COELCE_Sem_Gov_Estado_pos_Rev2007_IRT Piratininga 2009 2" xfId="1375" xr:uid="{48F84004-FA57-4A20-AF80-A60A4832BA98}"/>
    <cellStyle name="_PLPT_PLANILHA_CÁLCULO_DÉFICIT_RESOLUÇÃO_294_2007_COELCE_Sem_Gov_Estado_pos_Rev2007_IRT Piratininga 2009_Balanço" xfId="442" xr:uid="{C52F520E-19F8-453D-B5D2-FF05090FC8CA}"/>
    <cellStyle name="_PLPT_PLANILHA_CÁLCULO_DÉFICIT_RESOLUÇÃO_294_2007_COELCE_Sem_Gov_Estado_pos_Rev2007_IRT Piratininga 2009_casulo 15" xfId="443" xr:uid="{E5ED8A49-8530-4075-BA63-C89C9289D831}"/>
    <cellStyle name="_PLPT_PLANILHA_CÁLCULO_DÉFICIT_RESOLUÇÃO_294_2007_COELCE_Sem_Gov_Estado_pos_Rev2007_IRT Piratininga 2009_IRT EEB 2010" xfId="3212" xr:uid="{4DE664C7-BEFF-4DD3-8457-C6A880923D7B}"/>
    <cellStyle name="_PLPT_PLANILHA_CÁLCULO_DÉFICIT_RESOLUÇÃO_294_2007_COELCE_Sem_Gov_Estado_pos_Rev2007_IRT Reloaded" xfId="444" xr:uid="{FFA7D124-3379-4C98-B504-78BCE9AF83D4}"/>
    <cellStyle name="_PLPT_PLANILHA_CÁLCULO_DÉFICIT_RESOLUÇÃO_294_2007_COELCE_Sem_Gov_Estado_pos_Rev2007_IRT Reloaded 2" xfId="1376" xr:uid="{C43CDA4C-9319-494E-B5DC-2AAEA73C2AC4}"/>
    <cellStyle name="_PLPT_PLANILHA_CÁLCULO_DÉFICIT_RESOLUÇÃO_294_2007_COELCE_Sem_Gov_Estado_pos_Rev2007_IRT Reloaded_Balanço" xfId="445" xr:uid="{3F9860C1-8A4D-4DFC-A931-117DABB6F578}"/>
    <cellStyle name="_PLPT_PLANILHA_CÁLCULO_DÉFICIT_RESOLUÇÃO_294_2007_COELCE_Sem_Gov_Estado_pos_Rev2007_IRT Reloaded_Balanço 2" xfId="1377" xr:uid="{A03FD260-F5BF-497F-A680-557520E9FE8F}"/>
    <cellStyle name="_PLPT_PLANILHA_CÁLCULO_DÉFICIT_RESOLUÇÃO_294_2007_COELCE_Sem_Gov_Estado_pos_Rev2007_IRT Reloaded_casulo 15" xfId="446" xr:uid="{01BBF5C1-9E54-4DC1-998B-AF5D36779FB5}"/>
    <cellStyle name="_PLPT_PLANILHA_CÁLCULO_DÉFICIT_RESOLUÇÃO_294_2007_COELCE_Sem_Gov_Estado_pos_Rev2007_IRT Reloaded_casulo 5" xfId="447" xr:uid="{E29790C1-950D-4350-A2AC-DD3975BFBCA9}"/>
    <cellStyle name="_PLPT_PLANILHA_CÁLCULO_DÉFICIT_RESOLUÇÃO_294_2007_COELCE_Sem_Gov_Estado_pos_Rev2007_IRT Reloaded_casulo 5 2" xfId="1378" xr:uid="{AE8A849A-0471-4231-B53E-8D0B26A0F36F}"/>
    <cellStyle name="_PLPT_PLANILHA_CÁLCULO_DÉFICIT_RESOLUÇÃO_294_2007_COELCE_Sem_Gov_Estado_pos_Rev2007_IRT Reloaded_casulo 5_Balanço" xfId="448" xr:uid="{955888FC-CEB6-46F8-B954-7FC292321EC7}"/>
    <cellStyle name="_PLPT_PLANILHA_CÁLCULO_DÉFICIT_RESOLUÇÃO_294_2007_COELCE_Sem_Gov_Estado_pos_Rev2007_IRT Reloaded_casulo 5_casulo 15" xfId="449" xr:uid="{9EBF6882-CE66-4804-B6DC-DEAAB4B6DE5B}"/>
    <cellStyle name="_PLPT_PLANILHA_CÁLCULO_DÉFICIT_RESOLUÇÃO_294_2007_COELCE_Sem_Gov_Estado_pos_Rev2007_IRT Reloaded_casulo 5_IRT EEB 2010" xfId="3213" xr:uid="{CFF18F16-28CF-403F-A6EE-E9A6CB420FDB}"/>
    <cellStyle name="_PLPT_PLANILHA_CÁLCULO_DÉFICIT_RESOLUÇÃO_294_2007_COELCE_Sem_Gov_Estado_pos_Rev2007_IRT Reloaded_IRT EEB 2010" xfId="3214" xr:uid="{75119154-2446-45A4-A2F8-910A336253C9}"/>
    <cellStyle name="_PLPT_PLANILHA_CÁLCULO_DÉFICIT_RESOLUÇÃO_294_2007_COELCE_Sem_Gov_Estado_pos_Rev2007_IRT_1" xfId="1640" xr:uid="{1D513951-58F2-4DAC-AB06-9B07D8F7C9B1}"/>
    <cellStyle name="_PLPT_PLANILHA_CÁLCULO_DÉFICIT_RESOLUÇÃO_294_2007_COELCE_Sem_Gov_Estado_pos_Rev2007_IRT_1 2" xfId="3215" xr:uid="{C50A48DE-5784-4C02-9EB3-AA0B98E1A427}"/>
    <cellStyle name="_PLPT_PLANILHA_CÁLCULO_DÉFICIT_RESOLUÇÃO_294_2007_COELCE_Sem_Gov_Estado_pos_Rev2007_IRT_1_atualização serviços taxados" xfId="43226" xr:uid="{20758A94-0D0C-48EA-A736-CB45C91C0C9E}"/>
    <cellStyle name="_PLPT_PLANILHA_CÁLCULO_DÉFICIT_RESOLUÇÃO_294_2007_COELCE_Sem_Gov_Estado_pos_Rev2007_IRT_1_Financeiro Desconto na TUSD Consumidores Livres Reajuste 2010 - 03_03_2010" xfId="43227" xr:uid="{BA06902A-0C54-47C3-8830-EC60B98D5A61}"/>
    <cellStyle name="_PLPT_PLANILHA_CÁLCULO_DÉFICIT_RESOLUÇÃO_294_2007_COELCE_Sem_Gov_Estado_pos_Rev2007_IRT_1_Financeiro Desconto na TUSD Geradores Reajuste 2010 - 03_03_2010" xfId="43228" xr:uid="{31D6A4BE-90A7-47B9-A9F9-10167C1465B7}"/>
    <cellStyle name="_PLPT_PLANILHA_CÁLCULO_DÉFICIT_RESOLUÇÃO_294_2007_COELCE_Sem_Gov_Estado_pos_Rev2007_IRT_1_Financeiro Subsídio Baixa Renda Reajuste 2010 - 03_03_2010" xfId="43229" xr:uid="{9CDB343D-40BB-4542-9C23-A9B21B32A89B}"/>
    <cellStyle name="_PLPT_PLANILHA_CÁLCULO_DÉFICIT_RESOLUÇÃO_294_2007_COELCE_Sem_Gov_Estado_pos_Rev2007_IRT_1_Financeiro Subsídio Rural Irrigante e Aquicultor Reajuste 2010 - 03_03_2010" xfId="43230" xr:uid="{D87BE0CD-5993-4E21-A07B-7DE412AFF280}"/>
    <cellStyle name="_PLPT_PLANILHA_CÁLCULO_DÉFICIT_RESOLUÇÃO_294_2007_COELCE_Sem_Gov_Estado_pos_Rev2007_IRT_1_IRT-cálculo" xfId="3216" xr:uid="{4A416012-308D-4E37-8617-EE0E4B9173DE}"/>
    <cellStyle name="_PLPT_PLANILHA_CÁLCULO_DÉFICIT_RESOLUÇÃO_294_2007_COELCE_Sem_Gov_Estado_pos_Rev2007_IRT_1_IRT-cálculo CAPA NEUTRALIDADE" xfId="3217" xr:uid="{F61A2C04-4D66-4DA8-B165-2F364769D349}"/>
    <cellStyle name="_PLPT_PLANILHA_CÁLCULO_DÉFICIT_RESOLUÇÃO_294_2007_COELCE_Sem_Gov_Estado_pos_Rev2007_IRT_1_SOBRECONTRATAÇÃO E CVA" xfId="3218" xr:uid="{FB879092-191C-42D6-934C-5880309462E2}"/>
    <cellStyle name="_PLPT_PLANILHA_CÁLCULO_DÉFICIT_RESOLUÇÃO_294_2007_COELCE_Sem_Gov_Estado_pos_Rev2007_IRT_Bragantina_maio_2009" xfId="3219" xr:uid="{C4140486-1FE9-45BE-8E15-D681C21F818F}"/>
    <cellStyle name="_PLPT_PLANILHA_CÁLCULO_DÉFICIT_RESOLUÇÃO_294_2007_COELCE_Sem_Gov_Estado_pos_Rev2007_IRT_CEMAT_2009" xfId="3220" xr:uid="{1AE7D454-A6F1-483E-A258-E01E532B1085}"/>
    <cellStyle name="_PLPT_PLANILHA_CÁLCULO_DÉFICIT_RESOLUÇÃO_294_2007_COELCE_Sem_Gov_Estado_pos_Rev2007_IRT_COELCE_abr2008" xfId="1641" xr:uid="{FCE1B2A5-5B98-49F4-A92F-D7083F3E7450}"/>
    <cellStyle name="_PLPT_PLANILHA_CÁLCULO_DÉFICIT_RESOLUÇÃO_294_2007_COELCE_Sem_Gov_Estado_pos_Rev2007_IRT_COELCE_abr2008 2" xfId="3221" xr:uid="{ECD59BF5-C4B3-4ED1-AB9F-CF0728AE80D4}"/>
    <cellStyle name="_PLPT_PLANILHA_CÁLCULO_DÉFICIT_RESOLUÇÃO_294_2007_COELCE_Sem_Gov_Estado_pos_Rev2007_IRT_COELCE_abr2008_atualização serviços taxados" xfId="43231" xr:uid="{020F643A-345C-44CB-91E9-3838FF6A42A9}"/>
    <cellStyle name="_PLPT_PLANILHA_CÁLCULO_DÉFICIT_RESOLUÇÃO_294_2007_COELCE_Sem_Gov_Estado_pos_Rev2007_IRT_COELCE_abr2008_COELCE - RTO 2011 - PLPT_PLANILHA_CÁLCULO_DÉFICIT" xfId="3222" xr:uid="{E6CB0A5C-6010-477C-81FD-100B1AB0CA2F}"/>
    <cellStyle name="_PLPT_PLANILHA_CÁLCULO_DÉFICIT_RESOLUÇÃO_294_2007_COELCE_Sem_Gov_Estado_pos_Rev2007_IRT_COELCE_abr2008_Financeiro Desconto na TUSD Consumidores Livres Reajuste 2010 - 03_03_2010" xfId="43232" xr:uid="{F25A9241-764A-4D87-940E-85331BA974FD}"/>
    <cellStyle name="_PLPT_PLANILHA_CÁLCULO_DÉFICIT_RESOLUÇÃO_294_2007_COELCE_Sem_Gov_Estado_pos_Rev2007_IRT_COELCE_abr2008_Financeiro Desconto na TUSD Geradores Reajuste 2010 - 03_03_2010" xfId="43233" xr:uid="{CCC103B7-0429-4CC2-9F91-32F2B38E6C94}"/>
    <cellStyle name="_PLPT_PLANILHA_CÁLCULO_DÉFICIT_RESOLUÇÃO_294_2007_COELCE_Sem_Gov_Estado_pos_Rev2007_IRT_COELCE_abr2008_Financeiro Subsídio Baixa Renda Reajuste 2010 - 03_03_2010" xfId="43234" xr:uid="{0EE950C9-827A-422D-AEE5-B510D9520E89}"/>
    <cellStyle name="_PLPT_PLANILHA_CÁLCULO_DÉFICIT_RESOLUÇÃO_294_2007_COELCE_Sem_Gov_Estado_pos_Rev2007_IRT_COELCE_abr2008_Financeiro Subsídio Rural Irrigante e Aquicultor Reajuste 2010 - 03_03_2010" xfId="43235" xr:uid="{B4652ECE-E8B6-4451-87B9-37085A3DD9FB}"/>
    <cellStyle name="_PLPT_PLANILHA_CÁLCULO_DÉFICIT_RESOLUÇÃO_294_2007_COELCE_Sem_Gov_Estado_pos_Rev2007_IRT_EBB_mai2010d" xfId="3223" xr:uid="{A256895D-D6DF-4430-952B-5816E4DEBBCD}"/>
    <cellStyle name="_PLPT_PLANILHA_CÁLCULO_DÉFICIT_RESOLUÇÃO_294_2007_COELCE_Sem_Gov_Estado_pos_Rev2007_IRT_ENERGISA_SE_abr2009" xfId="3224" xr:uid="{9E660A1D-296B-4ADE-B3B7-5D645F7F5157}"/>
    <cellStyle name="_PLPT_PLANILHA_CÁLCULO_DÉFICIT_RESOLUÇÃO_294_2007_COELCE_Sem_Gov_Estado_pos_Rev2007_IRT_ENF" xfId="3225" xr:uid="{A785789C-F82A-44FB-A277-CEAE2FD5FDC1}"/>
    <cellStyle name="_PLPT_PLANILHA_CÁLCULO_DÉFICIT_RESOLUÇÃO_294_2007_COELCE_Sem_Gov_Estado_pos_Rev2007_IRT_Escelsa" xfId="3226" xr:uid="{3636B262-B6B3-4375-8FC0-601B849D4F1F}"/>
    <cellStyle name="_PLPT_PLANILHA_CÁLCULO_DÉFICIT_RESOLUÇÃO_294_2007_COELCE_Sem_Gov_Estado_pos_Rev2007_IRT_Planilha Básica_ CETRIL" xfId="450" xr:uid="{9CA0D528-A9EB-4F6D-B625-5F3F9B3FE52E}"/>
    <cellStyle name="_PLPT_PLANILHA_CÁLCULO_DÉFICIT_RESOLUÇÃO_294_2007_COELCE_Sem_Gov_Estado_pos_Rev2007_IRT_Planilha Básica_ CETRIL 2" xfId="1379" xr:uid="{C3D8C15B-EBAD-4398-8219-7A4B8639CBB6}"/>
    <cellStyle name="_PLPT_PLANILHA_CÁLCULO_DÉFICIT_RESOLUÇÃO_294_2007_COELCE_Sem_Gov_Estado_pos_Rev2007_IRT_Planilha Básica_ CETRIL_Balanço" xfId="451" xr:uid="{62124963-BD2F-4A2B-A1D5-A434A7E89A24}"/>
    <cellStyle name="_PLPT_PLANILHA_CÁLCULO_DÉFICIT_RESOLUÇÃO_294_2007_COELCE_Sem_Gov_Estado_pos_Rev2007_IRT_Planilha Básica_ CETRIL_casulo 15" xfId="452" xr:uid="{336493D6-91A3-4F2E-9015-CD017FAF6229}"/>
    <cellStyle name="_PLPT_PLANILHA_CÁLCULO_DÉFICIT_RESOLUÇÃO_294_2007_COELCE_Sem_Gov_Estado_pos_Rev2007_IRT_Planilha Básica_ CETRIL_IRT EEB 2010" xfId="3227" xr:uid="{F5F0C041-39BB-4E5D-964C-48206382140E}"/>
    <cellStyle name="_PLPT_PLANILHA_CÁLCULO_DÉFICIT_RESOLUÇÃO_294_2007_COELCE_Sem_Gov_Estado_pos_Rev2007_IRT_Planilha Básica_30jun2009" xfId="3228" xr:uid="{3570149B-FAAA-4D96-9DD2-C09CD040B009}"/>
    <cellStyle name="_PLPT_PLANILHA_CÁLCULO_DÉFICIT_RESOLUÇÃO_294_2007_COELCE_Sem_Gov_Estado_pos_Rev2007_IRT_Planilha Básica_DIRETORIA" xfId="3229" xr:uid="{F624463D-97B2-48B0-9243-C8288514FC5F}"/>
    <cellStyle name="_PLPT_PLANILHA_CÁLCULO_DÉFICIT_RESOLUÇÃO_294_2007_COELCE_Sem_Gov_Estado_pos_Rev2007_IRT_Planilha Básica_fev2010" xfId="3230" xr:uid="{7E1CA7E9-34C8-45ED-A715-091945778E01}"/>
    <cellStyle name="_PLPT_PLANILHA_CÁLCULO_DÉFICIT_RESOLUÇÃO_294_2007_COELCE_Sem_Gov_Estado_pos_Rev2007_IRT_Planilha Básica_fev2010a" xfId="453" xr:uid="{02BA03FB-C23F-46BB-ABAC-6087A230653A}"/>
    <cellStyle name="_PLPT_PLANILHA_CÁLCULO_DÉFICIT_RESOLUÇÃO_294_2007_COELCE_Sem_Gov_Estado_pos_Rev2007_IRT_Planilha Básica_fev2010a 2" xfId="1380" xr:uid="{3F771BAD-C9D4-48E5-A0D7-9A7BCB295891}"/>
    <cellStyle name="_PLPT_PLANILHA_CÁLCULO_DÉFICIT_RESOLUÇÃO_294_2007_COELCE_Sem_Gov_Estado_pos_Rev2007_IRT_Planilha Básica_fev2010a_Balanço" xfId="454" xr:uid="{C05C7C1D-12F1-4D46-9013-EF903D2111FD}"/>
    <cellStyle name="_PLPT_PLANILHA_CÁLCULO_DÉFICIT_RESOLUÇÃO_294_2007_COELCE_Sem_Gov_Estado_pos_Rev2007_IRT_Planilha Básica_fev2010a_Balanço 2" xfId="1381" xr:uid="{F431304C-E79A-468A-A122-AA1E84AEE47E}"/>
    <cellStyle name="_PLPT_PLANILHA_CÁLCULO_DÉFICIT_RESOLUÇÃO_294_2007_COELCE_Sem_Gov_Estado_pos_Rev2007_IRT_Planilha Básica_fev2010a_casulo 15" xfId="455" xr:uid="{4260CF47-DD87-42C9-B0C1-AA52228A2367}"/>
    <cellStyle name="_PLPT_PLANILHA_CÁLCULO_DÉFICIT_RESOLUÇÃO_294_2007_COELCE_Sem_Gov_Estado_pos_Rev2007_IRT_Planilha Básica_fev2010a_casulo 5" xfId="456" xr:uid="{EDFAFC9E-E47F-4877-AE70-EABD21F47DED}"/>
    <cellStyle name="_PLPT_PLANILHA_CÁLCULO_DÉFICIT_RESOLUÇÃO_294_2007_COELCE_Sem_Gov_Estado_pos_Rev2007_IRT_Planilha Básica_fev2010a_casulo 5 2" xfId="1382" xr:uid="{FC4E0C5D-0CE1-44D8-BEF3-9CF0DDA9FC1E}"/>
    <cellStyle name="_PLPT_PLANILHA_CÁLCULO_DÉFICIT_RESOLUÇÃO_294_2007_COELCE_Sem_Gov_Estado_pos_Rev2007_IRT_Planilha Básica_fev2010a_casulo 5_Balanço" xfId="457" xr:uid="{744ED8CA-5132-4136-B4ED-F304139D65D3}"/>
    <cellStyle name="_PLPT_PLANILHA_CÁLCULO_DÉFICIT_RESOLUÇÃO_294_2007_COELCE_Sem_Gov_Estado_pos_Rev2007_IRT_Planilha Básica_fev2010a_casulo 5_casulo 15" xfId="458" xr:uid="{31696AF1-3F20-475B-9187-D4BFA7DA3C14}"/>
    <cellStyle name="_PLPT_PLANILHA_CÁLCULO_DÉFICIT_RESOLUÇÃO_294_2007_COELCE_Sem_Gov_Estado_pos_Rev2007_IRT_Planilha Básica_fev2010a_casulo 5_IRT EEB 2010" xfId="3231" xr:uid="{407E669A-7298-4A88-9D53-DBFF3E50DB46}"/>
    <cellStyle name="_PLPT_PLANILHA_CÁLCULO_DÉFICIT_RESOLUÇÃO_294_2007_COELCE_Sem_Gov_Estado_pos_Rev2007_IRT_Planilha Básica_fev2010a_IRT EEB 2010" xfId="3232" xr:uid="{6558831F-CD81-4098-A6B7-3E68B30F463A}"/>
    <cellStyle name="_PLPT_PLANILHA_CÁLCULO_DÉFICIT_RESOLUÇÃO_294_2007_COELCE_Sem_Gov_Estado_pos_Rev2007_IRT_Planilha Básica_jun2009" xfId="3233" xr:uid="{2D06B932-B0BD-44B2-9708-09E79D0EF253}"/>
    <cellStyle name="_PLPT_PLANILHA_CÁLCULO_DÉFICIT_RESOLUÇÃO_294_2007_COELCE_Sem_Gov_Estado_pos_Rev2007_IRT_Planilha Básica_mar2010b" xfId="3234" xr:uid="{029E8E23-900E-45B7-88B5-05BE36A0095E}"/>
    <cellStyle name="_PLPT_PLANILHA_CÁLCULO_DÉFICIT_RESOLUÇÃO_294_2007_COELCE_Sem_Gov_Estado_pos_Rev2007_IRT_Planilha Básica_mar2010d" xfId="459" xr:uid="{F3042377-76AD-431D-843C-2BE1ABABA561}"/>
    <cellStyle name="_PLPT_PLANILHA_CÁLCULO_DÉFICIT_RESOLUÇÃO_294_2007_COELCE_Sem_Gov_Estado_pos_Rev2007_IRT_Planilha Básica_mar2010d 2" xfId="1383" xr:uid="{3BEA8DBC-3524-4BEF-B5CA-29EDAFD50737}"/>
    <cellStyle name="_PLPT_PLANILHA_CÁLCULO_DÉFICIT_RESOLUÇÃO_294_2007_COELCE_Sem_Gov_Estado_pos_Rev2007_IRT_Planilha Básica_março2009" xfId="460" xr:uid="{A6C8CE58-D45B-4931-B31A-89D39B5CD091}"/>
    <cellStyle name="_PLPT_PLANILHA_CÁLCULO_DÉFICIT_RESOLUÇÃO_294_2007_COELCE_Sem_Gov_Estado_pos_Rev2007_IRT_Planilha Básica_março2009 2" xfId="1384" xr:uid="{1F246281-3393-4861-9B95-58F6631925E9}"/>
    <cellStyle name="_PLPT_PLANILHA_CÁLCULO_DÉFICIT_RESOLUÇÃO_294_2007_COELCE_Sem_Gov_Estado_pos_Rev2007_IRT_Planilha Básica_março2009_02 IRT Bandeirante 2009" xfId="3235" xr:uid="{4E3FC4D1-9D19-4A25-8D2E-B2BCB05BA9CE}"/>
    <cellStyle name="_PLPT_PLANILHA_CÁLCULO_DÉFICIT_RESOLUÇÃO_294_2007_COELCE_Sem_Gov_Estado_pos_Rev2007_IRT_Planilha Básica_março2009_Balanço" xfId="461" xr:uid="{95DD4428-0556-4049-BEEF-131A7FAA8324}"/>
    <cellStyle name="_PLPT_PLANILHA_CÁLCULO_DÉFICIT_RESOLUÇÃO_294_2007_COELCE_Sem_Gov_Estado_pos_Rev2007_IRT_Planilha Básica_março2009_Balanço 2" xfId="1385" xr:uid="{0D7A4AA4-4DDE-477A-8D11-B541AF626489}"/>
    <cellStyle name="_PLPT_PLANILHA_CÁLCULO_DÉFICIT_RESOLUÇÃO_294_2007_COELCE_Sem_Gov_Estado_pos_Rev2007_IRT_Planilha Básica_março2009_casulo 15" xfId="462" xr:uid="{9EB69F9D-8F4B-4C24-86D3-6D4AE1BDAD89}"/>
    <cellStyle name="_PLPT_PLANILHA_CÁLCULO_DÉFICIT_RESOLUÇÃO_294_2007_COELCE_Sem_Gov_Estado_pos_Rev2007_IRT_Planilha Básica_março2009_casulo 5" xfId="463" xr:uid="{401BEE79-4378-4299-BF93-CE72EB72C8AF}"/>
    <cellStyle name="_PLPT_PLANILHA_CÁLCULO_DÉFICIT_RESOLUÇÃO_294_2007_COELCE_Sem_Gov_Estado_pos_Rev2007_IRT_Planilha Básica_março2009_casulo 5 2" xfId="1386" xr:uid="{3D26C0ED-899F-4E17-9C61-9BE1B0250B27}"/>
    <cellStyle name="_PLPT_PLANILHA_CÁLCULO_DÉFICIT_RESOLUÇÃO_294_2007_COELCE_Sem_Gov_Estado_pos_Rev2007_IRT_Planilha Básica_março2009_casulo 5_Balanço" xfId="464" xr:uid="{D577F8A1-0AA4-4CDF-9790-798DE5298CCC}"/>
    <cellStyle name="_PLPT_PLANILHA_CÁLCULO_DÉFICIT_RESOLUÇÃO_294_2007_COELCE_Sem_Gov_Estado_pos_Rev2007_IRT_Planilha Básica_março2009_casulo 5_casulo 15" xfId="465" xr:uid="{3B57E683-5272-40A5-B227-3CE97347FC63}"/>
    <cellStyle name="_PLPT_PLANILHA_CÁLCULO_DÉFICIT_RESOLUÇÃO_294_2007_COELCE_Sem_Gov_Estado_pos_Rev2007_IRT_Planilha Básica_março2009_casulo 5_IRT EEB 2010" xfId="3236" xr:uid="{69F9BA81-2375-401F-9EFD-E54E4712B1AA}"/>
    <cellStyle name="_PLPT_PLANILHA_CÁLCULO_DÉFICIT_RESOLUÇÃO_294_2007_COELCE_Sem_Gov_Estado_pos_Rev2007_IRT_Planilha Básica_março2009_COELCE  ICMS Não Compensado RTO 2012 281211" xfId="3237" xr:uid="{3DB30AB5-9BD2-44E8-AF9F-56C4D1FB7B97}"/>
    <cellStyle name="_PLPT_PLANILHA_CÁLCULO_DÉFICIT_RESOLUÇÃO_294_2007_COELCE_Sem_Gov_Estado_pos_Rev2007_IRT_Planilha Básica_março2009_COELCE - RTO 2011 - PLPT_PLANILHA_CÁLCULO_DÉFICIT" xfId="3238" xr:uid="{887D71D5-B29A-45EF-8691-DDBC44DA092F}"/>
    <cellStyle name="_PLPT_PLANILHA_CÁLCULO_DÉFICIT_RESOLUÇÃO_294_2007_COELCE_Sem_Gov_Estado_pos_Rev2007_IRT_Planilha Básica_março2009_IRT EEB 2010" xfId="3239" xr:uid="{A639AB54-A9B6-45C8-94CC-2AFF5144F544}"/>
    <cellStyle name="_PLPT_PLANILHA_CÁLCULO_DÉFICIT_RESOLUÇÃO_294_2007_COELCE_Sem_Gov_Estado_pos_Rev2007_IRT_Planilha Básica_março2009_IRT Piratininga 2009" xfId="466" xr:uid="{59D9C30C-5B54-48B7-8CB0-BF7D8F1ADAFB}"/>
    <cellStyle name="_PLPT_PLANILHA_CÁLCULO_DÉFICIT_RESOLUÇÃO_294_2007_COELCE_Sem_Gov_Estado_pos_Rev2007_IRT_Planilha Básica_março2009_IRT Piratininga 2009 2" xfId="1387" xr:uid="{18B4CFF5-8E8F-44F7-978A-1EE29F0F8AF1}"/>
    <cellStyle name="_PLPT_PLANILHA_CÁLCULO_DÉFICIT_RESOLUÇÃO_294_2007_COELCE_Sem_Gov_Estado_pos_Rev2007_IRT_Planilha Básica_março2009_IRT Piratininga 2009_Balanço" xfId="467" xr:uid="{CDDEECE1-2237-4939-AB0F-25500605C8DD}"/>
    <cellStyle name="_PLPT_PLANILHA_CÁLCULO_DÉFICIT_RESOLUÇÃO_294_2007_COELCE_Sem_Gov_Estado_pos_Rev2007_IRT_Planilha Básica_março2009_IRT Piratininga 2009_casulo 15" xfId="468" xr:uid="{90DC45E5-29AE-423E-821E-93E98FB3417B}"/>
    <cellStyle name="_PLPT_PLANILHA_CÁLCULO_DÉFICIT_RESOLUÇÃO_294_2007_COELCE_Sem_Gov_Estado_pos_Rev2007_IRT_Planilha Básica_março2009_IRT Piratininga 2009_IRT EEB 2010" xfId="3240" xr:uid="{AE46EC7B-DCFB-4F2A-ADD9-CC4F148AF7C3}"/>
    <cellStyle name="_PLPT_PLANILHA_CÁLCULO_DÉFICIT_RESOLUÇÃO_294_2007_COELCE_Sem_Gov_Estado_pos_Rev2007_IRT_Planilha Básica_março2009_IRT_EBB_mai2010d" xfId="3241" xr:uid="{D90E589F-0FD7-4BDE-952E-0B1F9BC2CD5E}"/>
    <cellStyle name="_PLPT_PLANILHA_CÁLCULO_DÉFICIT_RESOLUÇÃO_294_2007_COELCE_Sem_Gov_Estado_pos_Rev2007_IRT_Planilha Básica_março2009_IRT_Planilha Básica_ CETRIL" xfId="469" xr:uid="{DAA0987B-E6D9-4BC7-9910-F7BE78FB9749}"/>
    <cellStyle name="_PLPT_PLANILHA_CÁLCULO_DÉFICIT_RESOLUÇÃO_294_2007_COELCE_Sem_Gov_Estado_pos_Rev2007_IRT_Planilha Básica_março2009_IRT_Planilha Básica_ CETRIL 2" xfId="1388" xr:uid="{40F06E33-765F-4D9C-8B8E-7BD67C83221D}"/>
    <cellStyle name="_PLPT_PLANILHA_CÁLCULO_DÉFICIT_RESOLUÇÃO_294_2007_COELCE_Sem_Gov_Estado_pos_Rev2007_IRT_Planilha Básica_março2009_IRT_Planilha Básica_ CETRIL_Balanço" xfId="470" xr:uid="{360F0B67-A5AD-4F3C-A7A1-C805F7AA773D}"/>
    <cellStyle name="_PLPT_PLANILHA_CÁLCULO_DÉFICIT_RESOLUÇÃO_294_2007_COELCE_Sem_Gov_Estado_pos_Rev2007_IRT_Planilha Básica_março2009_IRT_Planilha Básica_ CETRIL_casulo 15" xfId="471" xr:uid="{6AD77DB7-11AB-4A68-8CB9-154004C58BBB}"/>
    <cellStyle name="_PLPT_PLANILHA_CÁLCULO_DÉFICIT_RESOLUÇÃO_294_2007_COELCE_Sem_Gov_Estado_pos_Rev2007_IRT_Planilha Básica_março2009_IRT_Planilha Básica_ CETRIL_IRT EEB 2010" xfId="3242" xr:uid="{23D2369E-CE30-4BA9-B2F6-C1EC12E0F691}"/>
    <cellStyle name="_PLPT_PLANILHA_CÁLCULO_DÉFICIT_RESOLUÇÃO_294_2007_COELCE_Sem_Gov_Estado_pos_Rev2007_IRT_Planilha Básica_março2009_IRT_Planilha Básica_DIRETORIA" xfId="3243" xr:uid="{F7FCE6F3-AF28-43FB-9A3D-69FAF72B472A}"/>
    <cellStyle name="_PLPT_PLANILHA_CÁLCULO_DÉFICIT_RESOLUÇÃO_294_2007_COELCE_Sem_Gov_Estado_pos_Rev2007_IRT_Planilha Básica_março2009_IRT_Planilha Básica_fev2010" xfId="3244" xr:uid="{F911F565-28DB-4993-8F12-48598153DDF5}"/>
    <cellStyle name="_PLPT_PLANILHA_CÁLCULO_DÉFICIT_RESOLUÇÃO_294_2007_COELCE_Sem_Gov_Estado_pos_Rev2007_IRT_Planilha Básica_março2009_IRT_Planilha Básica_fev2010a" xfId="472" xr:uid="{091E94B0-3CEB-4E85-841D-D646EBDC4992}"/>
    <cellStyle name="_PLPT_PLANILHA_CÁLCULO_DÉFICIT_RESOLUÇÃO_294_2007_COELCE_Sem_Gov_Estado_pos_Rev2007_IRT_Planilha Básica_março2009_IRT_Planilha Básica_fev2010a 2" xfId="1389" xr:uid="{2CB46CE9-D142-40D5-8DD5-C2300FAA3355}"/>
    <cellStyle name="_PLPT_PLANILHA_CÁLCULO_DÉFICIT_RESOLUÇÃO_294_2007_COELCE_Sem_Gov_Estado_pos_Rev2007_IRT_Planilha Básica_março2009_IRT_Planilha Básica_fev2010a_Balanço" xfId="473" xr:uid="{1B75C202-57E1-4835-8D16-AC3C30B6A4A9}"/>
    <cellStyle name="_PLPT_PLANILHA_CÁLCULO_DÉFICIT_RESOLUÇÃO_294_2007_COELCE_Sem_Gov_Estado_pos_Rev2007_IRT_Planilha Básica_março2009_IRT_Planilha Básica_fev2010a_Balanço 2" xfId="1390" xr:uid="{5EEB6CF4-C88D-4216-A29F-AC40E84918C2}"/>
    <cellStyle name="_PLPT_PLANILHA_CÁLCULO_DÉFICIT_RESOLUÇÃO_294_2007_COELCE_Sem_Gov_Estado_pos_Rev2007_IRT_Planilha Básica_março2009_IRT_Planilha Básica_fev2010a_casulo 15" xfId="474" xr:uid="{B645D07F-9889-4625-8481-A56D9EFAB44A}"/>
    <cellStyle name="_PLPT_PLANILHA_CÁLCULO_DÉFICIT_RESOLUÇÃO_294_2007_COELCE_Sem_Gov_Estado_pos_Rev2007_IRT_Planilha Básica_março2009_IRT_Planilha Básica_fev2010a_casulo 5" xfId="475" xr:uid="{AD4F36B1-5C49-40F5-A4C9-7641534004BF}"/>
    <cellStyle name="_PLPT_PLANILHA_CÁLCULO_DÉFICIT_RESOLUÇÃO_294_2007_COELCE_Sem_Gov_Estado_pos_Rev2007_IRT_Planilha Básica_março2009_IRT_Planilha Básica_fev2010a_casulo 5 2" xfId="1391" xr:uid="{B44F45CC-D028-4453-ADB5-40EA8A405BCF}"/>
    <cellStyle name="_PLPT_PLANILHA_CÁLCULO_DÉFICIT_RESOLUÇÃO_294_2007_COELCE_Sem_Gov_Estado_pos_Rev2007_IRT_Planilha Básica_março2009_IRT_Planilha Básica_fev2010a_casulo 5_Balanço" xfId="476" xr:uid="{19A6CBCE-AA96-4AD1-8FCB-1172AF6EC71C}"/>
    <cellStyle name="_PLPT_PLANILHA_CÁLCULO_DÉFICIT_RESOLUÇÃO_294_2007_COELCE_Sem_Gov_Estado_pos_Rev2007_IRT_Planilha Básica_março2009_IRT_Planilha Básica_fev2010a_casulo 5_casulo 15" xfId="477" xr:uid="{57E687D5-2417-4FC4-A8C0-4F2C3F8E865D}"/>
    <cellStyle name="_PLPT_PLANILHA_CÁLCULO_DÉFICIT_RESOLUÇÃO_294_2007_COELCE_Sem_Gov_Estado_pos_Rev2007_IRT_Planilha Básica_março2009_IRT_Planilha Básica_fev2010a_casulo 5_IRT EEB 2010" xfId="3245" xr:uid="{72E5E509-A3AB-4C7A-A5DC-ABB608841C68}"/>
    <cellStyle name="_PLPT_PLANILHA_CÁLCULO_DÉFICIT_RESOLUÇÃO_294_2007_COELCE_Sem_Gov_Estado_pos_Rev2007_IRT_Planilha Básica_março2009_IRT_Planilha Básica_fev2010a_IRT EEB 2010" xfId="3246" xr:uid="{25E857E0-42B3-4E83-A255-3D390AE1A028}"/>
    <cellStyle name="_PLPT_PLANILHA_CÁLCULO_DÉFICIT_RESOLUÇÃO_294_2007_COELCE_Sem_Gov_Estado_pos_Rev2007_IRT_Planilha Básica_março2009_IRT_Planilha Básica_jan2010" xfId="3247" xr:uid="{7A6F870E-1D67-4648-A597-276B1F9D0E75}"/>
    <cellStyle name="_PLPT_PLANILHA_CÁLCULO_DÉFICIT_RESOLUÇÃO_294_2007_COELCE_Sem_Gov_Estado_pos_Rev2007_IRT_Planilha Básica_março2009_IRT_Planilha Básica_mar2010d" xfId="478" xr:uid="{D4F1A784-0CAB-4443-8CC2-0254DD07CBB2}"/>
    <cellStyle name="_PLPT_PLANILHA_CÁLCULO_DÉFICIT_RESOLUÇÃO_294_2007_COELCE_Sem_Gov_Estado_pos_Rev2007_IRT_Planilha Básica_março2009_IRT_Planilha Básica_mar2010d 2" xfId="1392" xr:uid="{0D8BB283-1CD4-4654-BD21-BE3C3B0F5CD4}"/>
    <cellStyle name="_PLPT_PLANILHA_CÁLCULO_DÉFICIT_RESOLUÇÃO_294_2007_COELCE_Sem_Gov_Estado_pos_Rev2007_IRT_Planilha Básica_março2009_IRT_Planilha Básica_NOVA METODOLOGIA" xfId="3248" xr:uid="{5D6148BB-5C08-4944-85E5-CE31276A0FF1}"/>
    <cellStyle name="_PLPT_PLANILHA_CÁLCULO_DÉFICIT_RESOLUÇÃO_294_2007_COELCE_Sem_Gov_Estado_pos_Rev2007_IRT_Planilha Básica_março2009_IRT_Santa 2010" xfId="3249" xr:uid="{667A4025-8DC3-4E78-AB66-0B15687165C8}"/>
    <cellStyle name="_PLPT_PLANILHA_CÁLCULO_DÉFICIT_RESOLUÇÃO_294_2007_COELCE_Sem_Gov_Estado_pos_Rev2007_IRT_Planilha Básica_março2009_IRT-cálculo" xfId="43236" xr:uid="{4272553E-6325-4F20-A9F0-A9A3349CDC59}"/>
    <cellStyle name="_PLPT_PLANILHA_CÁLCULO_DÉFICIT_RESOLUÇÃO_294_2007_COELCE_Sem_Gov_Estado_pos_Rev2007_IRT_Planilha Básica_março2009_Resultados_DEA_RND_QUAL_PERDAS" xfId="42554" xr:uid="{B022A31A-C419-41D2-83D7-316AD345E05C}"/>
    <cellStyle name="_PLPT_PLANILHA_CÁLCULO_DÉFICIT_RESOLUÇÃO_294_2007_COELCE_Sem_Gov_Estado_pos_Rev2007_IRT_Planilha Básica_março2009_Simulação congelamento COELCE 2011 - Propostas 3ª Fase AP040 (20.12.2011)" xfId="3250" xr:uid="{30CD0C5D-DB0D-4DE3-B174-7AC14C712BAF}"/>
    <cellStyle name="_PLPT_PLANILHA_CÁLCULO_DÉFICIT_RESOLUÇÃO_294_2007_COELCE_Sem_Gov_Estado_pos_Rev2007_IRT_Planilha Básica_março2009_teste ampla" xfId="479" xr:uid="{B88A633F-FE75-441D-B38B-F2521A0E65DD}"/>
    <cellStyle name="_PLPT_PLANILHA_CÁLCULO_DÉFICIT_RESOLUÇÃO_294_2007_COELCE_Sem_Gov_Estado_pos_Rev2007_IRT_Planilha Básica_março2009_teste ampla 2" xfId="1393" xr:uid="{29A4BD46-2648-4D9C-B498-7CB118A06C2D}"/>
    <cellStyle name="_PLPT_PLANILHA_CÁLCULO_DÉFICIT_RESOLUÇÃO_294_2007_COELCE_Sem_Gov_Estado_pos_Rev2007_IRT_Planilha Básica_março2009_teste ampla_Balanço" xfId="480" xr:uid="{2456A249-F0D9-4D00-82F9-0AE7350D4096}"/>
    <cellStyle name="_PLPT_PLANILHA_CÁLCULO_DÉFICIT_RESOLUÇÃO_294_2007_COELCE_Sem_Gov_Estado_pos_Rev2007_IRT_Planilha Básica_março2009_teste ampla_Balanço 2" xfId="1394" xr:uid="{A2C69109-BAE6-40A7-8B3A-B5A8EB20C95D}"/>
    <cellStyle name="_PLPT_PLANILHA_CÁLCULO_DÉFICIT_RESOLUÇÃO_294_2007_COELCE_Sem_Gov_Estado_pos_Rev2007_IRT_Planilha Básica_março2009_teste ampla_casulo 15" xfId="481" xr:uid="{B3F00A0D-8CFE-4592-86B0-0782C42E4038}"/>
    <cellStyle name="_PLPT_PLANILHA_CÁLCULO_DÉFICIT_RESOLUÇÃO_294_2007_COELCE_Sem_Gov_Estado_pos_Rev2007_IRT_Planilha Básica_março2009_teste ampla_casulo 5" xfId="482" xr:uid="{ED54A0CB-7B85-4403-8B6F-B32E21B36777}"/>
    <cellStyle name="_PLPT_PLANILHA_CÁLCULO_DÉFICIT_RESOLUÇÃO_294_2007_COELCE_Sem_Gov_Estado_pos_Rev2007_IRT_Planilha Básica_março2009_teste ampla_casulo 5 2" xfId="1395" xr:uid="{8B3BA069-7EC6-4AE4-9B5A-8893729065CF}"/>
    <cellStyle name="_PLPT_PLANILHA_CÁLCULO_DÉFICIT_RESOLUÇÃO_294_2007_COELCE_Sem_Gov_Estado_pos_Rev2007_IRT_Planilha Básica_março2009_teste ampla_casulo 5_Balanço" xfId="483" xr:uid="{B18D16BE-C786-4F96-BCCA-E31FBCF107D2}"/>
    <cellStyle name="_PLPT_PLANILHA_CÁLCULO_DÉFICIT_RESOLUÇÃO_294_2007_COELCE_Sem_Gov_Estado_pos_Rev2007_IRT_Planilha Básica_março2009_teste ampla_casulo 5_casulo 15" xfId="484" xr:uid="{FC3032DF-7546-457E-B1A0-7169B4A43A24}"/>
    <cellStyle name="_PLPT_PLANILHA_CÁLCULO_DÉFICIT_RESOLUÇÃO_294_2007_COELCE_Sem_Gov_Estado_pos_Rev2007_IRT_Planilha Básica_março2009_teste ampla_casulo 5_IRT EEB 2010" xfId="3251" xr:uid="{C7944D49-9C1A-4EBF-B585-25B235F35824}"/>
    <cellStyle name="_PLPT_PLANILHA_CÁLCULO_DÉFICIT_RESOLUÇÃO_294_2007_COELCE_Sem_Gov_Estado_pos_Rev2007_IRT_Planilha Básica_março2009_teste ampla_IRT EEB 2010" xfId="3252" xr:uid="{986C41F1-8CD9-47E2-AE88-DF0AA324DC6C}"/>
    <cellStyle name="_PLPT_PLANILHA_CÁLCULO_DÉFICIT_RESOLUÇÃO_294_2007_COELCE_Sem_Gov_Estado_pos_Rev2007_IRT_Planilha Básica_NOVA METODOLOGIA" xfId="3253" xr:uid="{668682FD-9627-4D0B-B85F-293FFC632982}"/>
    <cellStyle name="_PLPT_PLANILHA_CÁLCULO_DÉFICIT_RESOLUÇÃO_294_2007_COELCE_Sem_Gov_Estado_pos_Rev2007_IRT_Planilha Básica_out2009" xfId="485" xr:uid="{F0C22A03-0612-4106-9491-36B3F73850C8}"/>
    <cellStyle name="_PLPT_PLANILHA_CÁLCULO_DÉFICIT_RESOLUÇÃO_294_2007_COELCE_Sem_Gov_Estado_pos_Rev2007_IRT_Planilha Básica_out2009 2" xfId="1396" xr:uid="{729ACE46-BB60-474B-8570-FEEAB2F85024}"/>
    <cellStyle name="_PLPT_PLANILHA_CÁLCULO_DÉFICIT_RESOLUÇÃO_294_2007_COELCE_Sem_Gov_Estado_pos_Rev2007_IRT_Planilha Básica_out2009_Balanço" xfId="486" xr:uid="{AE96C46C-D4D8-4013-BB04-AB42242C0D74}"/>
    <cellStyle name="_PLPT_PLANILHA_CÁLCULO_DÉFICIT_RESOLUÇÃO_294_2007_COELCE_Sem_Gov_Estado_pos_Rev2007_IRT_Planilha Básica_out2009_Balanço 2" xfId="1397" xr:uid="{205C7F80-9CB5-43C8-8D25-E533CF90E33C}"/>
    <cellStyle name="_PLPT_PLANILHA_CÁLCULO_DÉFICIT_RESOLUÇÃO_294_2007_COELCE_Sem_Gov_Estado_pos_Rev2007_IRT_Planilha Básica_out2009_casulo 15" xfId="487" xr:uid="{237C78C1-D11B-4D29-B544-6234319E25D1}"/>
    <cellStyle name="_PLPT_PLANILHA_CÁLCULO_DÉFICIT_RESOLUÇÃO_294_2007_COELCE_Sem_Gov_Estado_pos_Rev2007_IRT_Planilha Básica_out2009_casulo 5" xfId="488" xr:uid="{EA3283E0-6651-486A-AC09-06F2C01BEDEE}"/>
    <cellStyle name="_PLPT_PLANILHA_CÁLCULO_DÉFICIT_RESOLUÇÃO_294_2007_COELCE_Sem_Gov_Estado_pos_Rev2007_IRT_Planilha Básica_out2009_casulo 5 2" xfId="1398" xr:uid="{245FFB70-260F-4420-A5FF-1DB23DA02A44}"/>
    <cellStyle name="_PLPT_PLANILHA_CÁLCULO_DÉFICIT_RESOLUÇÃO_294_2007_COELCE_Sem_Gov_Estado_pos_Rev2007_IRT_Planilha Básica_out2009_casulo 5_Balanço" xfId="489" xr:uid="{98501BC1-518B-46E6-80BC-2FF6D8F9B26E}"/>
    <cellStyle name="_PLPT_PLANILHA_CÁLCULO_DÉFICIT_RESOLUÇÃO_294_2007_COELCE_Sem_Gov_Estado_pos_Rev2007_IRT_Planilha Básica_out2009_casulo 5_casulo 15" xfId="490" xr:uid="{5C140815-744E-435E-8603-3F4594579BAD}"/>
    <cellStyle name="_PLPT_PLANILHA_CÁLCULO_DÉFICIT_RESOLUÇÃO_294_2007_COELCE_Sem_Gov_Estado_pos_Rev2007_IRT_Planilha Básica_out2009_casulo 5_IRT EEB 2010" xfId="3254" xr:uid="{39E60858-7925-4853-904D-9A622E6A1773}"/>
    <cellStyle name="_PLPT_PLANILHA_CÁLCULO_DÉFICIT_RESOLUÇÃO_294_2007_COELCE_Sem_Gov_Estado_pos_Rev2007_IRT_Planilha Básica_out2009_IRT EEB 2010" xfId="3255" xr:uid="{2AA3B7B3-809F-4315-9876-D3F07E50395C}"/>
    <cellStyle name="_PLPT_PLANILHA_CÁLCULO_DÉFICIT_RESOLUÇÃO_294_2007_COELCE_Sem_Gov_Estado_pos_Rev2007_IRT_Pleito" xfId="3256" xr:uid="{0C4330B0-3CA2-496F-BF88-7D8EF3F8D5F0}"/>
    <cellStyle name="_PLPT_PLANILHA_CÁLCULO_DÉFICIT_RESOLUÇÃO_294_2007_COELCE_Sem_Gov_Estado_pos_Rev2007_IRT_Pleito_IRT-cálculo" xfId="3257" xr:uid="{E1709B4D-84CF-4DA1-9474-D78FA01AF0A6}"/>
    <cellStyle name="_PLPT_PLANILHA_CÁLCULO_DÉFICIT_RESOLUÇÃO_294_2007_COELCE_Sem_Gov_Estado_pos_Rev2007_IRT_Pleito_IRT-cálculo CAPA NEUTRALIDADE" xfId="3258" xr:uid="{843C09F2-47BE-4993-966C-9280DFBACBDC}"/>
    <cellStyle name="_PLPT_PLANILHA_CÁLCULO_DÉFICIT_RESOLUÇÃO_294_2007_COELCE_Sem_Gov_Estado_pos_Rev2007_IRT_Revisão A-1" xfId="3259" xr:uid="{A90BFA57-48E0-4A54-B66E-0D2211BF1495}"/>
    <cellStyle name="_PLPT_PLANILHA_CÁLCULO_DÉFICIT_RESOLUÇÃO_294_2007_COELCE_Sem_Gov_Estado_pos_Rev2007_IRT_Revisão A-1_IRT-cálculo" xfId="3260" xr:uid="{3CC71E60-E3FD-4613-9AC8-188FEA58B1E5}"/>
    <cellStyle name="_PLPT_PLANILHA_CÁLCULO_DÉFICIT_RESOLUÇÃO_294_2007_COELCE_Sem_Gov_Estado_pos_Rev2007_IRT_Revisão A-1_IRT-cálculo CAPA NEUTRALIDADE" xfId="3261" xr:uid="{13E492EB-31ED-474A-BB96-3E0B0A014287}"/>
    <cellStyle name="_PLPT_PLANILHA_CÁLCULO_DÉFICIT_RESOLUÇÃO_294_2007_COELCE_Sem_Gov_Estado_pos_Rev2007_IRT_SantaCruzpós IGPM" xfId="3262" xr:uid="{8F1D7C7A-175C-495E-ACDA-8EA09102D617}"/>
    <cellStyle name="_PLPT_PLANILHA_CÁLCULO_DÉFICIT_RESOLUÇÃO_294_2007_COELCE_Sem_Gov_Estado_pos_Rev2007_IRT1" xfId="3263" xr:uid="{7B137355-6EF2-48C3-8DF1-257DC0CC0014}"/>
    <cellStyle name="_PLPT_PLANILHA_CÁLCULO_DÉFICIT_RESOLUÇÃO_294_2007_COELCE_Sem_Gov_Estado_pos_Rev2007_IRT1_IRT-cálculo" xfId="3264" xr:uid="{DA05B3BE-18BA-454D-8415-7159F54A5C47}"/>
    <cellStyle name="_PLPT_PLANILHA_CÁLCULO_DÉFICIT_RESOLUÇÃO_294_2007_COELCE_Sem_Gov_Estado_pos_Rev2007_IRT1_IRT-cálculo CAPA NEUTRALIDADE" xfId="3265" xr:uid="{B8D1B5EA-6415-40B5-AF96-AC3311060B7D}"/>
    <cellStyle name="_PLPT_PLANILHA_CÁLCULO_DÉFICIT_RESOLUÇÃO_294_2007_COELCE_Sem_Gov_Estado_pos_Rev2007_IRT-2010_COPEL_SOBRECONTRATAÇÃOeCVAenergia" xfId="1642" xr:uid="{2BF75B89-9F1B-4FDE-B36D-8E312A5FC1BE}"/>
    <cellStyle name="_PLPT_PLANILHA_CÁLCULO_DÉFICIT_RESOLUÇÃO_294_2007_COELCE_Sem_Gov_Estado_pos_Rev2007_IRT-cálculo" xfId="3266" xr:uid="{BA718922-6A99-4248-9A5C-C0ED6DCE91C4}"/>
    <cellStyle name="_PLPT_PLANILHA_CÁLCULO_DÉFICIT_RESOLUÇÃO_294_2007_COELCE_Sem_Gov_Estado_pos_Rev2007_IRT-cálculo CAPA NEUTRALIDADE" xfId="3267" xr:uid="{31DD0741-4677-46DA-AAC1-8F6B347BCE09}"/>
    <cellStyle name="_PLPT_PLANILHA_CÁLCULO_DÉFICIT_RESOLUÇÃO_294_2007_COELCE_Sem_Gov_Estado_pos_Rev2007_Modelo IRT ANEELl_2010" xfId="43237" xr:uid="{7DE9C05C-BC22-4C39-B124-A31C69572B4C}"/>
    <cellStyle name="_PLPT_PLANILHA_CÁLCULO_DÉFICIT_RESOLUÇÃO_294_2007_COELCE_Sem_Gov_Estado_pos_Rev2007_Pasta1" xfId="1643" xr:uid="{F7D58F05-E557-4BD3-B924-9770539BE2AC}"/>
    <cellStyle name="_PLPT_PLANILHA_CÁLCULO_DÉFICIT_RESOLUÇÃO_294_2007_COELCE_Sem_Gov_Estado_pos_Rev2007_Pasta1 2" xfId="3268" xr:uid="{2316A83E-2A99-4D9A-A476-A15CAD093D8A}"/>
    <cellStyle name="_PLPT_PLANILHA_CÁLCULO_DÉFICIT_RESOLUÇÃO_294_2007_COELCE_Sem_Gov_Estado_pos_Rev2007_Pasta1_atualização serviços taxados" xfId="43238" xr:uid="{A14A95CD-EA23-4333-B8EA-DA3ECD83619E}"/>
    <cellStyle name="_PLPT_PLANILHA_CÁLCULO_DÉFICIT_RESOLUÇÃO_294_2007_COELCE_Sem_Gov_Estado_pos_Rev2007_Pasta1_Financeiro Desconto na TUSD Consumidores Livres Reajuste 2010 - 03_03_2010" xfId="43239" xr:uid="{6DD7B2FE-C977-42C2-990F-235F7574565E}"/>
    <cellStyle name="_PLPT_PLANILHA_CÁLCULO_DÉFICIT_RESOLUÇÃO_294_2007_COELCE_Sem_Gov_Estado_pos_Rev2007_Pasta1_Financeiro Desconto na TUSD Geradores Reajuste 2010 - 03_03_2010" xfId="43240" xr:uid="{96143291-21F2-4B9F-A7A2-23EE82D267BD}"/>
    <cellStyle name="_PLPT_PLANILHA_CÁLCULO_DÉFICIT_RESOLUÇÃO_294_2007_COELCE_Sem_Gov_Estado_pos_Rev2007_Pasta1_Financeiro Subsídio Baixa Renda Reajuste 2010 - 03_03_2010" xfId="43241" xr:uid="{E843BB44-140B-4782-90E0-FEB1C346329A}"/>
    <cellStyle name="_PLPT_PLANILHA_CÁLCULO_DÉFICIT_RESOLUÇÃO_294_2007_COELCE_Sem_Gov_Estado_pos_Rev2007_Pasta1_Financeiro Subsídio Rural Irrigante e Aquicultor Reajuste 2010 - 03_03_2010" xfId="43242" xr:uid="{F760E2D0-D86F-4104-8CC4-8DC7D5E8758B}"/>
    <cellStyle name="_PLPT_PLANILHA_CÁLCULO_DÉFICIT_RESOLUÇÃO_294_2007_COELCE_Sem_Gov_Estado_pos_Rev2007_Pasta1_IRT-cálculo" xfId="3269" xr:uid="{97578FC8-9852-4CA3-80DB-E3D797183ADF}"/>
    <cellStyle name="_PLPT_PLANILHA_CÁLCULO_DÉFICIT_RESOLUÇÃO_294_2007_COELCE_Sem_Gov_Estado_pos_Rev2007_Pasta1_IRT-cálculo CAPA NEUTRALIDADE" xfId="3270" xr:uid="{B060763F-C2E5-4E80-909F-9CD4F54276B7}"/>
    <cellStyle name="_PLPT_PLANILHA_CÁLCULO_DÉFICIT_RESOLUÇÃO_294_2007_COELCE_Sem_Gov_Estado_pos_Rev2007_Pasta1_SOBRECONTRATAÇÃO E CVA" xfId="3271" xr:uid="{83BA9417-20E7-466A-B6D3-3AEE292947D6}"/>
    <cellStyle name="_PLPT_PLANILHA_CÁLCULO_DÉFICIT_RESOLUÇÃO_294_2007_COELCE_Sem_Gov_Estado_pos_Rev2007_Pasta2" xfId="491" xr:uid="{504454D2-196E-41A2-B3BB-9AB579844E62}"/>
    <cellStyle name="_PLPT_PLANILHA_CÁLCULO_DÉFICIT_RESOLUÇÃO_294_2007_COELCE_Sem_Gov_Estado_pos_Rev2007_Pasta2 2" xfId="1399" xr:uid="{9193E7BD-A75A-4DB2-BBF0-BD3333309923}"/>
    <cellStyle name="_PLPT_PLANILHA_CÁLCULO_DÉFICIT_RESOLUÇÃO_294_2007_COELCE_Sem_Gov_Estado_pos_Rev2007_Pasta2_02 IRT Bandeirante 2009" xfId="3272" xr:uid="{754CB08B-FAF2-4EF7-94FB-5349C526128D}"/>
    <cellStyle name="_PLPT_PLANILHA_CÁLCULO_DÉFICIT_RESOLUÇÃO_294_2007_COELCE_Sem_Gov_Estado_pos_Rev2007_Pasta2_Balanço" xfId="492" xr:uid="{485CF6DA-0B31-4AFC-AA32-BB2C7ECC7D61}"/>
    <cellStyle name="_PLPT_PLANILHA_CÁLCULO_DÉFICIT_RESOLUÇÃO_294_2007_COELCE_Sem_Gov_Estado_pos_Rev2007_Pasta2_Balanço 2" xfId="1400" xr:uid="{A296D0AD-99CE-48C8-AFA8-F991841D5EF0}"/>
    <cellStyle name="_PLPT_PLANILHA_CÁLCULO_DÉFICIT_RESOLUÇÃO_294_2007_COELCE_Sem_Gov_Estado_pos_Rev2007_Pasta2_casulo 15" xfId="493" xr:uid="{5AD1FA18-9F94-43BA-88AD-04E1621FBE5A}"/>
    <cellStyle name="_PLPT_PLANILHA_CÁLCULO_DÉFICIT_RESOLUÇÃO_294_2007_COELCE_Sem_Gov_Estado_pos_Rev2007_Pasta2_casulo 5" xfId="494" xr:uid="{88111C77-931A-4BBE-A2D4-5FD5A6733925}"/>
    <cellStyle name="_PLPT_PLANILHA_CÁLCULO_DÉFICIT_RESOLUÇÃO_294_2007_COELCE_Sem_Gov_Estado_pos_Rev2007_Pasta2_casulo 5 2" xfId="1401" xr:uid="{E7754F53-F901-498A-83D2-EE8BD72614D3}"/>
    <cellStyle name="_PLPT_PLANILHA_CÁLCULO_DÉFICIT_RESOLUÇÃO_294_2007_COELCE_Sem_Gov_Estado_pos_Rev2007_Pasta2_casulo 5_Balanço" xfId="495" xr:uid="{D60D7106-C562-432C-B62F-FA3049FD9CEF}"/>
    <cellStyle name="_PLPT_PLANILHA_CÁLCULO_DÉFICIT_RESOLUÇÃO_294_2007_COELCE_Sem_Gov_Estado_pos_Rev2007_Pasta2_casulo 5_casulo 15" xfId="496" xr:uid="{2C6C7D14-3916-45EC-B6F1-B005FCA367F0}"/>
    <cellStyle name="_PLPT_PLANILHA_CÁLCULO_DÉFICIT_RESOLUÇÃO_294_2007_COELCE_Sem_Gov_Estado_pos_Rev2007_Pasta2_casulo 5_IRT EEB 2010" xfId="3273" xr:uid="{86448B18-745E-4DB2-B7C2-E5E374BC82F8}"/>
    <cellStyle name="_PLPT_PLANILHA_CÁLCULO_DÉFICIT_RESOLUÇÃO_294_2007_COELCE_Sem_Gov_Estado_pos_Rev2007_Pasta2_IRT EEB 2010" xfId="3274" xr:uid="{90E72034-028B-47F7-B378-4723BB333130}"/>
    <cellStyle name="_PLPT_PLANILHA_CÁLCULO_DÉFICIT_RESOLUÇÃO_294_2007_COELCE_Sem_Gov_Estado_pos_Rev2007_Pasta2_IRT Piratininga 2009" xfId="497" xr:uid="{13E56DF1-57FB-43B0-94DA-C535C4CE9004}"/>
    <cellStyle name="_PLPT_PLANILHA_CÁLCULO_DÉFICIT_RESOLUÇÃO_294_2007_COELCE_Sem_Gov_Estado_pos_Rev2007_Pasta2_IRT Piratininga 2009 2" xfId="1402" xr:uid="{24C94CB2-1824-478E-A307-376B574B4D76}"/>
    <cellStyle name="_PLPT_PLANILHA_CÁLCULO_DÉFICIT_RESOLUÇÃO_294_2007_COELCE_Sem_Gov_Estado_pos_Rev2007_Pasta2_IRT Piratininga 2009_Balanço" xfId="498" xr:uid="{630018AC-C72C-48D0-9F45-FDB044561DE5}"/>
    <cellStyle name="_PLPT_PLANILHA_CÁLCULO_DÉFICIT_RESOLUÇÃO_294_2007_COELCE_Sem_Gov_Estado_pos_Rev2007_Pasta2_IRT Piratininga 2009_casulo 15" xfId="499" xr:uid="{C9991C05-0C98-4D17-8DA8-D50B9BD21B01}"/>
    <cellStyle name="_PLPT_PLANILHA_CÁLCULO_DÉFICIT_RESOLUÇÃO_294_2007_COELCE_Sem_Gov_Estado_pos_Rev2007_Pasta2_IRT Piratininga 2009_IRT EEB 2010" xfId="3275" xr:uid="{F48E7DC3-E7D2-41D9-B6E4-08EC2D68887D}"/>
    <cellStyle name="_PLPT_PLANILHA_CÁLCULO_DÉFICIT_RESOLUÇÃO_294_2007_COELCE_Sem_Gov_Estado_pos_Rev2007_Pasta2_IRT_EBB_mai2010d" xfId="3276" xr:uid="{F27AD389-7EF7-4C90-B202-00D654DB5176}"/>
    <cellStyle name="_PLPT_PLANILHA_CÁLCULO_DÉFICIT_RESOLUÇÃO_294_2007_COELCE_Sem_Gov_Estado_pos_Rev2007_Pasta2_IRT_Planilha Básica_ CETRIL" xfId="500" xr:uid="{4276A2ED-089B-460E-A0E7-691397147738}"/>
    <cellStyle name="_PLPT_PLANILHA_CÁLCULO_DÉFICIT_RESOLUÇÃO_294_2007_COELCE_Sem_Gov_Estado_pos_Rev2007_Pasta2_IRT_Planilha Básica_ CETRIL 2" xfId="1403" xr:uid="{9A88D25F-46C7-4943-94D9-DD8591288D01}"/>
    <cellStyle name="_PLPT_PLANILHA_CÁLCULO_DÉFICIT_RESOLUÇÃO_294_2007_COELCE_Sem_Gov_Estado_pos_Rev2007_Pasta2_IRT_Planilha Básica_ CETRIL_Balanço" xfId="501" xr:uid="{A0BB5E4F-CCBF-406F-8262-FC80A4A5F34D}"/>
    <cellStyle name="_PLPT_PLANILHA_CÁLCULO_DÉFICIT_RESOLUÇÃO_294_2007_COELCE_Sem_Gov_Estado_pos_Rev2007_Pasta2_IRT_Planilha Básica_ CETRIL_casulo 15" xfId="502" xr:uid="{D524679F-594D-4EEE-BABC-127F519B7B96}"/>
    <cellStyle name="_PLPT_PLANILHA_CÁLCULO_DÉFICIT_RESOLUÇÃO_294_2007_COELCE_Sem_Gov_Estado_pos_Rev2007_Pasta2_IRT_Planilha Básica_ CETRIL_IRT EEB 2010" xfId="3277" xr:uid="{2D6E3D5E-DD63-47F0-94BA-90D3416D305E}"/>
    <cellStyle name="_PLPT_PLANILHA_CÁLCULO_DÉFICIT_RESOLUÇÃO_294_2007_COELCE_Sem_Gov_Estado_pos_Rev2007_Pasta2_IRT_Planilha Básica_DIRETORIA" xfId="3278" xr:uid="{9D4C0026-1744-442C-8C86-26A384FA9195}"/>
    <cellStyle name="_PLPT_PLANILHA_CÁLCULO_DÉFICIT_RESOLUÇÃO_294_2007_COELCE_Sem_Gov_Estado_pos_Rev2007_Pasta2_IRT_Planilha Básica_fev2010" xfId="3279" xr:uid="{0566395D-5B2F-4A2E-8355-2D7C989421F7}"/>
    <cellStyle name="_PLPT_PLANILHA_CÁLCULO_DÉFICIT_RESOLUÇÃO_294_2007_COELCE_Sem_Gov_Estado_pos_Rev2007_Pasta2_IRT_Planilha Básica_fev2010a" xfId="503" xr:uid="{98C00D31-0CDF-4B0A-95C9-069AD7ADA31E}"/>
    <cellStyle name="_PLPT_PLANILHA_CÁLCULO_DÉFICIT_RESOLUÇÃO_294_2007_COELCE_Sem_Gov_Estado_pos_Rev2007_Pasta2_IRT_Planilha Básica_fev2010a 2" xfId="1404" xr:uid="{DE616552-9955-4A05-976A-CD8DD06C9DB9}"/>
    <cellStyle name="_PLPT_PLANILHA_CÁLCULO_DÉFICIT_RESOLUÇÃO_294_2007_COELCE_Sem_Gov_Estado_pos_Rev2007_Pasta2_IRT_Planilha Básica_fev2010a_Balanço" xfId="504" xr:uid="{6E117C12-AD95-4280-9F70-9ED055CB3F88}"/>
    <cellStyle name="_PLPT_PLANILHA_CÁLCULO_DÉFICIT_RESOLUÇÃO_294_2007_COELCE_Sem_Gov_Estado_pos_Rev2007_Pasta2_IRT_Planilha Básica_fev2010a_Balanço 2" xfId="1405" xr:uid="{9BF8505B-2E6E-44B6-B433-BC3EE1A72DE2}"/>
    <cellStyle name="_PLPT_PLANILHA_CÁLCULO_DÉFICIT_RESOLUÇÃO_294_2007_COELCE_Sem_Gov_Estado_pos_Rev2007_Pasta2_IRT_Planilha Básica_fev2010a_casulo 15" xfId="505" xr:uid="{5F651AFA-488A-4F77-A97E-BE8D102B1A82}"/>
    <cellStyle name="_PLPT_PLANILHA_CÁLCULO_DÉFICIT_RESOLUÇÃO_294_2007_COELCE_Sem_Gov_Estado_pos_Rev2007_Pasta2_IRT_Planilha Básica_fev2010a_casulo 5" xfId="506" xr:uid="{14492055-B48A-423A-84EE-DCBBBCAB7CBA}"/>
    <cellStyle name="_PLPT_PLANILHA_CÁLCULO_DÉFICIT_RESOLUÇÃO_294_2007_COELCE_Sem_Gov_Estado_pos_Rev2007_Pasta2_IRT_Planilha Básica_fev2010a_casulo 5 2" xfId="1406" xr:uid="{82FB0C30-F517-4571-BF1B-731D4381948C}"/>
    <cellStyle name="_PLPT_PLANILHA_CÁLCULO_DÉFICIT_RESOLUÇÃO_294_2007_COELCE_Sem_Gov_Estado_pos_Rev2007_Pasta2_IRT_Planilha Básica_fev2010a_casulo 5_Balanço" xfId="507" xr:uid="{C9801F15-CF2E-457B-8197-1606231371F1}"/>
    <cellStyle name="_PLPT_PLANILHA_CÁLCULO_DÉFICIT_RESOLUÇÃO_294_2007_COELCE_Sem_Gov_Estado_pos_Rev2007_Pasta2_IRT_Planilha Básica_fev2010a_casulo 5_casulo 15" xfId="508" xr:uid="{C03E3C8D-29AC-412C-821E-CAA298A6459C}"/>
    <cellStyle name="_PLPT_PLANILHA_CÁLCULO_DÉFICIT_RESOLUÇÃO_294_2007_COELCE_Sem_Gov_Estado_pos_Rev2007_Pasta2_IRT_Planilha Básica_fev2010a_casulo 5_IRT EEB 2010" xfId="3280" xr:uid="{A2D4C2D8-321C-4472-BF73-AF13F0241E8B}"/>
    <cellStyle name="_PLPT_PLANILHA_CÁLCULO_DÉFICIT_RESOLUÇÃO_294_2007_COELCE_Sem_Gov_Estado_pos_Rev2007_Pasta2_IRT_Planilha Básica_fev2010a_IRT EEB 2010" xfId="3281" xr:uid="{908233CB-460A-42FA-BE39-3EEBAE0CAE7D}"/>
    <cellStyle name="_PLPT_PLANILHA_CÁLCULO_DÉFICIT_RESOLUÇÃO_294_2007_COELCE_Sem_Gov_Estado_pos_Rev2007_Pasta2_IRT_Planilha Básica_jan2010" xfId="3282" xr:uid="{4EA93911-96E5-47CE-9C2D-6DB0D991E8BF}"/>
    <cellStyle name="_PLPT_PLANILHA_CÁLCULO_DÉFICIT_RESOLUÇÃO_294_2007_COELCE_Sem_Gov_Estado_pos_Rev2007_Pasta2_IRT_Planilha Básica_mar2010b" xfId="3283" xr:uid="{A5E96E3C-7279-49D5-AF2D-EA0618E33E7D}"/>
    <cellStyle name="_PLPT_PLANILHA_CÁLCULO_DÉFICIT_RESOLUÇÃO_294_2007_COELCE_Sem_Gov_Estado_pos_Rev2007_Pasta2_IRT_Planilha Básica_mar2010d" xfId="509" xr:uid="{1173B265-4C75-4626-A557-D1C68D7D938E}"/>
    <cellStyle name="_PLPT_PLANILHA_CÁLCULO_DÉFICIT_RESOLUÇÃO_294_2007_COELCE_Sem_Gov_Estado_pos_Rev2007_Pasta2_IRT_Planilha Básica_mar2010d 2" xfId="1407" xr:uid="{0E4770DB-E157-490C-B968-3377EAD127E0}"/>
    <cellStyle name="_PLPT_PLANILHA_CÁLCULO_DÉFICIT_RESOLUÇÃO_294_2007_COELCE_Sem_Gov_Estado_pos_Rev2007_Pasta2_IRT_Planilha Básica_NOVA METODOLOGIA" xfId="3284" xr:uid="{4533F979-E641-44F1-96B7-DBA0E93866A6}"/>
    <cellStyle name="_PLPT_PLANILHA_CÁLCULO_DÉFICIT_RESOLUÇÃO_294_2007_COELCE_Sem_Gov_Estado_pos_Rev2007_Pasta2_IRT_Santa 2010" xfId="3285" xr:uid="{E16DC81B-4E1E-4A57-925E-48DC40C6BCDB}"/>
    <cellStyle name="_PLPT_PLANILHA_CÁLCULO_DÉFICIT_RESOLUÇÃO_294_2007_COELCE_Sem_Gov_Estado_pos_Rev2007_Pasta2_IRT-cálculo" xfId="3286" xr:uid="{070D194D-87C1-478B-8D92-B68078942211}"/>
    <cellStyle name="_PLPT_PLANILHA_CÁLCULO_DÉFICIT_RESOLUÇÃO_294_2007_COELCE_Sem_Gov_Estado_pos_Rev2007_Pasta2_IRT-cálculo CAPA NEUTRALIDADE" xfId="3287" xr:uid="{9E9A981C-D517-4120-9CF4-0DEC07AB9ABE}"/>
    <cellStyle name="_PLPT_PLANILHA_CÁLCULO_DÉFICIT_RESOLUÇÃO_294_2007_COELCE_Sem_Gov_Estado_pos_Rev2007_Pasta2_Resultados_DEA_RND_QUAL_PERDAS" xfId="42555" xr:uid="{918A14C1-628F-4AD1-9953-88E86156445E}"/>
    <cellStyle name="_PLPT_PLANILHA_CÁLCULO_DÉFICIT_RESOLUÇÃO_294_2007_COELCE_Sem_Gov_Estado_pos_Rev2007_Pasta2_teste ampla" xfId="510" xr:uid="{16A8A84C-D74A-44C5-9C55-6FC97E93C89E}"/>
    <cellStyle name="_PLPT_PLANILHA_CÁLCULO_DÉFICIT_RESOLUÇÃO_294_2007_COELCE_Sem_Gov_Estado_pos_Rev2007_Pasta2_teste ampla 2" xfId="1408" xr:uid="{B99B5DEF-9889-4D17-B74C-9C8AFA00E993}"/>
    <cellStyle name="_PLPT_PLANILHA_CÁLCULO_DÉFICIT_RESOLUÇÃO_294_2007_COELCE_Sem_Gov_Estado_pos_Rev2007_Pasta2_teste ampla_Balanço" xfId="511" xr:uid="{37C0E3CD-F29D-4D78-AEEC-9C5355048C18}"/>
    <cellStyle name="_PLPT_PLANILHA_CÁLCULO_DÉFICIT_RESOLUÇÃO_294_2007_COELCE_Sem_Gov_Estado_pos_Rev2007_Pasta2_teste ampla_Balanço 2" xfId="1409" xr:uid="{89B963BE-15F4-46CF-B9E3-38A36F45F65B}"/>
    <cellStyle name="_PLPT_PLANILHA_CÁLCULO_DÉFICIT_RESOLUÇÃO_294_2007_COELCE_Sem_Gov_Estado_pos_Rev2007_Pasta2_teste ampla_casulo 15" xfId="512" xr:uid="{771F5FBD-5D7C-435C-9405-4F35A1B56514}"/>
    <cellStyle name="_PLPT_PLANILHA_CÁLCULO_DÉFICIT_RESOLUÇÃO_294_2007_COELCE_Sem_Gov_Estado_pos_Rev2007_Pasta2_teste ampla_casulo 5" xfId="513" xr:uid="{516C0174-3F02-4B08-9381-47BACA3CFAE1}"/>
    <cellStyle name="_PLPT_PLANILHA_CÁLCULO_DÉFICIT_RESOLUÇÃO_294_2007_COELCE_Sem_Gov_Estado_pos_Rev2007_Pasta2_teste ampla_casulo 5 2" xfId="1410" xr:uid="{793CDE29-4C71-47A9-AF20-4322C734E482}"/>
    <cellStyle name="_PLPT_PLANILHA_CÁLCULO_DÉFICIT_RESOLUÇÃO_294_2007_COELCE_Sem_Gov_Estado_pos_Rev2007_Pasta2_teste ampla_casulo 5_Balanço" xfId="514" xr:uid="{FBDD89BF-F7F0-4C6C-9922-5187B80779F8}"/>
    <cellStyle name="_PLPT_PLANILHA_CÁLCULO_DÉFICIT_RESOLUÇÃO_294_2007_COELCE_Sem_Gov_Estado_pos_Rev2007_Pasta2_teste ampla_casulo 5_casulo 15" xfId="515" xr:uid="{CCDA1823-A8E4-4172-BD1A-6597A52BC582}"/>
    <cellStyle name="_PLPT_PLANILHA_CÁLCULO_DÉFICIT_RESOLUÇÃO_294_2007_COELCE_Sem_Gov_Estado_pos_Rev2007_Pasta2_teste ampla_casulo 5_IRT EEB 2010" xfId="3288" xr:uid="{F75477CE-3230-41C4-B957-62EB19277B41}"/>
    <cellStyle name="_PLPT_PLANILHA_CÁLCULO_DÉFICIT_RESOLUÇÃO_294_2007_COELCE_Sem_Gov_Estado_pos_Rev2007_Pasta2_teste ampla_IRT EEB 2010" xfId="3289" xr:uid="{4D49BE4F-4BDF-42DC-8640-DF8DDEFD78A8}"/>
    <cellStyle name="_PLPT_PLANILHA_CÁLCULO_DÉFICIT_RESOLUÇÃO_294_2007_COELCE_Sem_Gov_Estado_pos_Rev2007_Pleito_IRT_ESE_2010_Envio_ANEEL_Final_atualizado_05_04" xfId="3290" xr:uid="{140D6F3A-DD21-4DA6-9167-8412F63E9446}"/>
    <cellStyle name="_PLPT_PLANILHA_CÁLCULO_DÉFICIT_RESOLUÇÃO_294_2007_COELCE_Sem_Gov_Estado_pos_Rev2007_Resultados_DEA_RND_QUAL_PERDAS" xfId="42556" xr:uid="{27C59A89-D9FE-4343-BB03-F968F830F5B0}"/>
    <cellStyle name="_PLPT_PLANILHA_CÁLCULO_DÉFICIT_RESOLUÇÃO_294_2007_COELCE_Sem_Gov_Estado_pos_Rev2007_sobrecontratação 2009 v2" xfId="43243" xr:uid="{E454FE10-0ED6-4D8B-8F76-CDCDB0FC5DD3}"/>
    <cellStyle name="_PLPT_PLANILHA_CÁLCULO_DÉFICIT_RESOLUÇÃO_294_2007_COELCE_Sem_Gov_Estado_pos_Rev2007_SOBRECONTRATAÇÃO E CVA Energisa Paraíba" xfId="3291" xr:uid="{266869EE-E9B2-4313-BE25-25479D19DBC7}"/>
    <cellStyle name="_PLPT_PLANILHA_CÁLCULO_DÉFICIT_RESOLUÇÃO_294_2007_COELCE_Sem_Gov_Estado_pos_Rev2007_SOBRECONTRATAÇÃO EPB 2010" xfId="3292" xr:uid="{BA95B722-E9A5-42E4-B08B-F589F3A8E17E}"/>
    <cellStyle name="_PLPT_PLANILHA_CÁLCULO_DÉFICIT_RESOLUÇÃO_294_2007_COELCE_Sem_Gov_Estado_pos_Rev2007_Sobrecontratação_e_CVA_Energia" xfId="3293" xr:uid="{7838CC0F-AC9A-474F-949C-14FAD4F3D130}"/>
    <cellStyle name="_PLPT_PLANILHA_CÁLCULO_DÉFICIT_RESOLUÇÃO_294_2007_COELCE_Sem_Gov_Estado_pos_Rev2007_Sobrecontratação-CVAenergia_COSERN_IRT-2010_nova" xfId="1644" xr:uid="{DA2F3373-5309-4843-AD9C-26DEA529E75F}"/>
    <cellStyle name="_PLPT_PLANILHA_CÁLCULO_DÉFICIT_RESOLUÇÃO_294_2007_COELCE_Sem_Gov_Estado_pos_Rev2007_Subsídios para análise da SRE" xfId="516" xr:uid="{860EE19A-6EB8-4A88-B17C-1FFEDB60874C}"/>
    <cellStyle name="_PLPT_PLANILHA_CÁLCULO_DÉFICIT_RESOLUÇÃO_294_2007_COELCE_Sem_Gov_Estado_pos_Rev2007_Subsídios para análise da SRE 2" xfId="1411" xr:uid="{04A8B504-50F7-4F61-9407-FF041129D0B2}"/>
    <cellStyle name="_PLPT_PLANILHA_CÁLCULO_DÉFICIT_RESOLUÇÃO_294_2007_COELCE_Sem_Gov_Estado_pos_Rev2007_Subsídios para análise da SRE_02 IRT Bandeirante 2009" xfId="3294" xr:uid="{4FC52584-DF1E-496C-95FC-4325C5F5E536}"/>
    <cellStyle name="_PLPT_PLANILHA_CÁLCULO_DÉFICIT_RESOLUÇÃO_294_2007_COELCE_Sem_Gov_Estado_pos_Rev2007_Subsídios para análise da SRE_1" xfId="3295" xr:uid="{471EDAF6-4FED-4E06-9910-62431A845EFB}"/>
    <cellStyle name="_PLPT_PLANILHA_CÁLCULO_DÉFICIT_RESOLUÇÃO_294_2007_COELCE_Sem_Gov_Estado_pos_Rev2007_Subsídios para análise da SRE_Balanço" xfId="517" xr:uid="{FEE92407-0931-47CD-9264-ED75EEC84910}"/>
    <cellStyle name="_PLPT_PLANILHA_CÁLCULO_DÉFICIT_RESOLUÇÃO_294_2007_COELCE_Sem_Gov_Estado_pos_Rev2007_Subsídios para análise da SRE_Balanço 2" xfId="1412" xr:uid="{F95F623C-46BB-431E-97E9-09BA28A94FDF}"/>
    <cellStyle name="_PLPT_PLANILHA_CÁLCULO_DÉFICIT_RESOLUÇÃO_294_2007_COELCE_Sem_Gov_Estado_pos_Rev2007_Subsídios para análise da SRE_casulo 15" xfId="518" xr:uid="{B2731EC1-F04C-4B03-8728-E35D4E26D8EA}"/>
    <cellStyle name="_PLPT_PLANILHA_CÁLCULO_DÉFICIT_RESOLUÇÃO_294_2007_COELCE_Sem_Gov_Estado_pos_Rev2007_Subsídios para análise da SRE_casulo 5" xfId="519" xr:uid="{39F374A2-09CD-44CC-B41F-BC067BE6E9E9}"/>
    <cellStyle name="_PLPT_PLANILHA_CÁLCULO_DÉFICIT_RESOLUÇÃO_294_2007_COELCE_Sem_Gov_Estado_pos_Rev2007_Subsídios para análise da SRE_casulo 5 2" xfId="1413" xr:uid="{F8B8678D-8E9D-44CA-9206-BA211A427692}"/>
    <cellStyle name="_PLPT_PLANILHA_CÁLCULO_DÉFICIT_RESOLUÇÃO_294_2007_COELCE_Sem_Gov_Estado_pos_Rev2007_Subsídios para análise da SRE_casulo 5_Balanço" xfId="520" xr:uid="{CFE79861-BA5A-4DF8-8F7F-FEC1E9C01946}"/>
    <cellStyle name="_PLPT_PLANILHA_CÁLCULO_DÉFICIT_RESOLUÇÃO_294_2007_COELCE_Sem_Gov_Estado_pos_Rev2007_Subsídios para análise da SRE_casulo 5_casulo 15" xfId="521" xr:uid="{41D7332C-0C1A-4451-9F7A-6EA77001483D}"/>
    <cellStyle name="_PLPT_PLANILHA_CÁLCULO_DÉFICIT_RESOLUÇÃO_294_2007_COELCE_Sem_Gov_Estado_pos_Rev2007_Subsídios para análise da SRE_casulo 5_IRT EEB 2010" xfId="3296" xr:uid="{C47632CB-2A48-4AA9-BA48-FF92F48B50C2}"/>
    <cellStyle name="_PLPT_PLANILHA_CÁLCULO_DÉFICIT_RESOLUÇÃO_294_2007_COELCE_Sem_Gov_Estado_pos_Rev2007_Subsídios para análise da SRE_IRT EEB 2010" xfId="3297" xr:uid="{FD793F73-7CDF-44A3-9A8E-8FF569FB7A43}"/>
    <cellStyle name="_PLPT_PLANILHA_CÁLCULO_DÉFICIT_RESOLUÇÃO_294_2007_COELCE_Sem_Gov_Estado_pos_Rev2007_Subsídios para análise da SRE_IRT Piratininga 2009" xfId="522" xr:uid="{BBAC1846-A06B-4F4B-A10F-F6953D94481A}"/>
    <cellStyle name="_PLPT_PLANILHA_CÁLCULO_DÉFICIT_RESOLUÇÃO_294_2007_COELCE_Sem_Gov_Estado_pos_Rev2007_Subsídios para análise da SRE_IRT Piratininga 2009 2" xfId="1414" xr:uid="{28C4BDD6-E761-42CB-8DEC-661F05840B1B}"/>
    <cellStyle name="_PLPT_PLANILHA_CÁLCULO_DÉFICIT_RESOLUÇÃO_294_2007_COELCE_Sem_Gov_Estado_pos_Rev2007_Subsídios para análise da SRE_IRT Piratininga 2009_Balanço" xfId="523" xr:uid="{0BE8150C-DDB5-450E-92CE-57EDB7680AE1}"/>
    <cellStyle name="_PLPT_PLANILHA_CÁLCULO_DÉFICIT_RESOLUÇÃO_294_2007_COELCE_Sem_Gov_Estado_pos_Rev2007_Subsídios para análise da SRE_IRT Piratininga 2009_casulo 15" xfId="524" xr:uid="{6C593E20-C2E0-472B-9B6C-D7E142403220}"/>
    <cellStyle name="_PLPT_PLANILHA_CÁLCULO_DÉFICIT_RESOLUÇÃO_294_2007_COELCE_Sem_Gov_Estado_pos_Rev2007_Subsídios para análise da SRE_IRT Piratininga 2009_IRT EEB 2010" xfId="3298" xr:uid="{07F37CA3-1127-41C9-819C-62724938F7DA}"/>
    <cellStyle name="_PLPT_PLANILHA_CÁLCULO_DÉFICIT_RESOLUÇÃO_294_2007_COELCE_Sem_Gov_Estado_pos_Rev2007_Subsídios para análise da SRE_IRT_EBB_mai2010d" xfId="3299" xr:uid="{CFF908CD-383C-49E6-84C5-CA84A6DE2494}"/>
    <cellStyle name="_PLPT_PLANILHA_CÁLCULO_DÉFICIT_RESOLUÇÃO_294_2007_COELCE_Sem_Gov_Estado_pos_Rev2007_Subsídios para análise da SRE_IRT_Planilha Básica_ CETRIL" xfId="525" xr:uid="{3B80038B-5806-4651-A704-30DAF7349C6E}"/>
    <cellStyle name="_PLPT_PLANILHA_CÁLCULO_DÉFICIT_RESOLUÇÃO_294_2007_COELCE_Sem_Gov_Estado_pos_Rev2007_Subsídios para análise da SRE_IRT_Planilha Básica_ CETRIL 2" xfId="1415" xr:uid="{147824B2-C92D-409E-A221-F7ABA4C7BD87}"/>
    <cellStyle name="_PLPT_PLANILHA_CÁLCULO_DÉFICIT_RESOLUÇÃO_294_2007_COELCE_Sem_Gov_Estado_pos_Rev2007_Subsídios para análise da SRE_IRT_Planilha Básica_ CETRIL_Balanço" xfId="526" xr:uid="{A7381AE9-6B47-431F-A04A-72A937E842ED}"/>
    <cellStyle name="_PLPT_PLANILHA_CÁLCULO_DÉFICIT_RESOLUÇÃO_294_2007_COELCE_Sem_Gov_Estado_pos_Rev2007_Subsídios para análise da SRE_IRT_Planilha Básica_ CETRIL_casulo 15" xfId="527" xr:uid="{A022AE89-2A53-4C6B-AA65-26B2D91D4E56}"/>
    <cellStyle name="_PLPT_PLANILHA_CÁLCULO_DÉFICIT_RESOLUÇÃO_294_2007_COELCE_Sem_Gov_Estado_pos_Rev2007_Subsídios para análise da SRE_IRT_Planilha Básica_ CETRIL_IRT EEB 2010" xfId="3300" xr:uid="{EED4558A-20E8-4AB8-8C00-EC9010E11895}"/>
    <cellStyle name="_PLPT_PLANILHA_CÁLCULO_DÉFICIT_RESOLUÇÃO_294_2007_COELCE_Sem_Gov_Estado_pos_Rev2007_Subsídios para análise da SRE_IRT_Planilha Básica_DIRETORIA" xfId="3301" xr:uid="{E6106438-04D2-431E-B2C9-2DA73C51EE41}"/>
    <cellStyle name="_PLPT_PLANILHA_CÁLCULO_DÉFICIT_RESOLUÇÃO_294_2007_COELCE_Sem_Gov_Estado_pos_Rev2007_Subsídios para análise da SRE_IRT_Planilha Básica_fev2010" xfId="3302" xr:uid="{1C55FD4E-A3AD-47C2-BDA4-812618CE09AD}"/>
    <cellStyle name="_PLPT_PLANILHA_CÁLCULO_DÉFICIT_RESOLUÇÃO_294_2007_COELCE_Sem_Gov_Estado_pos_Rev2007_Subsídios para análise da SRE_IRT_Planilha Básica_fev2010a" xfId="528" xr:uid="{3E3BBADA-350F-407E-BE6A-607659C5A34F}"/>
    <cellStyle name="_PLPT_PLANILHA_CÁLCULO_DÉFICIT_RESOLUÇÃO_294_2007_COELCE_Sem_Gov_Estado_pos_Rev2007_Subsídios para análise da SRE_IRT_Planilha Básica_fev2010a 2" xfId="1416" xr:uid="{8A401F07-4628-4FDA-B607-6BB385DB7791}"/>
    <cellStyle name="_PLPT_PLANILHA_CÁLCULO_DÉFICIT_RESOLUÇÃO_294_2007_COELCE_Sem_Gov_Estado_pos_Rev2007_Subsídios para análise da SRE_IRT_Planilha Básica_fev2010a_Balanço" xfId="529" xr:uid="{7DB16161-3C76-49B8-9FD5-2C01ECDAA168}"/>
    <cellStyle name="_PLPT_PLANILHA_CÁLCULO_DÉFICIT_RESOLUÇÃO_294_2007_COELCE_Sem_Gov_Estado_pos_Rev2007_Subsídios para análise da SRE_IRT_Planilha Básica_fev2010a_Balanço 2" xfId="1417" xr:uid="{1B1A9CFA-5212-4597-82E0-7D25A9CDA25F}"/>
    <cellStyle name="_PLPT_PLANILHA_CÁLCULO_DÉFICIT_RESOLUÇÃO_294_2007_COELCE_Sem_Gov_Estado_pos_Rev2007_Subsídios para análise da SRE_IRT_Planilha Básica_fev2010a_casulo 15" xfId="530" xr:uid="{5EB52AA2-ED04-4AB5-9B3D-482848E29196}"/>
    <cellStyle name="_PLPT_PLANILHA_CÁLCULO_DÉFICIT_RESOLUÇÃO_294_2007_COELCE_Sem_Gov_Estado_pos_Rev2007_Subsídios para análise da SRE_IRT_Planilha Básica_fev2010a_casulo 5" xfId="531" xr:uid="{FE80A409-E232-404E-9C5F-1F5243FE78F0}"/>
    <cellStyle name="_PLPT_PLANILHA_CÁLCULO_DÉFICIT_RESOLUÇÃO_294_2007_COELCE_Sem_Gov_Estado_pos_Rev2007_Subsídios para análise da SRE_IRT_Planilha Básica_fev2010a_casulo 5 2" xfId="1418" xr:uid="{B8915F69-1A85-4285-8293-7347B281E216}"/>
    <cellStyle name="_PLPT_PLANILHA_CÁLCULO_DÉFICIT_RESOLUÇÃO_294_2007_COELCE_Sem_Gov_Estado_pos_Rev2007_Subsídios para análise da SRE_IRT_Planilha Básica_fev2010a_casulo 5_Balanço" xfId="532" xr:uid="{4D683670-1BD4-475F-9551-9FB412A1E6C5}"/>
    <cellStyle name="_PLPT_PLANILHA_CÁLCULO_DÉFICIT_RESOLUÇÃO_294_2007_COELCE_Sem_Gov_Estado_pos_Rev2007_Subsídios para análise da SRE_IRT_Planilha Básica_fev2010a_casulo 5_casulo 15" xfId="533" xr:uid="{513588C6-45A9-4350-9D3B-A9ABE5D13839}"/>
    <cellStyle name="_PLPT_PLANILHA_CÁLCULO_DÉFICIT_RESOLUÇÃO_294_2007_COELCE_Sem_Gov_Estado_pos_Rev2007_Subsídios para análise da SRE_IRT_Planilha Básica_fev2010a_casulo 5_IRT EEB 2010" xfId="3303" xr:uid="{7FA0FD5E-FDB3-4F90-B962-4D23C460D4B4}"/>
    <cellStyle name="_PLPT_PLANILHA_CÁLCULO_DÉFICIT_RESOLUÇÃO_294_2007_COELCE_Sem_Gov_Estado_pos_Rev2007_Subsídios para análise da SRE_IRT_Planilha Básica_fev2010a_IRT EEB 2010" xfId="3304" xr:uid="{E1ABB457-F034-494A-8B8A-8BFE351C983D}"/>
    <cellStyle name="_PLPT_PLANILHA_CÁLCULO_DÉFICIT_RESOLUÇÃO_294_2007_COELCE_Sem_Gov_Estado_pos_Rev2007_Subsídios para análise da SRE_IRT_Planilha Básica_jan2010" xfId="3305" xr:uid="{8BDB41E9-B27B-450C-911F-9182FF9AA2B5}"/>
    <cellStyle name="_PLPT_PLANILHA_CÁLCULO_DÉFICIT_RESOLUÇÃO_294_2007_COELCE_Sem_Gov_Estado_pos_Rev2007_Subsídios para análise da SRE_IRT_Planilha Básica_mar2010b" xfId="3306" xr:uid="{B0538A38-E82B-4716-BBEE-B529C2F3408E}"/>
    <cellStyle name="_PLPT_PLANILHA_CÁLCULO_DÉFICIT_RESOLUÇÃO_294_2007_COELCE_Sem_Gov_Estado_pos_Rev2007_Subsídios para análise da SRE_IRT_Planilha Básica_mar2010d" xfId="534" xr:uid="{81B2A7BF-6F3E-47B8-B835-AB1CC2A9F748}"/>
    <cellStyle name="_PLPT_PLANILHA_CÁLCULO_DÉFICIT_RESOLUÇÃO_294_2007_COELCE_Sem_Gov_Estado_pos_Rev2007_Subsídios para análise da SRE_IRT_Planilha Básica_mar2010d 2" xfId="1419" xr:uid="{2F745D5C-3D2D-498B-988F-E986B57C409D}"/>
    <cellStyle name="_PLPT_PLANILHA_CÁLCULO_DÉFICIT_RESOLUÇÃO_294_2007_COELCE_Sem_Gov_Estado_pos_Rev2007_Subsídios para análise da SRE_IRT_Planilha Básica_NOVA METODOLOGIA" xfId="3307" xr:uid="{9BB4C3D8-393F-443A-86CF-B20B07364A84}"/>
    <cellStyle name="_PLPT_PLANILHA_CÁLCULO_DÉFICIT_RESOLUÇÃO_294_2007_COELCE_Sem_Gov_Estado_pos_Rev2007_Subsídios para análise da SRE_IRT_Santa 2010" xfId="3308" xr:uid="{A1E1DC98-F9AD-465F-B72E-C0CB8C1A9E2D}"/>
    <cellStyle name="_PLPT_PLANILHA_CÁLCULO_DÉFICIT_RESOLUÇÃO_294_2007_COELCE_Sem_Gov_Estado_pos_Rev2007_Subsídios para análise da SRE_IRT-cálculo" xfId="3309" xr:uid="{D12742E6-7CEA-4F59-85E6-FBA244C16021}"/>
    <cellStyle name="_PLPT_PLANILHA_CÁLCULO_DÉFICIT_RESOLUÇÃO_294_2007_COELCE_Sem_Gov_Estado_pos_Rev2007_Subsídios para análise da SRE_IRT-cálculo CAPA NEUTRALIDADE" xfId="3310" xr:uid="{59800E25-CA11-41D7-8570-D201358863B5}"/>
    <cellStyle name="_PLPT_PLANILHA_CÁLCULO_DÉFICIT_RESOLUÇÃO_294_2007_COELCE_Sem_Gov_Estado_pos_Rev2007_Subsídios para análise da SRE_Resultados_DEA_RND_QUAL_PERDAS" xfId="42557" xr:uid="{EBCD5378-0D9A-4623-B4EA-57D7E3B33F88}"/>
    <cellStyle name="_PLPT_PLANILHA_CÁLCULO_DÉFICIT_RESOLUÇÃO_294_2007_COELCE_Sem_Gov_Estado_pos_Rev2007_Subsídios para análise da SRE_teste ampla" xfId="535" xr:uid="{BBFB7C07-6F69-4EFB-9A91-09FA6AAEB05D}"/>
    <cellStyle name="_PLPT_PLANILHA_CÁLCULO_DÉFICIT_RESOLUÇÃO_294_2007_COELCE_Sem_Gov_Estado_pos_Rev2007_Subsídios para análise da SRE_teste ampla 2" xfId="1420" xr:uid="{EC247640-D49F-41B1-A468-FF624D4277DC}"/>
    <cellStyle name="_PLPT_PLANILHA_CÁLCULO_DÉFICIT_RESOLUÇÃO_294_2007_COELCE_Sem_Gov_Estado_pos_Rev2007_Subsídios para análise da SRE_teste ampla_Balanço" xfId="536" xr:uid="{9F0A7DB7-5F59-4EE0-B3D9-EA0C11364AC3}"/>
    <cellStyle name="_PLPT_PLANILHA_CÁLCULO_DÉFICIT_RESOLUÇÃO_294_2007_COELCE_Sem_Gov_Estado_pos_Rev2007_Subsídios para análise da SRE_teste ampla_Balanço 2" xfId="1421" xr:uid="{3B9F93E1-C024-4998-92BC-1D5C3BE97C9F}"/>
    <cellStyle name="_PLPT_PLANILHA_CÁLCULO_DÉFICIT_RESOLUÇÃO_294_2007_COELCE_Sem_Gov_Estado_pos_Rev2007_Subsídios para análise da SRE_teste ampla_casulo 15" xfId="537" xr:uid="{F417D9D0-D7EC-4EEF-819C-B7C269E47A39}"/>
    <cellStyle name="_PLPT_PLANILHA_CÁLCULO_DÉFICIT_RESOLUÇÃO_294_2007_COELCE_Sem_Gov_Estado_pos_Rev2007_Subsídios para análise da SRE_teste ampla_casulo 5" xfId="538" xr:uid="{BF8E7091-FCF8-4425-8D26-B51F8E017416}"/>
    <cellStyle name="_PLPT_PLANILHA_CÁLCULO_DÉFICIT_RESOLUÇÃO_294_2007_COELCE_Sem_Gov_Estado_pos_Rev2007_Subsídios para análise da SRE_teste ampla_casulo 5 2" xfId="1422" xr:uid="{A7CCA172-0D44-4BC8-AFDD-562F2E2F2C82}"/>
    <cellStyle name="_PLPT_PLANILHA_CÁLCULO_DÉFICIT_RESOLUÇÃO_294_2007_COELCE_Sem_Gov_Estado_pos_Rev2007_Subsídios para análise da SRE_teste ampla_casulo 5_Balanço" xfId="539" xr:uid="{DA29403C-1CA3-4B8A-8A43-596738D73801}"/>
    <cellStyle name="_PLPT_PLANILHA_CÁLCULO_DÉFICIT_RESOLUÇÃO_294_2007_COELCE_Sem_Gov_Estado_pos_Rev2007_Subsídios para análise da SRE_teste ampla_casulo 5_casulo 15" xfId="540" xr:uid="{7723D9E2-3476-4474-8759-EF25E73DB292}"/>
    <cellStyle name="_PLPT_PLANILHA_CÁLCULO_DÉFICIT_RESOLUÇÃO_294_2007_COELCE_Sem_Gov_Estado_pos_Rev2007_Subsídios para análise da SRE_teste ampla_casulo 5_IRT EEB 2010" xfId="3311" xr:uid="{32BFBE06-57EC-49D2-9225-2768636878D6}"/>
    <cellStyle name="_PLPT_PLANILHA_CÁLCULO_DÉFICIT_RESOLUÇÃO_294_2007_COELCE_Sem_Gov_Estado_pos_Rev2007_Subsídios para análise da SRE_teste ampla_IRT EEB 2010" xfId="3312" xr:uid="{2CC7512D-C8DF-4FDB-9A01-D70A17966474}"/>
    <cellStyle name="_PLPT_PLANILHA_CÁLCULO_DÉFICIT_RESOLUÇÃO_294_2007_COELCE_Sem_Gov_Estado_pos_Rev2007_SubsídiosAnáliseSRE_COSERN_IRT-2010" xfId="1645" xr:uid="{2D96CC25-D5ED-4D23-B800-D878912279FE}"/>
    <cellStyle name="_PLPT_PLANILHA_CÁLCULO_DÉFICIT_RESOLUÇÃO_294_2007_COELCE_Sem_Gov_Estado_pos_Rev2007_teste ampla" xfId="541" xr:uid="{CA302C48-018A-4BF7-83F7-5D144F33CB98}"/>
    <cellStyle name="_PLPT_PLANILHA_CÁLCULO_DÉFICIT_RESOLUÇÃO_294_2007_COELCE_Sem_Gov_Estado_pos_Rev2007_teste ampla 2" xfId="1423" xr:uid="{CF249B9D-1958-4490-8DFB-C6ACEFD9432D}"/>
    <cellStyle name="_PLPT_PLANILHA_CÁLCULO_DÉFICIT_RESOLUÇÃO_294_2007_COELCE_Sem_Gov_Estado_pos_Rev2007_teste ampla_Balanço" xfId="542" xr:uid="{378482B0-4244-49EF-BA29-8DF9A0E6D2B0}"/>
    <cellStyle name="_PLPT_PLANILHA_CÁLCULO_DÉFICIT_RESOLUÇÃO_294_2007_COELCE_Sem_Gov_Estado_pos_Rev2007_teste ampla_Balanço 2" xfId="1424" xr:uid="{F36ED3E6-0235-4998-BA30-C46A05A5B115}"/>
    <cellStyle name="_PLPT_PLANILHA_CÁLCULO_DÉFICIT_RESOLUÇÃO_294_2007_COELCE_Sem_Gov_Estado_pos_Rev2007_teste ampla_casulo 15" xfId="543" xr:uid="{A7EE6C4B-A649-4634-8323-0564D248310F}"/>
    <cellStyle name="_PLPT_PLANILHA_CÁLCULO_DÉFICIT_RESOLUÇÃO_294_2007_COELCE_Sem_Gov_Estado_pos_Rev2007_teste ampla_casulo 5" xfId="544" xr:uid="{43D4FE95-B75B-4F5B-BDC2-B207399B6071}"/>
    <cellStyle name="_PLPT_PLANILHA_CÁLCULO_DÉFICIT_RESOLUÇÃO_294_2007_COELCE_Sem_Gov_Estado_pos_Rev2007_teste ampla_casulo 5 2" xfId="1425" xr:uid="{A247B459-B326-41E4-A16F-080210EA8637}"/>
    <cellStyle name="_PLPT_PLANILHA_CÁLCULO_DÉFICIT_RESOLUÇÃO_294_2007_COELCE_Sem_Gov_Estado_pos_Rev2007_teste ampla_casulo 5_Balanço" xfId="545" xr:uid="{E53615AE-22B6-4C3F-8CC6-8D614AA3A600}"/>
    <cellStyle name="_PLPT_PLANILHA_CÁLCULO_DÉFICIT_RESOLUÇÃO_294_2007_COELCE_Sem_Gov_Estado_pos_Rev2007_teste ampla_casulo 5_casulo 15" xfId="546" xr:uid="{35194A04-E813-424A-A033-C9DE16F9AFA6}"/>
    <cellStyle name="_PLPT_PLANILHA_CÁLCULO_DÉFICIT_RESOLUÇÃO_294_2007_COELCE_Sem_Gov_Estado_pos_Rev2007_teste ampla_casulo 5_IRT EEB 2010" xfId="3313" xr:uid="{8CB2C023-F1C4-4EA6-A8A6-4A2A17DE3160}"/>
    <cellStyle name="_PLPT_PLANILHA_CÁLCULO_DÉFICIT_RESOLUÇÃO_294_2007_COELCE_Sem_Gov_Estado_pos_Rev2007_teste ampla_IRT EEB 2010" xfId="3314" xr:uid="{A6023AD1-19BE-42DE-9C6C-29F681D111B9}"/>
    <cellStyle name="_PLPT_PLANILHA_CÁLCULO_DÉFICIT_RESOLUÇÃO_294_2007_COELCE_Sem_Gov_Estado-Ate_Rev2007" xfId="547" xr:uid="{34E922A9-CDD9-42D1-9EAD-D7D3BCEC11C0}"/>
    <cellStyle name="_PLPT_PLANILHA_CÁLCULO_DÉFICIT_RESOLUÇÃO_294_2007_COELCE_Sem_Gov_Estado-Ate_Rev2007 2" xfId="1426" xr:uid="{D8F4E856-A5E7-4562-8431-280D2736EEAA}"/>
    <cellStyle name="_PLPT_PLANILHA_CÁLCULO_DÉFICIT_RESOLUÇÃO_294_2007_COELCE_Sem_Gov_Estado-Ate_Rev2007 3" xfId="3315" xr:uid="{D3B814C8-8DC1-4121-B3ED-828E6F872D3F}"/>
    <cellStyle name="_PLPT_PLANILHA_CÁLCULO_DÉFICIT_RESOLUÇÃO_294_2007_COELCE_Sem_Gov_Estado-Ate_Rev2007_02 IRT COSERN 2009" xfId="1646" xr:uid="{E7DA212E-23FF-497B-B657-5815EB4BBC1C}"/>
    <cellStyle name="_PLPT_PLANILHA_CÁLCULO_DÉFICIT_RESOLUÇÃO_294_2007_COELCE_Sem_Gov_Estado-Ate_Rev2007_2008.08.07 CELPA IRT2008 Homologado" xfId="3316" xr:uid="{6266F92E-09DD-4FAA-A6EE-06BA70DA227A}"/>
    <cellStyle name="_PLPT_PLANILHA_CÁLCULO_DÉFICIT_RESOLUÇÃO_294_2007_COELCE_Sem_Gov_Estado-Ate_Rev2007_Ajustes REAJUSTE 2008 ELETROPAULO" xfId="3317" xr:uid="{B410D4F0-5E21-4300-8E99-15D8118954D9}"/>
    <cellStyle name="_PLPT_PLANILHA_CÁLCULO_DÉFICIT_RESOLUÇÃO_294_2007_COELCE_Sem_Gov_Estado-Ate_Rev2007_Ajustes REAJUSTE 2008 ELETROPAULO_IRT-cálculo" xfId="3318" xr:uid="{A0E64928-B4A3-4115-B161-2E80C1DDB097}"/>
    <cellStyle name="_PLPT_PLANILHA_CÁLCULO_DÉFICIT_RESOLUÇÃO_294_2007_COELCE_Sem_Gov_Estado-Ate_Rev2007_Ajustes REAJUSTE 2008 ELETROPAULO_IRT-cálculo CAPA NEUTRALIDADE" xfId="3319" xr:uid="{16319023-E465-465D-A394-FF727202EAC4}"/>
    <cellStyle name="_PLPT_PLANILHA_CÁLCULO_DÉFICIT_RESOLUÇÃO_294_2007_COELCE_Sem_Gov_Estado-Ate_Rev2007_Ajustes REVISÃO 2007 ELETROPAULO" xfId="3320" xr:uid="{4203BE85-DC06-4F48-A8A9-9D5662247D52}"/>
    <cellStyle name="_PLPT_PLANILHA_CÁLCULO_DÉFICIT_RESOLUÇÃO_294_2007_COELCE_Sem_Gov_Estado-Ate_Rev2007_Ajustes REVISÃO 2007 ELETROPAULO_IRT-cálculo" xfId="3321" xr:uid="{DC834E59-9573-4E04-A26C-5C55871AB50E}"/>
    <cellStyle name="_PLPT_PLANILHA_CÁLCULO_DÉFICIT_RESOLUÇÃO_294_2007_COELCE_Sem_Gov_Estado-Ate_Rev2007_Ajustes REVISÃO 2007 ELETROPAULO_IRT-cálculo CAPA NEUTRALIDADE" xfId="3322" xr:uid="{8FFC0474-CBEB-402C-A6D7-02F60809C275}"/>
    <cellStyle name="_PLPT_PLANILHA_CÁLCULO_DÉFICIT_RESOLUÇÃO_294_2007_COELCE_Sem_Gov_Estado-Ate_Rev2007_atualização serviços taxados" xfId="43244" xr:uid="{5BB5994B-4EC1-47E7-8423-1D009149D332}"/>
    <cellStyle name="_PLPT_PLANILHA_CÁLCULO_DÉFICIT_RESOLUÇÃO_294_2007_COELCE_Sem_Gov_Estado-Ate_Rev2007_Balanço" xfId="548" xr:uid="{D34532B4-4963-4A8E-B65D-AE7CAC8FAB3A}"/>
    <cellStyle name="_PLPT_PLANILHA_CÁLCULO_DÉFICIT_RESOLUÇÃO_294_2007_COELCE_Sem_Gov_Estado-Ate_Rev2007_Balanço 2" xfId="1427" xr:uid="{37543453-B97B-45F1-8991-B54E5FEB7968}"/>
    <cellStyle name="_PLPT_PLANILHA_CÁLCULO_DÉFICIT_RESOLUÇÃO_294_2007_COELCE_Sem_Gov_Estado-Ate_Rev2007_Calculo_Subsidio_ELFSM_26_06_08_Modelo_ANEEL" xfId="3323" xr:uid="{71568D78-CCF3-410D-8A8B-7179D5C6A0C7}"/>
    <cellStyle name="_PLPT_PLANILHA_CÁLCULO_DÉFICIT_RESOLUÇÃO_294_2007_COELCE_Sem_Gov_Estado-Ate_Rev2007_Calculo_Subsidio_ELFSM_26_06_08_Modelo_ANEEL_IRT-cálculo" xfId="3324" xr:uid="{4534E307-43DD-43DB-82ED-AD30017F2A85}"/>
    <cellStyle name="_PLPT_PLANILHA_CÁLCULO_DÉFICIT_RESOLUÇÃO_294_2007_COELCE_Sem_Gov_Estado-Ate_Rev2007_Calculo_Subsidio_ELFSM_26_06_08_Modelo_ANEEL_IRT-cálculo CAPA NEUTRALIDADE" xfId="3325" xr:uid="{75F40BB2-00CE-4778-9F41-D709F3D2E8AA}"/>
    <cellStyle name="_PLPT_PLANILHA_CÁLCULO_DÉFICIT_RESOLUÇÃO_294_2007_COELCE_Sem_Gov_Estado-Ate_Rev2007_casulo 15" xfId="549" xr:uid="{4A755214-F0DD-4695-B6DF-010BCFD813C2}"/>
    <cellStyle name="_PLPT_PLANILHA_CÁLCULO_DÉFICIT_RESOLUÇÃO_294_2007_COELCE_Sem_Gov_Estado-Ate_Rev2007_casulo 5" xfId="550" xr:uid="{03A16F1F-3096-45C3-92AF-D4DD78D28AFE}"/>
    <cellStyle name="_PLPT_PLANILHA_CÁLCULO_DÉFICIT_RESOLUÇÃO_294_2007_COELCE_Sem_Gov_Estado-Ate_Rev2007_casulo 5 2" xfId="1428" xr:uid="{F3AAC946-30A9-487A-BE58-A5EB3C7D81C0}"/>
    <cellStyle name="_PLPT_PLANILHA_CÁLCULO_DÉFICIT_RESOLUÇÃO_294_2007_COELCE_Sem_Gov_Estado-Ate_Rev2007_casulo 5_Balanço" xfId="551" xr:uid="{DC2299B3-CB45-4930-938D-C4DC036FB2AB}"/>
    <cellStyle name="_PLPT_PLANILHA_CÁLCULO_DÉFICIT_RESOLUÇÃO_294_2007_COELCE_Sem_Gov_Estado-Ate_Rev2007_casulo 5_casulo 15" xfId="552" xr:uid="{A183BB72-AF3C-405A-923A-4652304D7D2F}"/>
    <cellStyle name="_PLPT_PLANILHA_CÁLCULO_DÉFICIT_RESOLUÇÃO_294_2007_COELCE_Sem_Gov_Estado-Ate_Rev2007_casulo 5_IRT EEB 2010" xfId="3326" xr:uid="{AF5FFB34-11A6-4D52-9278-C1FA3F0B3D32}"/>
    <cellStyle name="_PLPT_PLANILHA_CÁLCULO_DÉFICIT_RESOLUÇÃO_294_2007_COELCE_Sem_Gov_Estado-Ate_Rev2007_COELCE - Balanço de Energia - Reajuste 2009 - 02 02 2009" xfId="43245" xr:uid="{F5E883EA-7E94-4A88-9F93-79A9F9311C51}"/>
    <cellStyle name="_PLPT_PLANILHA_CÁLCULO_DÉFICIT_RESOLUÇÃO_294_2007_COELCE_Sem_Gov_Estado-Ate_Rev2007_COELCE - Compensação CVA Ano Anterior" xfId="43246" xr:uid="{B5C75475-5A90-4FA5-998A-2E3D0B887949}"/>
    <cellStyle name="_PLPT_PLANILHA_CÁLCULO_DÉFICIT_RESOLUÇÃO_294_2007_COELCE_Sem_Gov_Estado-Ate_Rev2007_Compensação CVA Ano Anterior" xfId="43247" xr:uid="{27FB3C7D-D198-4A8C-B78C-2508289A95A1}"/>
    <cellStyle name="_PLPT_PLANILHA_CÁLCULO_DÉFICIT_RESOLUÇÃO_294_2007_COELCE_Sem_Gov_Estado-Ate_Rev2007_Cópia de IRT_CPFL_LESTE_PAULISTA(CPEE)_fev2009-COM_PREVISÃO_BR_da_Diretoria_pos_IGPM" xfId="553" xr:uid="{3BCC8712-58F9-4318-8A43-9FF3E39DC9E0}"/>
    <cellStyle name="_PLPT_PLANILHA_CÁLCULO_DÉFICIT_RESOLUÇÃO_294_2007_COELCE_Sem_Gov_Estado-Ate_Rev2007_Cópia de IRT_CPFL_LESTE_PAULISTA(CPEE)_fev2009-COM_PREVISÃO_BR_da_Diretoria_pos_IGPM 2" xfId="1429" xr:uid="{3B613BE0-93D6-4859-BD90-B50E0226F852}"/>
    <cellStyle name="_PLPT_PLANILHA_CÁLCULO_DÉFICIT_RESOLUÇÃO_294_2007_COELCE_Sem_Gov_Estado-Ate_Rev2007_Cópia de IRT_CPFL_LESTE_PAULISTA(CPEE)_fev2009-COM_PREVISÃO_BR_da_Diretoria_pos_IGPM_Balanço" xfId="554" xr:uid="{50AAA769-4A1F-4304-B042-DA06B6A3066D}"/>
    <cellStyle name="_PLPT_PLANILHA_CÁLCULO_DÉFICIT_RESOLUÇÃO_294_2007_COELCE_Sem_Gov_Estado-Ate_Rev2007_Cópia de IRT_CPFL_LESTE_PAULISTA(CPEE)_fev2009-COM_PREVISÃO_BR_da_Diretoria_pos_IGPM_Balanço 2" xfId="1430" xr:uid="{8606B5CA-A197-48C0-8EE3-56E6C85EC85B}"/>
    <cellStyle name="_PLPT_PLANILHA_CÁLCULO_DÉFICIT_RESOLUÇÃO_294_2007_COELCE_Sem_Gov_Estado-Ate_Rev2007_Cópia de IRT_CPFL_LESTE_PAULISTA(CPEE)_fev2009-COM_PREVISÃO_BR_da_Diretoria_pos_IGPM_casulo 15" xfId="555" xr:uid="{F5B2133A-3374-41EA-AFF1-CFFEBC6B371F}"/>
    <cellStyle name="_PLPT_PLANILHA_CÁLCULO_DÉFICIT_RESOLUÇÃO_294_2007_COELCE_Sem_Gov_Estado-Ate_Rev2007_Cópia de IRT_CPFL_LESTE_PAULISTA(CPEE)_fev2009-COM_PREVISÃO_BR_da_Diretoria_pos_IGPM_casulo 5" xfId="556" xr:uid="{898DC62A-BA2F-4FA8-AA2A-13ABD8D8572E}"/>
    <cellStyle name="_PLPT_PLANILHA_CÁLCULO_DÉFICIT_RESOLUÇÃO_294_2007_COELCE_Sem_Gov_Estado-Ate_Rev2007_Cópia de IRT_CPFL_LESTE_PAULISTA(CPEE)_fev2009-COM_PREVISÃO_BR_da_Diretoria_pos_IGPM_casulo 5 2" xfId="1431" xr:uid="{B11F0E26-07A0-4A00-B0EB-E4E089369AA2}"/>
    <cellStyle name="_PLPT_PLANILHA_CÁLCULO_DÉFICIT_RESOLUÇÃO_294_2007_COELCE_Sem_Gov_Estado-Ate_Rev2007_Cópia de IRT_CPFL_LESTE_PAULISTA(CPEE)_fev2009-COM_PREVISÃO_BR_da_Diretoria_pos_IGPM_casulo 5_Balanço" xfId="557" xr:uid="{4DA1F5A5-0435-427E-A48C-0A0478C87CF4}"/>
    <cellStyle name="_PLPT_PLANILHA_CÁLCULO_DÉFICIT_RESOLUÇÃO_294_2007_COELCE_Sem_Gov_Estado-Ate_Rev2007_Cópia de IRT_CPFL_LESTE_PAULISTA(CPEE)_fev2009-COM_PREVISÃO_BR_da_Diretoria_pos_IGPM_casulo 5_casulo 15" xfId="558" xr:uid="{0B671947-1B5F-4DB5-ACE2-2A35A8AFA71A}"/>
    <cellStyle name="_PLPT_PLANILHA_CÁLCULO_DÉFICIT_RESOLUÇÃO_294_2007_COELCE_Sem_Gov_Estado-Ate_Rev2007_Cópia de IRT_CPFL_LESTE_PAULISTA(CPEE)_fev2009-COM_PREVISÃO_BR_da_Diretoria_pos_IGPM_casulo 5_IRT EEB 2010" xfId="3327" xr:uid="{E3ED3736-0EA5-4B1C-8AFB-AF83C56B8357}"/>
    <cellStyle name="_PLPT_PLANILHA_CÁLCULO_DÉFICIT_RESOLUÇÃO_294_2007_COELCE_Sem_Gov_Estado-Ate_Rev2007_Cópia de IRT_CPFL_LESTE_PAULISTA(CPEE)_fev2009-COM_PREVISÃO_BR_da_Diretoria_pos_IGPM_IRT EEB 2010" xfId="3328" xr:uid="{A5098AA8-74C2-491B-8C6B-1CDD02C6562D}"/>
    <cellStyle name="_PLPT_PLANILHA_CÁLCULO_DÉFICIT_RESOLUÇÃO_294_2007_COELCE_Sem_Gov_Estado-Ate_Rev2007_Exposição" xfId="3329" xr:uid="{643512D6-2337-4054-967E-1BD90F64BBE4}"/>
    <cellStyle name="_PLPT_PLANILHA_CÁLCULO_DÉFICIT_RESOLUÇÃO_294_2007_COELCE_Sem_Gov_Estado-Ate_Rev2007_Exposição 2008" xfId="3330" xr:uid="{1D6CAD0B-B5B3-4C2C-B26D-DEE2BA8C7A55}"/>
    <cellStyle name="_PLPT_PLANILHA_CÁLCULO_DÉFICIT_RESOLUÇÃO_294_2007_COELCE_Sem_Gov_Estado-Ate_Rev2007_Exposição_Agosto 1" xfId="3331" xr:uid="{CB109B71-DDD9-42F9-811E-596B60EEB6B6}"/>
    <cellStyle name="_PLPT_PLANILHA_CÁLCULO_DÉFICIT_RESOLUÇÃO_294_2007_COELCE_Sem_Gov_Estado-Ate_Rev2007_Financeiro Desconto na TUSD Consumidores Livres Reajuste 2010 - 03_03_2010" xfId="43248" xr:uid="{2495EC66-590C-4BBC-A932-4E73F1944869}"/>
    <cellStyle name="_PLPT_PLANILHA_CÁLCULO_DÉFICIT_RESOLUÇÃO_294_2007_COELCE_Sem_Gov_Estado-Ate_Rev2007_Financeiro Desconto na TUSD Geradores Reajuste 2010 - 03_03_2010" xfId="43249" xr:uid="{D1AFA2B7-41EA-4950-9FAA-E41973E7182A}"/>
    <cellStyle name="_PLPT_PLANILHA_CÁLCULO_DÉFICIT_RESOLUÇÃO_294_2007_COELCE_Sem_Gov_Estado-Ate_Rev2007_Financeiro Subsídio Baixa Renda Reajuste 2010 - 03_03_2010" xfId="43250" xr:uid="{3FDA735C-9DAA-4F84-89D3-A60AE6F929E3}"/>
    <cellStyle name="_PLPT_PLANILHA_CÁLCULO_DÉFICIT_RESOLUÇÃO_294_2007_COELCE_Sem_Gov_Estado-Ate_Rev2007_Financeiro Subsídio Rural Irrigante e Aquicultor Reajuste 2010 - 03_03_2010" xfId="43251" xr:uid="{57DE0721-D463-4264-B1C6-499A6E407B03}"/>
    <cellStyle name="_PLPT_PLANILHA_CÁLCULO_DÉFICIT_RESOLUÇÃO_294_2007_COELCE_Sem_Gov_Estado-Ate_Rev2007_IRT" xfId="3332" xr:uid="{D06C8D36-B710-4387-B502-041D86172A53}"/>
    <cellStyle name="_PLPT_PLANILHA_CÁLCULO_DÉFICIT_RESOLUÇÃO_294_2007_COELCE_Sem_Gov_Estado-Ate_Rev2007_IRT EEB 2010" xfId="3333" xr:uid="{88CB2E0D-71D6-41C2-A66D-233AFE39651D}"/>
    <cellStyle name="_PLPT_PLANILHA_CÁLCULO_DÉFICIT_RESOLUÇÃO_294_2007_COELCE_Sem_Gov_Estado-Ate_Rev2007_IRT Piratininga 2009" xfId="559" xr:uid="{6DBA77F5-1427-4D49-9C3B-F3CD7FA9808A}"/>
    <cellStyle name="_PLPT_PLANILHA_CÁLCULO_DÉFICIT_RESOLUÇÃO_294_2007_COELCE_Sem_Gov_Estado-Ate_Rev2007_IRT Piratininga 2009 2" xfId="1432" xr:uid="{EE098192-875B-46C6-9086-74987C343807}"/>
    <cellStyle name="_PLPT_PLANILHA_CÁLCULO_DÉFICIT_RESOLUÇÃO_294_2007_COELCE_Sem_Gov_Estado-Ate_Rev2007_IRT Piratininga 2009_Balanço" xfId="560" xr:uid="{4DEA0195-E55E-4B79-B3E1-CA9273165E58}"/>
    <cellStyle name="_PLPT_PLANILHA_CÁLCULO_DÉFICIT_RESOLUÇÃO_294_2007_COELCE_Sem_Gov_Estado-Ate_Rev2007_IRT Piratininga 2009_casulo 15" xfId="561" xr:uid="{7DF0CBC1-F31C-4FF2-961C-A9EC80655B5A}"/>
    <cellStyle name="_PLPT_PLANILHA_CÁLCULO_DÉFICIT_RESOLUÇÃO_294_2007_COELCE_Sem_Gov_Estado-Ate_Rev2007_IRT Piratininga 2009_IRT EEB 2010" xfId="3334" xr:uid="{329614FC-B53B-4634-B3AD-A269BF3B002B}"/>
    <cellStyle name="_PLPT_PLANILHA_CÁLCULO_DÉFICIT_RESOLUÇÃO_294_2007_COELCE_Sem_Gov_Estado-Ate_Rev2007_IRT Reloaded" xfId="562" xr:uid="{3D485B73-12CA-438A-98FA-0B87202928F0}"/>
    <cellStyle name="_PLPT_PLANILHA_CÁLCULO_DÉFICIT_RESOLUÇÃO_294_2007_COELCE_Sem_Gov_Estado-Ate_Rev2007_IRT Reloaded 2" xfId="1433" xr:uid="{44002153-72E8-403B-8E9D-68B87576A8DD}"/>
    <cellStyle name="_PLPT_PLANILHA_CÁLCULO_DÉFICIT_RESOLUÇÃO_294_2007_COELCE_Sem_Gov_Estado-Ate_Rev2007_IRT Reloaded_Balanço" xfId="563" xr:uid="{ACA8DE82-35AA-4DA7-81D7-279168963184}"/>
    <cellStyle name="_PLPT_PLANILHA_CÁLCULO_DÉFICIT_RESOLUÇÃO_294_2007_COELCE_Sem_Gov_Estado-Ate_Rev2007_IRT Reloaded_Balanço 2" xfId="1434" xr:uid="{E9478E9C-2187-41B1-A911-CF4C5994A59E}"/>
    <cellStyle name="_PLPT_PLANILHA_CÁLCULO_DÉFICIT_RESOLUÇÃO_294_2007_COELCE_Sem_Gov_Estado-Ate_Rev2007_IRT Reloaded_casulo 15" xfId="564" xr:uid="{65ADF760-6E41-407A-82B3-5012F665D819}"/>
    <cellStyle name="_PLPT_PLANILHA_CÁLCULO_DÉFICIT_RESOLUÇÃO_294_2007_COELCE_Sem_Gov_Estado-Ate_Rev2007_IRT Reloaded_casulo 5" xfId="565" xr:uid="{1B79A0B7-61E8-4902-8755-7FF2471D1382}"/>
    <cellStyle name="_PLPT_PLANILHA_CÁLCULO_DÉFICIT_RESOLUÇÃO_294_2007_COELCE_Sem_Gov_Estado-Ate_Rev2007_IRT Reloaded_casulo 5 2" xfId="1435" xr:uid="{6BFA5D23-2102-4B00-9D94-D32E3A17BD55}"/>
    <cellStyle name="_PLPT_PLANILHA_CÁLCULO_DÉFICIT_RESOLUÇÃO_294_2007_COELCE_Sem_Gov_Estado-Ate_Rev2007_IRT Reloaded_casulo 5_Balanço" xfId="566" xr:uid="{65E4B5D8-A43F-4B99-B0A0-508EA75414A8}"/>
    <cellStyle name="_PLPT_PLANILHA_CÁLCULO_DÉFICIT_RESOLUÇÃO_294_2007_COELCE_Sem_Gov_Estado-Ate_Rev2007_IRT Reloaded_casulo 5_casulo 15" xfId="567" xr:uid="{7E3EECA5-0356-4DCE-97C3-BBE070FDA093}"/>
    <cellStyle name="_PLPT_PLANILHA_CÁLCULO_DÉFICIT_RESOLUÇÃO_294_2007_COELCE_Sem_Gov_Estado-Ate_Rev2007_IRT Reloaded_casulo 5_IRT EEB 2010" xfId="3335" xr:uid="{E50639F1-CA9E-4629-9AC9-9D2D3FE909D4}"/>
    <cellStyle name="_PLPT_PLANILHA_CÁLCULO_DÉFICIT_RESOLUÇÃO_294_2007_COELCE_Sem_Gov_Estado-Ate_Rev2007_IRT Reloaded_IRT EEB 2010" xfId="3336" xr:uid="{E9C01912-BC27-4E48-833A-277D61B4F2DF}"/>
    <cellStyle name="_PLPT_PLANILHA_CÁLCULO_DÉFICIT_RESOLUÇÃO_294_2007_COELCE_Sem_Gov_Estado-Ate_Rev2007_IRT_1" xfId="1647" xr:uid="{9D6A0C6E-E01F-478E-8B4E-36950D3EB76B}"/>
    <cellStyle name="_PLPT_PLANILHA_CÁLCULO_DÉFICIT_RESOLUÇÃO_294_2007_COELCE_Sem_Gov_Estado-Ate_Rev2007_IRT_1 2" xfId="3337" xr:uid="{826B5E16-29F7-48BA-A12B-FCF74BE4BDC2}"/>
    <cellStyle name="_PLPT_PLANILHA_CÁLCULO_DÉFICIT_RESOLUÇÃO_294_2007_COELCE_Sem_Gov_Estado-Ate_Rev2007_IRT_1_atualização serviços taxados" xfId="43252" xr:uid="{B3860F0E-9660-4273-B3EA-1ACCC59F2B05}"/>
    <cellStyle name="_PLPT_PLANILHA_CÁLCULO_DÉFICIT_RESOLUÇÃO_294_2007_COELCE_Sem_Gov_Estado-Ate_Rev2007_IRT_1_Financeiro Desconto na TUSD Consumidores Livres Reajuste 2010 - 03_03_2010" xfId="43253" xr:uid="{6EF7D3F7-1BF0-47CB-886E-0A86325C75C1}"/>
    <cellStyle name="_PLPT_PLANILHA_CÁLCULO_DÉFICIT_RESOLUÇÃO_294_2007_COELCE_Sem_Gov_Estado-Ate_Rev2007_IRT_1_Financeiro Desconto na TUSD Geradores Reajuste 2010 - 03_03_2010" xfId="43254" xr:uid="{868258D2-F907-4BB4-91E4-CE1FB0996CB7}"/>
    <cellStyle name="_PLPT_PLANILHA_CÁLCULO_DÉFICIT_RESOLUÇÃO_294_2007_COELCE_Sem_Gov_Estado-Ate_Rev2007_IRT_1_Financeiro Subsídio Baixa Renda Reajuste 2010 - 03_03_2010" xfId="43255" xr:uid="{A4189212-E454-4758-8B20-50D49B2719E3}"/>
    <cellStyle name="_PLPT_PLANILHA_CÁLCULO_DÉFICIT_RESOLUÇÃO_294_2007_COELCE_Sem_Gov_Estado-Ate_Rev2007_IRT_1_Financeiro Subsídio Rural Irrigante e Aquicultor Reajuste 2010 - 03_03_2010" xfId="43256" xr:uid="{09A1CE39-DA13-4C15-B60D-629162602571}"/>
    <cellStyle name="_PLPT_PLANILHA_CÁLCULO_DÉFICIT_RESOLUÇÃO_294_2007_COELCE_Sem_Gov_Estado-Ate_Rev2007_IRT_1_IRT-cálculo" xfId="3338" xr:uid="{4C5149A7-E07C-431C-BA79-4915BE0190FE}"/>
    <cellStyle name="_PLPT_PLANILHA_CÁLCULO_DÉFICIT_RESOLUÇÃO_294_2007_COELCE_Sem_Gov_Estado-Ate_Rev2007_IRT_1_IRT-cálculo CAPA NEUTRALIDADE" xfId="3339" xr:uid="{1EBC9738-416A-4CA9-962B-BD066743F601}"/>
    <cellStyle name="_PLPT_PLANILHA_CÁLCULO_DÉFICIT_RESOLUÇÃO_294_2007_COELCE_Sem_Gov_Estado-Ate_Rev2007_IRT_1_SOBRECONTRATAÇÃO E CVA" xfId="3340" xr:uid="{5F77831F-EEF0-4885-8ED3-DD09943B548C}"/>
    <cellStyle name="_PLPT_PLANILHA_CÁLCULO_DÉFICIT_RESOLUÇÃO_294_2007_COELCE_Sem_Gov_Estado-Ate_Rev2007_IRT_Bragantina_maio_2009" xfId="3341" xr:uid="{CD153C3A-5427-4B9E-8BB2-E882A1214313}"/>
    <cellStyle name="_PLPT_PLANILHA_CÁLCULO_DÉFICIT_RESOLUÇÃO_294_2007_COELCE_Sem_Gov_Estado-Ate_Rev2007_IRT_CEMAT_2009" xfId="3342" xr:uid="{6D28C85C-D987-41B1-97C2-8F9ECF69F386}"/>
    <cellStyle name="_PLPT_PLANILHA_CÁLCULO_DÉFICIT_RESOLUÇÃO_294_2007_COELCE_Sem_Gov_Estado-Ate_Rev2007_IRT_COELCE_abr2008" xfId="1648" xr:uid="{1F65754A-50D6-4C26-AD1B-4E97971068AF}"/>
    <cellStyle name="_PLPT_PLANILHA_CÁLCULO_DÉFICIT_RESOLUÇÃO_294_2007_COELCE_Sem_Gov_Estado-Ate_Rev2007_IRT_COELCE_abr2008 2" xfId="3343" xr:uid="{0F8BBE0D-C616-4049-B423-A8876001A814}"/>
    <cellStyle name="_PLPT_PLANILHA_CÁLCULO_DÉFICIT_RESOLUÇÃO_294_2007_COELCE_Sem_Gov_Estado-Ate_Rev2007_IRT_COELCE_abr2008_atualização serviços taxados" xfId="43257" xr:uid="{7E03C6B2-7B1C-45FC-87FC-F1CF3C1D54C9}"/>
    <cellStyle name="_PLPT_PLANILHA_CÁLCULO_DÉFICIT_RESOLUÇÃO_294_2007_COELCE_Sem_Gov_Estado-Ate_Rev2007_IRT_COELCE_abr2008_COELCE - RTO 2011 - PLPT_PLANILHA_CÁLCULO_DÉFICIT" xfId="3344" xr:uid="{71B03B94-2E39-44F7-8C26-F398D0C71C7D}"/>
    <cellStyle name="_PLPT_PLANILHA_CÁLCULO_DÉFICIT_RESOLUÇÃO_294_2007_COELCE_Sem_Gov_Estado-Ate_Rev2007_IRT_COELCE_abr2008_Financeiro Desconto na TUSD Consumidores Livres Reajuste 2010 - 03_03_2010" xfId="43258" xr:uid="{88C3DFE3-A1C9-4D88-BBFC-9825B1177881}"/>
    <cellStyle name="_PLPT_PLANILHA_CÁLCULO_DÉFICIT_RESOLUÇÃO_294_2007_COELCE_Sem_Gov_Estado-Ate_Rev2007_IRT_COELCE_abr2008_Financeiro Desconto na TUSD Geradores Reajuste 2010 - 03_03_2010" xfId="43259" xr:uid="{B15B4A59-61B5-4F40-A280-17E394C798EA}"/>
    <cellStyle name="_PLPT_PLANILHA_CÁLCULO_DÉFICIT_RESOLUÇÃO_294_2007_COELCE_Sem_Gov_Estado-Ate_Rev2007_IRT_COELCE_abr2008_Financeiro Subsídio Baixa Renda Reajuste 2010 - 03_03_2010" xfId="43260" xr:uid="{9AA42827-234A-4D30-AA84-38B7D75AEB44}"/>
    <cellStyle name="_PLPT_PLANILHA_CÁLCULO_DÉFICIT_RESOLUÇÃO_294_2007_COELCE_Sem_Gov_Estado-Ate_Rev2007_IRT_COELCE_abr2008_Financeiro Subsídio Rural Irrigante e Aquicultor Reajuste 2010 - 03_03_2010" xfId="43261" xr:uid="{DF7D30E7-9F7C-4CA1-B379-8E724F41C9BD}"/>
    <cellStyle name="_PLPT_PLANILHA_CÁLCULO_DÉFICIT_RESOLUÇÃO_294_2007_COELCE_Sem_Gov_Estado-Ate_Rev2007_IRT_EBB_mai2010d" xfId="3345" xr:uid="{E5A14BCE-2588-445E-9837-E8A45B5DC03D}"/>
    <cellStyle name="_PLPT_PLANILHA_CÁLCULO_DÉFICIT_RESOLUÇÃO_294_2007_COELCE_Sem_Gov_Estado-Ate_Rev2007_IRT_ENERGISA_SE_abr2009" xfId="3346" xr:uid="{0BFF07A2-3CA3-419A-A0B5-2D53BC994198}"/>
    <cellStyle name="_PLPT_PLANILHA_CÁLCULO_DÉFICIT_RESOLUÇÃO_294_2007_COELCE_Sem_Gov_Estado-Ate_Rev2007_IRT_ENF" xfId="3347" xr:uid="{EC32B8B9-90C9-4579-A203-38C3BA19975E}"/>
    <cellStyle name="_PLPT_PLANILHA_CÁLCULO_DÉFICIT_RESOLUÇÃO_294_2007_COELCE_Sem_Gov_Estado-Ate_Rev2007_IRT_Escelsa" xfId="3348" xr:uid="{BDB0A427-CFBE-48C8-985D-A5354F8945EC}"/>
    <cellStyle name="_PLPT_PLANILHA_CÁLCULO_DÉFICIT_RESOLUÇÃO_294_2007_COELCE_Sem_Gov_Estado-Ate_Rev2007_IRT_Planilha Básica_ CETRIL" xfId="568" xr:uid="{B97ACF1F-4AF4-4C17-97B6-DF88E5D3C4F1}"/>
    <cellStyle name="_PLPT_PLANILHA_CÁLCULO_DÉFICIT_RESOLUÇÃO_294_2007_COELCE_Sem_Gov_Estado-Ate_Rev2007_IRT_Planilha Básica_ CETRIL 2" xfId="1436" xr:uid="{4D5B4431-6ABD-4298-A3A0-4AC9CAC71553}"/>
    <cellStyle name="_PLPT_PLANILHA_CÁLCULO_DÉFICIT_RESOLUÇÃO_294_2007_COELCE_Sem_Gov_Estado-Ate_Rev2007_IRT_Planilha Básica_ CETRIL_Balanço" xfId="569" xr:uid="{57648D85-1BBE-4251-932C-9D7C1270F92E}"/>
    <cellStyle name="_PLPT_PLANILHA_CÁLCULO_DÉFICIT_RESOLUÇÃO_294_2007_COELCE_Sem_Gov_Estado-Ate_Rev2007_IRT_Planilha Básica_ CETRIL_casulo 15" xfId="570" xr:uid="{8068AE7E-FCBD-4ED0-B129-3DE9F1245B68}"/>
    <cellStyle name="_PLPT_PLANILHA_CÁLCULO_DÉFICIT_RESOLUÇÃO_294_2007_COELCE_Sem_Gov_Estado-Ate_Rev2007_IRT_Planilha Básica_ CETRIL_IRT EEB 2010" xfId="3349" xr:uid="{31C67D38-4A88-4F9C-90DD-E63F0B7F5066}"/>
    <cellStyle name="_PLPT_PLANILHA_CÁLCULO_DÉFICIT_RESOLUÇÃO_294_2007_COELCE_Sem_Gov_Estado-Ate_Rev2007_IRT_Planilha Básica_30jun2009" xfId="3350" xr:uid="{2379DDC7-50D4-4A63-8EDF-903B133856B3}"/>
    <cellStyle name="_PLPT_PLANILHA_CÁLCULO_DÉFICIT_RESOLUÇÃO_294_2007_COELCE_Sem_Gov_Estado-Ate_Rev2007_IRT_Planilha Básica_DIRETORIA" xfId="3351" xr:uid="{BC97DD95-0A5F-493F-831F-3AE38F46D82C}"/>
    <cellStyle name="_PLPT_PLANILHA_CÁLCULO_DÉFICIT_RESOLUÇÃO_294_2007_COELCE_Sem_Gov_Estado-Ate_Rev2007_IRT_Planilha Básica_fev2010" xfId="3352" xr:uid="{B7516566-4E1D-442D-88F0-60228979AA3E}"/>
    <cellStyle name="_PLPT_PLANILHA_CÁLCULO_DÉFICIT_RESOLUÇÃO_294_2007_COELCE_Sem_Gov_Estado-Ate_Rev2007_IRT_Planilha Básica_fev2010a" xfId="571" xr:uid="{60889D2B-71ED-4C47-9CFD-E2D1F9186405}"/>
    <cellStyle name="_PLPT_PLANILHA_CÁLCULO_DÉFICIT_RESOLUÇÃO_294_2007_COELCE_Sem_Gov_Estado-Ate_Rev2007_IRT_Planilha Básica_fev2010a 2" xfId="1437" xr:uid="{80FF59ED-C89E-4C36-B2B6-B7BDB9A39892}"/>
    <cellStyle name="_PLPT_PLANILHA_CÁLCULO_DÉFICIT_RESOLUÇÃO_294_2007_COELCE_Sem_Gov_Estado-Ate_Rev2007_IRT_Planilha Básica_fev2010a_Balanço" xfId="572" xr:uid="{D2455E9B-A67E-4978-8E52-97E486B1462C}"/>
    <cellStyle name="_PLPT_PLANILHA_CÁLCULO_DÉFICIT_RESOLUÇÃO_294_2007_COELCE_Sem_Gov_Estado-Ate_Rev2007_IRT_Planilha Básica_fev2010a_Balanço 2" xfId="1438" xr:uid="{23ACE2B4-3941-41DA-8BAF-78CF16A1DB45}"/>
    <cellStyle name="_PLPT_PLANILHA_CÁLCULO_DÉFICIT_RESOLUÇÃO_294_2007_COELCE_Sem_Gov_Estado-Ate_Rev2007_IRT_Planilha Básica_fev2010a_casulo 15" xfId="573" xr:uid="{14C254BF-85EF-4EB1-BC67-A0397921CB57}"/>
    <cellStyle name="_PLPT_PLANILHA_CÁLCULO_DÉFICIT_RESOLUÇÃO_294_2007_COELCE_Sem_Gov_Estado-Ate_Rev2007_IRT_Planilha Básica_fev2010a_casulo 5" xfId="574" xr:uid="{A66155FB-B408-418F-8CA6-F74D1150FBCA}"/>
    <cellStyle name="_PLPT_PLANILHA_CÁLCULO_DÉFICIT_RESOLUÇÃO_294_2007_COELCE_Sem_Gov_Estado-Ate_Rev2007_IRT_Planilha Básica_fev2010a_casulo 5 2" xfId="1439" xr:uid="{0E91645E-6255-4A9D-87B2-0230F1DB1456}"/>
    <cellStyle name="_PLPT_PLANILHA_CÁLCULO_DÉFICIT_RESOLUÇÃO_294_2007_COELCE_Sem_Gov_Estado-Ate_Rev2007_IRT_Planilha Básica_fev2010a_casulo 5_Balanço" xfId="575" xr:uid="{8827A412-02FF-4771-A184-2C2706AEEE4C}"/>
    <cellStyle name="_PLPT_PLANILHA_CÁLCULO_DÉFICIT_RESOLUÇÃO_294_2007_COELCE_Sem_Gov_Estado-Ate_Rev2007_IRT_Planilha Básica_fev2010a_casulo 5_casulo 15" xfId="576" xr:uid="{170EEA9A-A827-4C1A-A1B9-4ACB4C1A081E}"/>
    <cellStyle name="_PLPT_PLANILHA_CÁLCULO_DÉFICIT_RESOLUÇÃO_294_2007_COELCE_Sem_Gov_Estado-Ate_Rev2007_IRT_Planilha Básica_fev2010a_casulo 5_IRT EEB 2010" xfId="3353" xr:uid="{58C93B68-9162-4460-94EA-DA8B00F88D1B}"/>
    <cellStyle name="_PLPT_PLANILHA_CÁLCULO_DÉFICIT_RESOLUÇÃO_294_2007_COELCE_Sem_Gov_Estado-Ate_Rev2007_IRT_Planilha Básica_fev2010a_IRT EEB 2010" xfId="3354" xr:uid="{8E3A390E-76CF-489A-9A9B-C57201159901}"/>
    <cellStyle name="_PLPT_PLANILHA_CÁLCULO_DÉFICIT_RESOLUÇÃO_294_2007_COELCE_Sem_Gov_Estado-Ate_Rev2007_IRT_Planilha Básica_jun2009" xfId="3355" xr:uid="{6648B8C5-43A8-4488-8DF9-1DDDD59CB465}"/>
    <cellStyle name="_PLPT_PLANILHA_CÁLCULO_DÉFICIT_RESOLUÇÃO_294_2007_COELCE_Sem_Gov_Estado-Ate_Rev2007_IRT_Planilha Básica_mar2010b" xfId="3356" xr:uid="{7821D2D5-0C61-4534-9E6F-B6FA8F1585B8}"/>
    <cellStyle name="_PLPT_PLANILHA_CÁLCULO_DÉFICIT_RESOLUÇÃO_294_2007_COELCE_Sem_Gov_Estado-Ate_Rev2007_IRT_Planilha Básica_mar2010d" xfId="577" xr:uid="{3D0A3D86-C0F9-4C67-954D-A36ABBFA7FF0}"/>
    <cellStyle name="_PLPT_PLANILHA_CÁLCULO_DÉFICIT_RESOLUÇÃO_294_2007_COELCE_Sem_Gov_Estado-Ate_Rev2007_IRT_Planilha Básica_mar2010d 2" xfId="1440" xr:uid="{E6564792-2500-4FB1-999C-5E94ED01F98A}"/>
    <cellStyle name="_PLPT_PLANILHA_CÁLCULO_DÉFICIT_RESOLUÇÃO_294_2007_COELCE_Sem_Gov_Estado-Ate_Rev2007_IRT_Planilha Básica_março2009" xfId="578" xr:uid="{24FAEF6D-FE07-476B-B395-CF6EDB6CBE54}"/>
    <cellStyle name="_PLPT_PLANILHA_CÁLCULO_DÉFICIT_RESOLUÇÃO_294_2007_COELCE_Sem_Gov_Estado-Ate_Rev2007_IRT_Planilha Básica_março2009 2" xfId="1441" xr:uid="{36762AA2-30C3-4F18-8CD4-9A7DF64FD03D}"/>
    <cellStyle name="_PLPT_PLANILHA_CÁLCULO_DÉFICIT_RESOLUÇÃO_294_2007_COELCE_Sem_Gov_Estado-Ate_Rev2007_IRT_Planilha Básica_março2009_02 IRT Bandeirante 2009" xfId="3357" xr:uid="{B7326249-4D34-4A26-92DE-E4526BABDC2C}"/>
    <cellStyle name="_PLPT_PLANILHA_CÁLCULO_DÉFICIT_RESOLUÇÃO_294_2007_COELCE_Sem_Gov_Estado-Ate_Rev2007_IRT_Planilha Básica_março2009_Balanço" xfId="579" xr:uid="{9587565A-417C-4C8B-B586-796D649A73F4}"/>
    <cellStyle name="_PLPT_PLANILHA_CÁLCULO_DÉFICIT_RESOLUÇÃO_294_2007_COELCE_Sem_Gov_Estado-Ate_Rev2007_IRT_Planilha Básica_março2009_Balanço 2" xfId="1442" xr:uid="{BBA5F561-30E9-4FEF-B54A-B76362E2BD14}"/>
    <cellStyle name="_PLPT_PLANILHA_CÁLCULO_DÉFICIT_RESOLUÇÃO_294_2007_COELCE_Sem_Gov_Estado-Ate_Rev2007_IRT_Planilha Básica_março2009_casulo 15" xfId="580" xr:uid="{6E48D645-1459-4060-9E17-4AB7A8CF8DD7}"/>
    <cellStyle name="_PLPT_PLANILHA_CÁLCULO_DÉFICIT_RESOLUÇÃO_294_2007_COELCE_Sem_Gov_Estado-Ate_Rev2007_IRT_Planilha Básica_março2009_casulo 5" xfId="581" xr:uid="{1D7698E0-C0C6-453F-9724-E4B062C305C6}"/>
    <cellStyle name="_PLPT_PLANILHA_CÁLCULO_DÉFICIT_RESOLUÇÃO_294_2007_COELCE_Sem_Gov_Estado-Ate_Rev2007_IRT_Planilha Básica_março2009_casulo 5 2" xfId="1443" xr:uid="{5C38B9B2-1F78-4AE9-870D-F53EF02A49EA}"/>
    <cellStyle name="_PLPT_PLANILHA_CÁLCULO_DÉFICIT_RESOLUÇÃO_294_2007_COELCE_Sem_Gov_Estado-Ate_Rev2007_IRT_Planilha Básica_março2009_casulo 5_Balanço" xfId="582" xr:uid="{F217E599-8949-40FD-9672-01B3EF3EEDDE}"/>
    <cellStyle name="_PLPT_PLANILHA_CÁLCULO_DÉFICIT_RESOLUÇÃO_294_2007_COELCE_Sem_Gov_Estado-Ate_Rev2007_IRT_Planilha Básica_março2009_casulo 5_casulo 15" xfId="583" xr:uid="{9C0622C7-A918-49E3-BF34-266B93DDBFC7}"/>
    <cellStyle name="_PLPT_PLANILHA_CÁLCULO_DÉFICIT_RESOLUÇÃO_294_2007_COELCE_Sem_Gov_Estado-Ate_Rev2007_IRT_Planilha Básica_março2009_casulo 5_IRT EEB 2010" xfId="3358" xr:uid="{6556D211-A94F-4558-B1F1-B5C51825A880}"/>
    <cellStyle name="_PLPT_PLANILHA_CÁLCULO_DÉFICIT_RESOLUÇÃO_294_2007_COELCE_Sem_Gov_Estado-Ate_Rev2007_IRT_Planilha Básica_março2009_COELCE  ICMS Não Compensado RTO 2012 281211" xfId="3359" xr:uid="{07F3CA97-A810-40D2-9070-6CD154452BD1}"/>
    <cellStyle name="_PLPT_PLANILHA_CÁLCULO_DÉFICIT_RESOLUÇÃO_294_2007_COELCE_Sem_Gov_Estado-Ate_Rev2007_IRT_Planilha Básica_março2009_COELCE - RTO 2011 - PLPT_PLANILHA_CÁLCULO_DÉFICIT" xfId="3360" xr:uid="{E13AF717-0FB1-465B-9D76-BE8CA5C9CC04}"/>
    <cellStyle name="_PLPT_PLANILHA_CÁLCULO_DÉFICIT_RESOLUÇÃO_294_2007_COELCE_Sem_Gov_Estado-Ate_Rev2007_IRT_Planilha Básica_março2009_IRT EEB 2010" xfId="3361" xr:uid="{A705B59B-54D5-486F-97CD-7BE777DB6EB6}"/>
    <cellStyle name="_PLPT_PLANILHA_CÁLCULO_DÉFICIT_RESOLUÇÃO_294_2007_COELCE_Sem_Gov_Estado-Ate_Rev2007_IRT_Planilha Básica_março2009_IRT Piratininga 2009" xfId="584" xr:uid="{88752123-FC20-469F-9B05-1777B3D25D2F}"/>
    <cellStyle name="_PLPT_PLANILHA_CÁLCULO_DÉFICIT_RESOLUÇÃO_294_2007_COELCE_Sem_Gov_Estado-Ate_Rev2007_IRT_Planilha Básica_março2009_IRT Piratininga 2009 2" xfId="1444" xr:uid="{D9E8E0BF-49B6-4723-A3EC-F6047AD230E3}"/>
    <cellStyle name="_PLPT_PLANILHA_CÁLCULO_DÉFICIT_RESOLUÇÃO_294_2007_COELCE_Sem_Gov_Estado-Ate_Rev2007_IRT_Planilha Básica_março2009_IRT Piratininga 2009_Balanço" xfId="585" xr:uid="{C35D552D-DAB2-4825-98F1-A4C9D4A11C3F}"/>
    <cellStyle name="_PLPT_PLANILHA_CÁLCULO_DÉFICIT_RESOLUÇÃO_294_2007_COELCE_Sem_Gov_Estado-Ate_Rev2007_IRT_Planilha Básica_março2009_IRT Piratininga 2009_casulo 15" xfId="586" xr:uid="{D218979B-7039-428E-938C-8FC2187B5934}"/>
    <cellStyle name="_PLPT_PLANILHA_CÁLCULO_DÉFICIT_RESOLUÇÃO_294_2007_COELCE_Sem_Gov_Estado-Ate_Rev2007_IRT_Planilha Básica_março2009_IRT Piratininga 2009_IRT EEB 2010" xfId="3362" xr:uid="{02219398-F5D4-4FC9-BD38-111E2B9D6DEF}"/>
    <cellStyle name="_PLPT_PLANILHA_CÁLCULO_DÉFICIT_RESOLUÇÃO_294_2007_COELCE_Sem_Gov_Estado-Ate_Rev2007_IRT_Planilha Básica_março2009_IRT_EBB_mai2010d" xfId="3363" xr:uid="{783C82A2-26EE-4B71-ABF2-91299031F237}"/>
    <cellStyle name="_PLPT_PLANILHA_CÁLCULO_DÉFICIT_RESOLUÇÃO_294_2007_COELCE_Sem_Gov_Estado-Ate_Rev2007_IRT_Planilha Básica_março2009_IRT_Planilha Básica_ CETRIL" xfId="587" xr:uid="{801261DE-5B17-45A2-92EB-BEB0C6BC6B18}"/>
    <cellStyle name="_PLPT_PLANILHA_CÁLCULO_DÉFICIT_RESOLUÇÃO_294_2007_COELCE_Sem_Gov_Estado-Ate_Rev2007_IRT_Planilha Básica_março2009_IRT_Planilha Básica_ CETRIL 2" xfId="1445" xr:uid="{655C9FA2-13E2-4EFF-A1A3-887DE0A1C5E3}"/>
    <cellStyle name="_PLPT_PLANILHA_CÁLCULO_DÉFICIT_RESOLUÇÃO_294_2007_COELCE_Sem_Gov_Estado-Ate_Rev2007_IRT_Planilha Básica_março2009_IRT_Planilha Básica_ CETRIL_Balanço" xfId="588" xr:uid="{3AF840A5-A584-4818-BB24-C4C925C75B03}"/>
    <cellStyle name="_PLPT_PLANILHA_CÁLCULO_DÉFICIT_RESOLUÇÃO_294_2007_COELCE_Sem_Gov_Estado-Ate_Rev2007_IRT_Planilha Básica_março2009_IRT_Planilha Básica_ CETRIL_casulo 15" xfId="589" xr:uid="{D42E07FA-1676-4A39-9B1C-1252F7FA7DDA}"/>
    <cellStyle name="_PLPT_PLANILHA_CÁLCULO_DÉFICIT_RESOLUÇÃO_294_2007_COELCE_Sem_Gov_Estado-Ate_Rev2007_IRT_Planilha Básica_março2009_IRT_Planilha Básica_ CETRIL_IRT EEB 2010" xfId="3364" xr:uid="{756E5785-CBC5-4C7F-B9E0-066048F6635E}"/>
    <cellStyle name="_PLPT_PLANILHA_CÁLCULO_DÉFICIT_RESOLUÇÃO_294_2007_COELCE_Sem_Gov_Estado-Ate_Rev2007_IRT_Planilha Básica_março2009_IRT_Planilha Básica_DIRETORIA" xfId="3365" xr:uid="{009CE35C-522F-4EA8-ABED-33CCF0415700}"/>
    <cellStyle name="_PLPT_PLANILHA_CÁLCULO_DÉFICIT_RESOLUÇÃO_294_2007_COELCE_Sem_Gov_Estado-Ate_Rev2007_IRT_Planilha Básica_março2009_IRT_Planilha Básica_fev2010" xfId="3366" xr:uid="{BE92C4AA-64FF-4C6A-A402-0E49C0CF4CF0}"/>
    <cellStyle name="_PLPT_PLANILHA_CÁLCULO_DÉFICIT_RESOLUÇÃO_294_2007_COELCE_Sem_Gov_Estado-Ate_Rev2007_IRT_Planilha Básica_março2009_IRT_Planilha Básica_fev2010a" xfId="590" xr:uid="{6C758F43-C179-4E8C-86A3-9FCFB776297D}"/>
    <cellStyle name="_PLPT_PLANILHA_CÁLCULO_DÉFICIT_RESOLUÇÃO_294_2007_COELCE_Sem_Gov_Estado-Ate_Rev2007_IRT_Planilha Básica_março2009_IRT_Planilha Básica_fev2010a 2" xfId="1446" xr:uid="{C76E88EB-D127-4401-A9BC-E8E02F71C014}"/>
    <cellStyle name="_PLPT_PLANILHA_CÁLCULO_DÉFICIT_RESOLUÇÃO_294_2007_COELCE_Sem_Gov_Estado-Ate_Rev2007_IRT_Planilha Básica_março2009_IRT_Planilha Básica_fev2010a_Balanço" xfId="591" xr:uid="{8CFC1F15-3033-4670-8571-4D92DEE56290}"/>
    <cellStyle name="_PLPT_PLANILHA_CÁLCULO_DÉFICIT_RESOLUÇÃO_294_2007_COELCE_Sem_Gov_Estado-Ate_Rev2007_IRT_Planilha Básica_março2009_IRT_Planilha Básica_fev2010a_Balanço 2" xfId="1447" xr:uid="{CC514E65-2647-4E0E-B322-E816FAD873D0}"/>
    <cellStyle name="_PLPT_PLANILHA_CÁLCULO_DÉFICIT_RESOLUÇÃO_294_2007_COELCE_Sem_Gov_Estado-Ate_Rev2007_IRT_Planilha Básica_março2009_IRT_Planilha Básica_fev2010a_casulo 15" xfId="592" xr:uid="{C4ED2BE8-014A-4747-8CA1-55DB57C54308}"/>
    <cellStyle name="_PLPT_PLANILHA_CÁLCULO_DÉFICIT_RESOLUÇÃO_294_2007_COELCE_Sem_Gov_Estado-Ate_Rev2007_IRT_Planilha Básica_março2009_IRT_Planilha Básica_fev2010a_casulo 5" xfId="593" xr:uid="{E0A02609-E467-42F8-A15E-08DD8C9C7009}"/>
    <cellStyle name="_PLPT_PLANILHA_CÁLCULO_DÉFICIT_RESOLUÇÃO_294_2007_COELCE_Sem_Gov_Estado-Ate_Rev2007_IRT_Planilha Básica_março2009_IRT_Planilha Básica_fev2010a_casulo 5 2" xfId="1448" xr:uid="{AF1FF1D5-28E4-46C8-85A3-FDF46B8EFC74}"/>
    <cellStyle name="_PLPT_PLANILHA_CÁLCULO_DÉFICIT_RESOLUÇÃO_294_2007_COELCE_Sem_Gov_Estado-Ate_Rev2007_IRT_Planilha Básica_março2009_IRT_Planilha Básica_fev2010a_casulo 5_Balanço" xfId="594" xr:uid="{769FE710-7335-417A-9D9B-D87024C1D69D}"/>
    <cellStyle name="_PLPT_PLANILHA_CÁLCULO_DÉFICIT_RESOLUÇÃO_294_2007_COELCE_Sem_Gov_Estado-Ate_Rev2007_IRT_Planilha Básica_março2009_IRT_Planilha Básica_fev2010a_casulo 5_casulo 15" xfId="595" xr:uid="{A144E6B8-64D1-46DB-AB99-CDCF7E6DE7BD}"/>
    <cellStyle name="_PLPT_PLANILHA_CÁLCULO_DÉFICIT_RESOLUÇÃO_294_2007_COELCE_Sem_Gov_Estado-Ate_Rev2007_IRT_Planilha Básica_março2009_IRT_Planilha Básica_fev2010a_casulo 5_IRT EEB 2010" xfId="3367" xr:uid="{9F3C7717-D6A9-43DB-AA3D-5AF15FF31DB0}"/>
    <cellStyle name="_PLPT_PLANILHA_CÁLCULO_DÉFICIT_RESOLUÇÃO_294_2007_COELCE_Sem_Gov_Estado-Ate_Rev2007_IRT_Planilha Básica_março2009_IRT_Planilha Básica_fev2010a_IRT EEB 2010" xfId="3368" xr:uid="{736169E2-DC09-476E-9123-C70DAB048EAC}"/>
    <cellStyle name="_PLPT_PLANILHA_CÁLCULO_DÉFICIT_RESOLUÇÃO_294_2007_COELCE_Sem_Gov_Estado-Ate_Rev2007_IRT_Planilha Básica_março2009_IRT_Planilha Básica_jan2010" xfId="3369" xr:uid="{BE537AB4-349D-4720-892B-25681D8BAFD4}"/>
    <cellStyle name="_PLPT_PLANILHA_CÁLCULO_DÉFICIT_RESOLUÇÃO_294_2007_COELCE_Sem_Gov_Estado-Ate_Rev2007_IRT_Planilha Básica_março2009_IRT_Planilha Básica_mar2010d" xfId="596" xr:uid="{07193F65-7012-44EF-9E7B-C8ADF4A26F30}"/>
    <cellStyle name="_PLPT_PLANILHA_CÁLCULO_DÉFICIT_RESOLUÇÃO_294_2007_COELCE_Sem_Gov_Estado-Ate_Rev2007_IRT_Planilha Básica_março2009_IRT_Planilha Básica_mar2010d 2" xfId="1449" xr:uid="{3EC4EC5B-596A-456E-8488-B08B15715A63}"/>
    <cellStyle name="_PLPT_PLANILHA_CÁLCULO_DÉFICIT_RESOLUÇÃO_294_2007_COELCE_Sem_Gov_Estado-Ate_Rev2007_IRT_Planilha Básica_março2009_IRT_Planilha Básica_NOVA METODOLOGIA" xfId="3370" xr:uid="{6A65A7FA-95F1-4EC5-B668-407424D2BC11}"/>
    <cellStyle name="_PLPT_PLANILHA_CÁLCULO_DÉFICIT_RESOLUÇÃO_294_2007_COELCE_Sem_Gov_Estado-Ate_Rev2007_IRT_Planilha Básica_março2009_IRT_Santa 2010" xfId="3371" xr:uid="{AA71AF9E-BCA6-48C5-83B3-2F88A2D3AFE2}"/>
    <cellStyle name="_PLPT_PLANILHA_CÁLCULO_DÉFICIT_RESOLUÇÃO_294_2007_COELCE_Sem_Gov_Estado-Ate_Rev2007_IRT_Planilha Básica_março2009_IRT-cálculo" xfId="43262" xr:uid="{B6ACFD3A-84E2-418F-ABB8-DD9CF831D48B}"/>
    <cellStyle name="_PLPT_PLANILHA_CÁLCULO_DÉFICIT_RESOLUÇÃO_294_2007_COELCE_Sem_Gov_Estado-Ate_Rev2007_IRT_Planilha Básica_março2009_Resultados_DEA_RND_QUAL_PERDAS" xfId="42558" xr:uid="{1B96D5E1-281B-43FE-90E7-6E28262BC235}"/>
    <cellStyle name="_PLPT_PLANILHA_CÁLCULO_DÉFICIT_RESOLUÇÃO_294_2007_COELCE_Sem_Gov_Estado-Ate_Rev2007_IRT_Planilha Básica_março2009_Simulação congelamento COELCE 2011 - Propostas 3ª Fase AP040 (20.12.2011)" xfId="3372" xr:uid="{7EDD19B4-08D3-4DED-AF90-2BA8841BF11F}"/>
    <cellStyle name="_PLPT_PLANILHA_CÁLCULO_DÉFICIT_RESOLUÇÃO_294_2007_COELCE_Sem_Gov_Estado-Ate_Rev2007_IRT_Planilha Básica_março2009_teste ampla" xfId="597" xr:uid="{E59B8945-779D-4767-A136-BABF8792CFF8}"/>
    <cellStyle name="_PLPT_PLANILHA_CÁLCULO_DÉFICIT_RESOLUÇÃO_294_2007_COELCE_Sem_Gov_Estado-Ate_Rev2007_IRT_Planilha Básica_março2009_teste ampla 2" xfId="1450" xr:uid="{CF560DB5-85E7-40CA-A5BB-E473483196B9}"/>
    <cellStyle name="_PLPT_PLANILHA_CÁLCULO_DÉFICIT_RESOLUÇÃO_294_2007_COELCE_Sem_Gov_Estado-Ate_Rev2007_IRT_Planilha Básica_março2009_teste ampla_Balanço" xfId="598" xr:uid="{5E03672A-D477-43AA-8AB3-147D972C5B0C}"/>
    <cellStyle name="_PLPT_PLANILHA_CÁLCULO_DÉFICIT_RESOLUÇÃO_294_2007_COELCE_Sem_Gov_Estado-Ate_Rev2007_IRT_Planilha Básica_março2009_teste ampla_Balanço 2" xfId="1451" xr:uid="{F9622640-9BA0-47B4-9732-C604C9153B8D}"/>
    <cellStyle name="_PLPT_PLANILHA_CÁLCULO_DÉFICIT_RESOLUÇÃO_294_2007_COELCE_Sem_Gov_Estado-Ate_Rev2007_IRT_Planilha Básica_março2009_teste ampla_casulo 15" xfId="599" xr:uid="{046FDFCD-36B8-43EE-A8D3-951735D41057}"/>
    <cellStyle name="_PLPT_PLANILHA_CÁLCULO_DÉFICIT_RESOLUÇÃO_294_2007_COELCE_Sem_Gov_Estado-Ate_Rev2007_IRT_Planilha Básica_março2009_teste ampla_casulo 5" xfId="600" xr:uid="{E2D23A72-28E8-42E7-BA2C-861F4740BC22}"/>
    <cellStyle name="_PLPT_PLANILHA_CÁLCULO_DÉFICIT_RESOLUÇÃO_294_2007_COELCE_Sem_Gov_Estado-Ate_Rev2007_IRT_Planilha Básica_março2009_teste ampla_casulo 5 2" xfId="1452" xr:uid="{FA019135-ECB9-42A0-9CEE-9D5D7548CE19}"/>
    <cellStyle name="_PLPT_PLANILHA_CÁLCULO_DÉFICIT_RESOLUÇÃO_294_2007_COELCE_Sem_Gov_Estado-Ate_Rev2007_IRT_Planilha Básica_março2009_teste ampla_casulo 5_Balanço" xfId="601" xr:uid="{18856359-4928-4905-8B3A-DA87ABE917E9}"/>
    <cellStyle name="_PLPT_PLANILHA_CÁLCULO_DÉFICIT_RESOLUÇÃO_294_2007_COELCE_Sem_Gov_Estado-Ate_Rev2007_IRT_Planilha Básica_março2009_teste ampla_casulo 5_casulo 15" xfId="602" xr:uid="{079C9F97-5F2F-4651-AE56-F69EFCB0E2C4}"/>
    <cellStyle name="_PLPT_PLANILHA_CÁLCULO_DÉFICIT_RESOLUÇÃO_294_2007_COELCE_Sem_Gov_Estado-Ate_Rev2007_IRT_Planilha Básica_março2009_teste ampla_casulo 5_IRT EEB 2010" xfId="3373" xr:uid="{B23A22A9-4EEA-46F7-BBB6-DC4A84F3418A}"/>
    <cellStyle name="_PLPT_PLANILHA_CÁLCULO_DÉFICIT_RESOLUÇÃO_294_2007_COELCE_Sem_Gov_Estado-Ate_Rev2007_IRT_Planilha Básica_março2009_teste ampla_IRT EEB 2010" xfId="3374" xr:uid="{A85ADFA0-28B9-4513-B568-83F5BD94B2B6}"/>
    <cellStyle name="_PLPT_PLANILHA_CÁLCULO_DÉFICIT_RESOLUÇÃO_294_2007_COELCE_Sem_Gov_Estado-Ate_Rev2007_IRT_Planilha Básica_NOVA METODOLOGIA" xfId="3375" xr:uid="{5CD09FA8-D441-47A2-B878-B87D2D2623DD}"/>
    <cellStyle name="_PLPT_PLANILHA_CÁLCULO_DÉFICIT_RESOLUÇÃO_294_2007_COELCE_Sem_Gov_Estado-Ate_Rev2007_IRT_Planilha Básica_out2009" xfId="603" xr:uid="{738F9A24-A077-4793-8A6E-81110AF4894C}"/>
    <cellStyle name="_PLPT_PLANILHA_CÁLCULO_DÉFICIT_RESOLUÇÃO_294_2007_COELCE_Sem_Gov_Estado-Ate_Rev2007_IRT_Planilha Básica_out2009 2" xfId="1453" xr:uid="{68DBEE7D-0D1C-4C0C-BA9C-5B72C008FB62}"/>
    <cellStyle name="_PLPT_PLANILHA_CÁLCULO_DÉFICIT_RESOLUÇÃO_294_2007_COELCE_Sem_Gov_Estado-Ate_Rev2007_IRT_Planilha Básica_out2009_Balanço" xfId="604" xr:uid="{3508F594-9266-4B31-BDFE-46D513A82B36}"/>
    <cellStyle name="_PLPT_PLANILHA_CÁLCULO_DÉFICIT_RESOLUÇÃO_294_2007_COELCE_Sem_Gov_Estado-Ate_Rev2007_IRT_Planilha Básica_out2009_Balanço 2" xfId="1454" xr:uid="{90217658-807E-476D-BEAC-EEDBEE4DB27F}"/>
    <cellStyle name="_PLPT_PLANILHA_CÁLCULO_DÉFICIT_RESOLUÇÃO_294_2007_COELCE_Sem_Gov_Estado-Ate_Rev2007_IRT_Planilha Básica_out2009_casulo 15" xfId="605" xr:uid="{2884F554-DEB9-4B61-A4F7-40649012B607}"/>
    <cellStyle name="_PLPT_PLANILHA_CÁLCULO_DÉFICIT_RESOLUÇÃO_294_2007_COELCE_Sem_Gov_Estado-Ate_Rev2007_IRT_Planilha Básica_out2009_casulo 5" xfId="606" xr:uid="{57DE4C74-147E-4909-8D69-291855F0D409}"/>
    <cellStyle name="_PLPT_PLANILHA_CÁLCULO_DÉFICIT_RESOLUÇÃO_294_2007_COELCE_Sem_Gov_Estado-Ate_Rev2007_IRT_Planilha Básica_out2009_casulo 5 2" xfId="1455" xr:uid="{96549FC1-9B3C-4FA0-8D6B-51AD8A507BB4}"/>
    <cellStyle name="_PLPT_PLANILHA_CÁLCULO_DÉFICIT_RESOLUÇÃO_294_2007_COELCE_Sem_Gov_Estado-Ate_Rev2007_IRT_Planilha Básica_out2009_casulo 5_Balanço" xfId="607" xr:uid="{436ADC35-137F-4E61-8D55-5B8A042E79D3}"/>
    <cellStyle name="_PLPT_PLANILHA_CÁLCULO_DÉFICIT_RESOLUÇÃO_294_2007_COELCE_Sem_Gov_Estado-Ate_Rev2007_IRT_Planilha Básica_out2009_casulo 5_casulo 15" xfId="608" xr:uid="{12804676-830F-4DF8-8B3B-4C914DA54FE8}"/>
    <cellStyle name="_PLPT_PLANILHA_CÁLCULO_DÉFICIT_RESOLUÇÃO_294_2007_COELCE_Sem_Gov_Estado-Ate_Rev2007_IRT_Planilha Básica_out2009_casulo 5_IRT EEB 2010" xfId="3376" xr:uid="{44E62F71-51E1-4509-949B-D0835C343919}"/>
    <cellStyle name="_PLPT_PLANILHA_CÁLCULO_DÉFICIT_RESOLUÇÃO_294_2007_COELCE_Sem_Gov_Estado-Ate_Rev2007_IRT_Planilha Básica_out2009_IRT EEB 2010" xfId="3377" xr:uid="{53EDC88B-1C47-4ED7-A9E9-C2C732C9569B}"/>
    <cellStyle name="_PLPT_PLANILHA_CÁLCULO_DÉFICIT_RESOLUÇÃO_294_2007_COELCE_Sem_Gov_Estado-Ate_Rev2007_IRT_Pleito" xfId="3378" xr:uid="{BC15B27B-7F9C-4714-B377-F41DEC28EA3B}"/>
    <cellStyle name="_PLPT_PLANILHA_CÁLCULO_DÉFICIT_RESOLUÇÃO_294_2007_COELCE_Sem_Gov_Estado-Ate_Rev2007_IRT_Pleito_IRT-cálculo" xfId="3379" xr:uid="{1B8CB127-F4E9-4D48-8FB5-30E32F78B5BB}"/>
    <cellStyle name="_PLPT_PLANILHA_CÁLCULO_DÉFICIT_RESOLUÇÃO_294_2007_COELCE_Sem_Gov_Estado-Ate_Rev2007_IRT_Pleito_IRT-cálculo CAPA NEUTRALIDADE" xfId="3380" xr:uid="{EB30A2C0-1FA1-4D9C-86E4-67ED40D8ED51}"/>
    <cellStyle name="_PLPT_PLANILHA_CÁLCULO_DÉFICIT_RESOLUÇÃO_294_2007_COELCE_Sem_Gov_Estado-Ate_Rev2007_IRT_Revisão A-1" xfId="3381" xr:uid="{ECE783BC-75A7-4046-A0E2-18BB3F711A92}"/>
    <cellStyle name="_PLPT_PLANILHA_CÁLCULO_DÉFICIT_RESOLUÇÃO_294_2007_COELCE_Sem_Gov_Estado-Ate_Rev2007_IRT_Revisão A-1_IRT-cálculo" xfId="3382" xr:uid="{7D70222F-0236-426C-ACAC-A63D8989F172}"/>
    <cellStyle name="_PLPT_PLANILHA_CÁLCULO_DÉFICIT_RESOLUÇÃO_294_2007_COELCE_Sem_Gov_Estado-Ate_Rev2007_IRT_Revisão A-1_IRT-cálculo CAPA NEUTRALIDADE" xfId="3383" xr:uid="{55428B95-A2F6-4908-86AF-BA3EC49E20B7}"/>
    <cellStyle name="_PLPT_PLANILHA_CÁLCULO_DÉFICIT_RESOLUÇÃO_294_2007_COELCE_Sem_Gov_Estado-Ate_Rev2007_IRT_SantaCruzpós IGPM" xfId="3384" xr:uid="{B741BD3E-1B44-4253-B651-BF8B2D15EB63}"/>
    <cellStyle name="_PLPT_PLANILHA_CÁLCULO_DÉFICIT_RESOLUÇÃO_294_2007_COELCE_Sem_Gov_Estado-Ate_Rev2007_IRT1" xfId="3385" xr:uid="{028D9C8B-1844-464D-A7EA-CC64AD1D154F}"/>
    <cellStyle name="_PLPT_PLANILHA_CÁLCULO_DÉFICIT_RESOLUÇÃO_294_2007_COELCE_Sem_Gov_Estado-Ate_Rev2007_IRT1_IRT-cálculo" xfId="3386" xr:uid="{4E5C6811-726E-4EF5-B768-18C11C1C73F8}"/>
    <cellStyle name="_PLPT_PLANILHA_CÁLCULO_DÉFICIT_RESOLUÇÃO_294_2007_COELCE_Sem_Gov_Estado-Ate_Rev2007_IRT1_IRT-cálculo CAPA NEUTRALIDADE" xfId="3387" xr:uid="{F4F78EC0-17C7-4DEF-8DBA-2E4C0657AD18}"/>
    <cellStyle name="_PLPT_PLANILHA_CÁLCULO_DÉFICIT_RESOLUÇÃO_294_2007_COELCE_Sem_Gov_Estado-Ate_Rev2007_IRT-2010_COPEL_SOBRECONTRATAÇÃOeCVAenergia" xfId="1649" xr:uid="{0C27E925-C7C6-461F-86BB-7514354DCDC2}"/>
    <cellStyle name="_PLPT_PLANILHA_CÁLCULO_DÉFICIT_RESOLUÇÃO_294_2007_COELCE_Sem_Gov_Estado-Ate_Rev2007_IRT-cálculo" xfId="3388" xr:uid="{B0F6D423-CDF4-4630-B183-7F0CBDF84FD1}"/>
    <cellStyle name="_PLPT_PLANILHA_CÁLCULO_DÉFICIT_RESOLUÇÃO_294_2007_COELCE_Sem_Gov_Estado-Ate_Rev2007_IRT-cálculo CAPA NEUTRALIDADE" xfId="3389" xr:uid="{5F6AACD3-E0DB-4D08-A3D5-B76600082049}"/>
    <cellStyle name="_PLPT_PLANILHA_CÁLCULO_DÉFICIT_RESOLUÇÃO_294_2007_COELCE_Sem_Gov_Estado-Ate_Rev2007_Modelo IRT ANEELl_2010" xfId="43263" xr:uid="{3B0DE832-49B8-43F0-8C69-4FEFB44F45D1}"/>
    <cellStyle name="_PLPT_PLANILHA_CÁLCULO_DÉFICIT_RESOLUÇÃO_294_2007_COELCE_Sem_Gov_Estado-Ate_Rev2007_Pasta1" xfId="1650" xr:uid="{88CB7056-BB25-4000-9DBD-1DAD07F435F2}"/>
    <cellStyle name="_PLPT_PLANILHA_CÁLCULO_DÉFICIT_RESOLUÇÃO_294_2007_COELCE_Sem_Gov_Estado-Ate_Rev2007_Pasta1 2" xfId="3390" xr:uid="{AFF66665-039A-4DE9-B555-00F9D8C464E4}"/>
    <cellStyle name="_PLPT_PLANILHA_CÁLCULO_DÉFICIT_RESOLUÇÃO_294_2007_COELCE_Sem_Gov_Estado-Ate_Rev2007_Pasta1_atualização serviços taxados" xfId="43264" xr:uid="{9FEF5C6E-A412-49C7-A4CC-733EB5EACE73}"/>
    <cellStyle name="_PLPT_PLANILHA_CÁLCULO_DÉFICIT_RESOLUÇÃO_294_2007_COELCE_Sem_Gov_Estado-Ate_Rev2007_Pasta1_Financeiro Desconto na TUSD Consumidores Livres Reajuste 2010 - 03_03_2010" xfId="43265" xr:uid="{9B53BFED-6E4E-4AD1-B8C8-47FD7B3D2717}"/>
    <cellStyle name="_PLPT_PLANILHA_CÁLCULO_DÉFICIT_RESOLUÇÃO_294_2007_COELCE_Sem_Gov_Estado-Ate_Rev2007_Pasta1_Financeiro Desconto na TUSD Geradores Reajuste 2010 - 03_03_2010" xfId="43266" xr:uid="{B4BEE691-0909-4B31-86B7-3E9C8D904D74}"/>
    <cellStyle name="_PLPT_PLANILHA_CÁLCULO_DÉFICIT_RESOLUÇÃO_294_2007_COELCE_Sem_Gov_Estado-Ate_Rev2007_Pasta1_Financeiro Subsídio Baixa Renda Reajuste 2010 - 03_03_2010" xfId="43267" xr:uid="{0D5BDB0D-DC20-4D6C-80F1-930B7A020A99}"/>
    <cellStyle name="_PLPT_PLANILHA_CÁLCULO_DÉFICIT_RESOLUÇÃO_294_2007_COELCE_Sem_Gov_Estado-Ate_Rev2007_Pasta1_Financeiro Subsídio Rural Irrigante e Aquicultor Reajuste 2010 - 03_03_2010" xfId="43268" xr:uid="{62A1E6DF-5AC8-48F4-A19E-6B27CBE58D8A}"/>
    <cellStyle name="_PLPT_PLANILHA_CÁLCULO_DÉFICIT_RESOLUÇÃO_294_2007_COELCE_Sem_Gov_Estado-Ate_Rev2007_Pasta1_IRT-cálculo" xfId="3391" xr:uid="{EFC4CED0-48AF-49A3-8806-430E16115615}"/>
    <cellStyle name="_PLPT_PLANILHA_CÁLCULO_DÉFICIT_RESOLUÇÃO_294_2007_COELCE_Sem_Gov_Estado-Ate_Rev2007_Pasta1_IRT-cálculo CAPA NEUTRALIDADE" xfId="3392" xr:uid="{6647E6A5-33A2-4F59-AB6D-69F7E5E15BF1}"/>
    <cellStyle name="_PLPT_PLANILHA_CÁLCULO_DÉFICIT_RESOLUÇÃO_294_2007_COELCE_Sem_Gov_Estado-Ate_Rev2007_Pasta1_SOBRECONTRATAÇÃO E CVA" xfId="3393" xr:uid="{93DDEAA2-1FA7-421B-971B-430D02B8E1F7}"/>
    <cellStyle name="_PLPT_PLANILHA_CÁLCULO_DÉFICIT_RESOLUÇÃO_294_2007_COELCE_Sem_Gov_Estado-Ate_Rev2007_Pasta2" xfId="609" xr:uid="{24107C83-3AAC-4B5C-AB27-46AE406761BA}"/>
    <cellStyle name="_PLPT_PLANILHA_CÁLCULO_DÉFICIT_RESOLUÇÃO_294_2007_COELCE_Sem_Gov_Estado-Ate_Rev2007_Pasta2 2" xfId="1456" xr:uid="{C016A6FC-1393-4854-95AB-73DAB972D1F3}"/>
    <cellStyle name="_PLPT_PLANILHA_CÁLCULO_DÉFICIT_RESOLUÇÃO_294_2007_COELCE_Sem_Gov_Estado-Ate_Rev2007_Pasta2_02 IRT Bandeirante 2009" xfId="3394" xr:uid="{1B81224C-F3D4-474F-9663-EBEF891FD3DE}"/>
    <cellStyle name="_PLPT_PLANILHA_CÁLCULO_DÉFICIT_RESOLUÇÃO_294_2007_COELCE_Sem_Gov_Estado-Ate_Rev2007_Pasta2_Balanço" xfId="610" xr:uid="{174B24AA-0B68-4E57-844F-1630757C2F16}"/>
    <cellStyle name="_PLPT_PLANILHA_CÁLCULO_DÉFICIT_RESOLUÇÃO_294_2007_COELCE_Sem_Gov_Estado-Ate_Rev2007_Pasta2_Balanço 2" xfId="1457" xr:uid="{1B00B46F-49E4-402D-B5E6-22C5FEA7DF5B}"/>
    <cellStyle name="_PLPT_PLANILHA_CÁLCULO_DÉFICIT_RESOLUÇÃO_294_2007_COELCE_Sem_Gov_Estado-Ate_Rev2007_Pasta2_casulo 15" xfId="611" xr:uid="{3216AA79-2E07-4E7A-B5BF-63E6A5742EEB}"/>
    <cellStyle name="_PLPT_PLANILHA_CÁLCULO_DÉFICIT_RESOLUÇÃO_294_2007_COELCE_Sem_Gov_Estado-Ate_Rev2007_Pasta2_casulo 5" xfId="612" xr:uid="{759929DD-33C1-4587-8A24-4EB3C7528EEC}"/>
    <cellStyle name="_PLPT_PLANILHA_CÁLCULO_DÉFICIT_RESOLUÇÃO_294_2007_COELCE_Sem_Gov_Estado-Ate_Rev2007_Pasta2_casulo 5 2" xfId="1458" xr:uid="{76643DA1-A21F-43D6-BB8C-C3D4BE501474}"/>
    <cellStyle name="_PLPT_PLANILHA_CÁLCULO_DÉFICIT_RESOLUÇÃO_294_2007_COELCE_Sem_Gov_Estado-Ate_Rev2007_Pasta2_casulo 5_Balanço" xfId="613" xr:uid="{6F37FD45-0483-4E4C-841F-D494E67B061A}"/>
    <cellStyle name="_PLPT_PLANILHA_CÁLCULO_DÉFICIT_RESOLUÇÃO_294_2007_COELCE_Sem_Gov_Estado-Ate_Rev2007_Pasta2_casulo 5_casulo 15" xfId="614" xr:uid="{CB10D50F-F327-41EA-9EF3-DC1F65F56CF3}"/>
    <cellStyle name="_PLPT_PLANILHA_CÁLCULO_DÉFICIT_RESOLUÇÃO_294_2007_COELCE_Sem_Gov_Estado-Ate_Rev2007_Pasta2_casulo 5_IRT EEB 2010" xfId="3395" xr:uid="{A0CBFB4C-CB74-4473-BD7B-C34FDE27874B}"/>
    <cellStyle name="_PLPT_PLANILHA_CÁLCULO_DÉFICIT_RESOLUÇÃO_294_2007_COELCE_Sem_Gov_Estado-Ate_Rev2007_Pasta2_IRT EEB 2010" xfId="3396" xr:uid="{FA3F6039-B0ED-415A-B5AC-6F2864836815}"/>
    <cellStyle name="_PLPT_PLANILHA_CÁLCULO_DÉFICIT_RESOLUÇÃO_294_2007_COELCE_Sem_Gov_Estado-Ate_Rev2007_Pasta2_IRT Piratininga 2009" xfId="615" xr:uid="{3B518DD1-8BF2-46EC-ACC2-F9F2BC416F47}"/>
    <cellStyle name="_PLPT_PLANILHA_CÁLCULO_DÉFICIT_RESOLUÇÃO_294_2007_COELCE_Sem_Gov_Estado-Ate_Rev2007_Pasta2_IRT Piratininga 2009 2" xfId="1459" xr:uid="{AD28A8FD-C68E-402B-97CE-D4059521A8C2}"/>
    <cellStyle name="_PLPT_PLANILHA_CÁLCULO_DÉFICIT_RESOLUÇÃO_294_2007_COELCE_Sem_Gov_Estado-Ate_Rev2007_Pasta2_IRT Piratininga 2009_Balanço" xfId="616" xr:uid="{B8C38720-76AE-469C-8EC2-0A810A790FBA}"/>
    <cellStyle name="_PLPT_PLANILHA_CÁLCULO_DÉFICIT_RESOLUÇÃO_294_2007_COELCE_Sem_Gov_Estado-Ate_Rev2007_Pasta2_IRT Piratininga 2009_casulo 15" xfId="617" xr:uid="{DA20B237-7346-4EE4-A828-01D55643FA98}"/>
    <cellStyle name="_PLPT_PLANILHA_CÁLCULO_DÉFICIT_RESOLUÇÃO_294_2007_COELCE_Sem_Gov_Estado-Ate_Rev2007_Pasta2_IRT Piratininga 2009_IRT EEB 2010" xfId="3397" xr:uid="{A7D35B39-C379-4C9B-AAFA-1FBEA20D1B89}"/>
    <cellStyle name="_PLPT_PLANILHA_CÁLCULO_DÉFICIT_RESOLUÇÃO_294_2007_COELCE_Sem_Gov_Estado-Ate_Rev2007_Pasta2_IRT_EBB_mai2010d" xfId="3398" xr:uid="{63B18A76-4F83-472C-A1BE-45A5326C0C47}"/>
    <cellStyle name="_PLPT_PLANILHA_CÁLCULO_DÉFICIT_RESOLUÇÃO_294_2007_COELCE_Sem_Gov_Estado-Ate_Rev2007_Pasta2_IRT_Planilha Básica_ CETRIL" xfId="618" xr:uid="{265E7C29-EF70-42E3-8BCE-46DCB3C7A51F}"/>
    <cellStyle name="_PLPT_PLANILHA_CÁLCULO_DÉFICIT_RESOLUÇÃO_294_2007_COELCE_Sem_Gov_Estado-Ate_Rev2007_Pasta2_IRT_Planilha Básica_ CETRIL 2" xfId="1460" xr:uid="{A8D20202-407F-4108-82E0-40C1E39B1B9A}"/>
    <cellStyle name="_PLPT_PLANILHA_CÁLCULO_DÉFICIT_RESOLUÇÃO_294_2007_COELCE_Sem_Gov_Estado-Ate_Rev2007_Pasta2_IRT_Planilha Básica_ CETRIL_Balanço" xfId="619" xr:uid="{C0720E31-7F64-4246-9CEF-D839C162AE34}"/>
    <cellStyle name="_PLPT_PLANILHA_CÁLCULO_DÉFICIT_RESOLUÇÃO_294_2007_COELCE_Sem_Gov_Estado-Ate_Rev2007_Pasta2_IRT_Planilha Básica_ CETRIL_casulo 15" xfId="620" xr:uid="{2CFA1AC3-4F6B-4727-833F-791A9295ACE9}"/>
    <cellStyle name="_PLPT_PLANILHA_CÁLCULO_DÉFICIT_RESOLUÇÃO_294_2007_COELCE_Sem_Gov_Estado-Ate_Rev2007_Pasta2_IRT_Planilha Básica_ CETRIL_IRT EEB 2010" xfId="3399" xr:uid="{28EFD65C-2F20-4266-B2F3-4F68B997CA58}"/>
    <cellStyle name="_PLPT_PLANILHA_CÁLCULO_DÉFICIT_RESOLUÇÃO_294_2007_COELCE_Sem_Gov_Estado-Ate_Rev2007_Pasta2_IRT_Planilha Básica_DIRETORIA" xfId="3400" xr:uid="{49F8213C-D97F-4839-9506-81D4EB518D5D}"/>
    <cellStyle name="_PLPT_PLANILHA_CÁLCULO_DÉFICIT_RESOLUÇÃO_294_2007_COELCE_Sem_Gov_Estado-Ate_Rev2007_Pasta2_IRT_Planilha Básica_fev2010" xfId="3401" xr:uid="{4A0832C1-6355-484B-B2E9-26545046C57C}"/>
    <cellStyle name="_PLPT_PLANILHA_CÁLCULO_DÉFICIT_RESOLUÇÃO_294_2007_COELCE_Sem_Gov_Estado-Ate_Rev2007_Pasta2_IRT_Planilha Básica_fev2010a" xfId="621" xr:uid="{0DCC5FBF-9187-477A-B47C-A50795C35E09}"/>
    <cellStyle name="_PLPT_PLANILHA_CÁLCULO_DÉFICIT_RESOLUÇÃO_294_2007_COELCE_Sem_Gov_Estado-Ate_Rev2007_Pasta2_IRT_Planilha Básica_fev2010a 2" xfId="1461" xr:uid="{2E7FF683-D480-446D-9DF5-E4F9AC43AA2B}"/>
    <cellStyle name="_PLPT_PLANILHA_CÁLCULO_DÉFICIT_RESOLUÇÃO_294_2007_COELCE_Sem_Gov_Estado-Ate_Rev2007_Pasta2_IRT_Planilha Básica_fev2010a_Balanço" xfId="622" xr:uid="{AF54B674-9DCD-4FED-8D7B-60923166DDD8}"/>
    <cellStyle name="_PLPT_PLANILHA_CÁLCULO_DÉFICIT_RESOLUÇÃO_294_2007_COELCE_Sem_Gov_Estado-Ate_Rev2007_Pasta2_IRT_Planilha Básica_fev2010a_Balanço 2" xfId="1462" xr:uid="{0A11DBD7-B5C9-40E2-9179-9C53F1CB049F}"/>
    <cellStyle name="_PLPT_PLANILHA_CÁLCULO_DÉFICIT_RESOLUÇÃO_294_2007_COELCE_Sem_Gov_Estado-Ate_Rev2007_Pasta2_IRT_Planilha Básica_fev2010a_casulo 15" xfId="623" xr:uid="{C20436A7-8AE2-429D-890B-14EC7A1E44C8}"/>
    <cellStyle name="_PLPT_PLANILHA_CÁLCULO_DÉFICIT_RESOLUÇÃO_294_2007_COELCE_Sem_Gov_Estado-Ate_Rev2007_Pasta2_IRT_Planilha Básica_fev2010a_casulo 5" xfId="624" xr:uid="{B95BF049-5166-47BA-B07B-9699F0ED82D0}"/>
    <cellStyle name="_PLPT_PLANILHA_CÁLCULO_DÉFICIT_RESOLUÇÃO_294_2007_COELCE_Sem_Gov_Estado-Ate_Rev2007_Pasta2_IRT_Planilha Básica_fev2010a_casulo 5 2" xfId="1463" xr:uid="{957EB0CE-8D72-4955-94C8-B3919A87BE35}"/>
    <cellStyle name="_PLPT_PLANILHA_CÁLCULO_DÉFICIT_RESOLUÇÃO_294_2007_COELCE_Sem_Gov_Estado-Ate_Rev2007_Pasta2_IRT_Planilha Básica_fev2010a_casulo 5_Balanço" xfId="625" xr:uid="{E0406C00-D543-4C9C-AE00-B5CC7F13E5C3}"/>
    <cellStyle name="_PLPT_PLANILHA_CÁLCULO_DÉFICIT_RESOLUÇÃO_294_2007_COELCE_Sem_Gov_Estado-Ate_Rev2007_Pasta2_IRT_Planilha Básica_fev2010a_casulo 5_casulo 15" xfId="626" xr:uid="{8605BBC0-9EEF-4336-88C2-9E7004DD4254}"/>
    <cellStyle name="_PLPT_PLANILHA_CÁLCULO_DÉFICIT_RESOLUÇÃO_294_2007_COELCE_Sem_Gov_Estado-Ate_Rev2007_Pasta2_IRT_Planilha Básica_fev2010a_casulo 5_IRT EEB 2010" xfId="3402" xr:uid="{2DD0B5F6-FEA1-4E8F-B162-AE8924DDFFB9}"/>
    <cellStyle name="_PLPT_PLANILHA_CÁLCULO_DÉFICIT_RESOLUÇÃO_294_2007_COELCE_Sem_Gov_Estado-Ate_Rev2007_Pasta2_IRT_Planilha Básica_fev2010a_IRT EEB 2010" xfId="3403" xr:uid="{43BE0E29-6E26-41DA-8570-19A9F8F870C5}"/>
    <cellStyle name="_PLPT_PLANILHA_CÁLCULO_DÉFICIT_RESOLUÇÃO_294_2007_COELCE_Sem_Gov_Estado-Ate_Rev2007_Pasta2_IRT_Planilha Básica_jan2010" xfId="3404" xr:uid="{B98A3487-980B-4225-9126-F4F37770AA7C}"/>
    <cellStyle name="_PLPT_PLANILHA_CÁLCULO_DÉFICIT_RESOLUÇÃO_294_2007_COELCE_Sem_Gov_Estado-Ate_Rev2007_Pasta2_IRT_Planilha Básica_mar2010b" xfId="3405" xr:uid="{4A511D34-06C6-41AE-882A-C4A00B012811}"/>
    <cellStyle name="_PLPT_PLANILHA_CÁLCULO_DÉFICIT_RESOLUÇÃO_294_2007_COELCE_Sem_Gov_Estado-Ate_Rev2007_Pasta2_IRT_Planilha Básica_mar2010d" xfId="627" xr:uid="{D6B134E5-07DF-4925-A835-AE706979E17B}"/>
    <cellStyle name="_PLPT_PLANILHA_CÁLCULO_DÉFICIT_RESOLUÇÃO_294_2007_COELCE_Sem_Gov_Estado-Ate_Rev2007_Pasta2_IRT_Planilha Básica_mar2010d 2" xfId="1464" xr:uid="{D94DE8C2-049B-4586-9A54-130C5B91D2A6}"/>
    <cellStyle name="_PLPT_PLANILHA_CÁLCULO_DÉFICIT_RESOLUÇÃO_294_2007_COELCE_Sem_Gov_Estado-Ate_Rev2007_Pasta2_IRT_Planilha Básica_NOVA METODOLOGIA" xfId="3406" xr:uid="{5C5A7261-83F9-4BE4-A202-C9D4822ECE13}"/>
    <cellStyle name="_PLPT_PLANILHA_CÁLCULO_DÉFICIT_RESOLUÇÃO_294_2007_COELCE_Sem_Gov_Estado-Ate_Rev2007_Pasta2_IRT_Santa 2010" xfId="3407" xr:uid="{BDCFEFE0-CE9F-4BD5-B10C-07E969D23A93}"/>
    <cellStyle name="_PLPT_PLANILHA_CÁLCULO_DÉFICIT_RESOLUÇÃO_294_2007_COELCE_Sem_Gov_Estado-Ate_Rev2007_Pasta2_IRT-cálculo" xfId="3408" xr:uid="{58539A4B-FE31-4218-9A18-5E867ECCCF69}"/>
    <cellStyle name="_PLPT_PLANILHA_CÁLCULO_DÉFICIT_RESOLUÇÃO_294_2007_COELCE_Sem_Gov_Estado-Ate_Rev2007_Pasta2_IRT-cálculo CAPA NEUTRALIDADE" xfId="3409" xr:uid="{3452D4F1-1F67-4B08-8842-5D92A07DD2B0}"/>
    <cellStyle name="_PLPT_PLANILHA_CÁLCULO_DÉFICIT_RESOLUÇÃO_294_2007_COELCE_Sem_Gov_Estado-Ate_Rev2007_Pasta2_Resultados_DEA_RND_QUAL_PERDAS" xfId="42559" xr:uid="{0C59777C-63D8-4D50-8107-D121EE5454E6}"/>
    <cellStyle name="_PLPT_PLANILHA_CÁLCULO_DÉFICIT_RESOLUÇÃO_294_2007_COELCE_Sem_Gov_Estado-Ate_Rev2007_Pasta2_teste ampla" xfId="628" xr:uid="{C04FD7B7-89B9-4655-A724-30C68700AA63}"/>
    <cellStyle name="_PLPT_PLANILHA_CÁLCULO_DÉFICIT_RESOLUÇÃO_294_2007_COELCE_Sem_Gov_Estado-Ate_Rev2007_Pasta2_teste ampla 2" xfId="1465" xr:uid="{5ECA33F4-58FA-4982-8538-D89A3E450D13}"/>
    <cellStyle name="_PLPT_PLANILHA_CÁLCULO_DÉFICIT_RESOLUÇÃO_294_2007_COELCE_Sem_Gov_Estado-Ate_Rev2007_Pasta2_teste ampla_Balanço" xfId="629" xr:uid="{4A53CB2A-53C8-4F6B-AABB-265CFA41399D}"/>
    <cellStyle name="_PLPT_PLANILHA_CÁLCULO_DÉFICIT_RESOLUÇÃO_294_2007_COELCE_Sem_Gov_Estado-Ate_Rev2007_Pasta2_teste ampla_Balanço 2" xfId="1466" xr:uid="{57F2C3E3-9214-4543-99E0-6EBA5DD6D89D}"/>
    <cellStyle name="_PLPT_PLANILHA_CÁLCULO_DÉFICIT_RESOLUÇÃO_294_2007_COELCE_Sem_Gov_Estado-Ate_Rev2007_Pasta2_teste ampla_casulo 15" xfId="630" xr:uid="{16AD43CF-E9CC-4807-9214-A0192A67D5E8}"/>
    <cellStyle name="_PLPT_PLANILHA_CÁLCULO_DÉFICIT_RESOLUÇÃO_294_2007_COELCE_Sem_Gov_Estado-Ate_Rev2007_Pasta2_teste ampla_casulo 5" xfId="631" xr:uid="{6A6AFE41-CFE3-44C8-B77C-2A17B44A5FA3}"/>
    <cellStyle name="_PLPT_PLANILHA_CÁLCULO_DÉFICIT_RESOLUÇÃO_294_2007_COELCE_Sem_Gov_Estado-Ate_Rev2007_Pasta2_teste ampla_casulo 5 2" xfId="1467" xr:uid="{C99CEA06-9AB7-4824-BE1F-3232022CE6D3}"/>
    <cellStyle name="_PLPT_PLANILHA_CÁLCULO_DÉFICIT_RESOLUÇÃO_294_2007_COELCE_Sem_Gov_Estado-Ate_Rev2007_Pasta2_teste ampla_casulo 5_Balanço" xfId="632" xr:uid="{780766E8-5DAD-4FCA-95D3-DDF0D63492EB}"/>
    <cellStyle name="_PLPT_PLANILHA_CÁLCULO_DÉFICIT_RESOLUÇÃO_294_2007_COELCE_Sem_Gov_Estado-Ate_Rev2007_Pasta2_teste ampla_casulo 5_casulo 15" xfId="633" xr:uid="{EA1EC9B5-EFAC-46DF-86E0-CBA86AFFA6B4}"/>
    <cellStyle name="_PLPT_PLANILHA_CÁLCULO_DÉFICIT_RESOLUÇÃO_294_2007_COELCE_Sem_Gov_Estado-Ate_Rev2007_Pasta2_teste ampla_casulo 5_IRT EEB 2010" xfId="3410" xr:uid="{1E7E8F24-D656-4737-9947-86E4EE9B2DF4}"/>
    <cellStyle name="_PLPT_PLANILHA_CÁLCULO_DÉFICIT_RESOLUÇÃO_294_2007_COELCE_Sem_Gov_Estado-Ate_Rev2007_Pasta2_teste ampla_IRT EEB 2010" xfId="3411" xr:uid="{3D5186C6-2172-4794-ADFB-ABDA52A75484}"/>
    <cellStyle name="_PLPT_PLANILHA_CÁLCULO_DÉFICIT_RESOLUÇÃO_294_2007_COELCE_Sem_Gov_Estado-Ate_Rev2007_Pleito_IRT_ESE_2010_Envio_ANEEL_Final_atualizado_05_04" xfId="3412" xr:uid="{320E2E05-6C56-4889-A260-D8F6962AACB3}"/>
    <cellStyle name="_PLPT_PLANILHA_CÁLCULO_DÉFICIT_RESOLUÇÃO_294_2007_COELCE_Sem_Gov_Estado-Ate_Rev2007_Resultados_DEA_RND_QUAL_PERDAS" xfId="42560" xr:uid="{46E0B333-4C46-4128-9875-8C521A5E163A}"/>
    <cellStyle name="_PLPT_PLANILHA_CÁLCULO_DÉFICIT_RESOLUÇÃO_294_2007_COELCE_Sem_Gov_Estado-Ate_Rev2007_sobrecontratação 2009 v2" xfId="43269" xr:uid="{1A2A431C-14A2-4BFA-BFA7-CF2DBAC847E8}"/>
    <cellStyle name="_PLPT_PLANILHA_CÁLCULO_DÉFICIT_RESOLUÇÃO_294_2007_COELCE_Sem_Gov_Estado-Ate_Rev2007_SOBRECONTRATAÇÃO E CVA Energisa Paraíba" xfId="3413" xr:uid="{36C23151-843F-47D9-BB29-8142A88CA77B}"/>
    <cellStyle name="_PLPT_PLANILHA_CÁLCULO_DÉFICIT_RESOLUÇÃO_294_2007_COELCE_Sem_Gov_Estado-Ate_Rev2007_SOBRECONTRATAÇÃO EPB 2010" xfId="3414" xr:uid="{50B20ABC-1B35-4E77-87D0-466A3238E2EF}"/>
    <cellStyle name="_PLPT_PLANILHA_CÁLCULO_DÉFICIT_RESOLUÇÃO_294_2007_COELCE_Sem_Gov_Estado-Ate_Rev2007_Sobrecontratação_e_CVA_Energia" xfId="3415" xr:uid="{B826222B-06F3-41B5-9F63-22F258853048}"/>
    <cellStyle name="_PLPT_PLANILHA_CÁLCULO_DÉFICIT_RESOLUÇÃO_294_2007_COELCE_Sem_Gov_Estado-Ate_Rev2007_Sobrecontratação-CVAenergia_COSERN_IRT-2010_nova" xfId="1651" xr:uid="{F3156CBE-AA66-487D-BC07-B9E9B1BF80E8}"/>
    <cellStyle name="_PLPT_PLANILHA_CÁLCULO_DÉFICIT_RESOLUÇÃO_294_2007_COELCE_Sem_Gov_Estado-Ate_Rev2007_Subsídios para análise da SRE" xfId="634" xr:uid="{B2E66201-409A-480D-95CB-DB40D80BF409}"/>
    <cellStyle name="_PLPT_PLANILHA_CÁLCULO_DÉFICIT_RESOLUÇÃO_294_2007_COELCE_Sem_Gov_Estado-Ate_Rev2007_Subsídios para análise da SRE 2" xfId="1468" xr:uid="{82B3269F-8246-4DC7-BBE4-8116473BFA4A}"/>
    <cellStyle name="_PLPT_PLANILHA_CÁLCULO_DÉFICIT_RESOLUÇÃO_294_2007_COELCE_Sem_Gov_Estado-Ate_Rev2007_Subsídios para análise da SRE_02 IRT Bandeirante 2009" xfId="3416" xr:uid="{461EC76B-4C52-49E7-AC46-2128D7B745AF}"/>
    <cellStyle name="_PLPT_PLANILHA_CÁLCULO_DÉFICIT_RESOLUÇÃO_294_2007_COELCE_Sem_Gov_Estado-Ate_Rev2007_Subsídios para análise da SRE_1" xfId="3417" xr:uid="{CA7BA0FA-F876-49A3-A751-7E0E0C4B77FF}"/>
    <cellStyle name="_PLPT_PLANILHA_CÁLCULO_DÉFICIT_RESOLUÇÃO_294_2007_COELCE_Sem_Gov_Estado-Ate_Rev2007_Subsídios para análise da SRE_Balanço" xfId="635" xr:uid="{70B117F5-4E7E-4B08-8B55-0CA5EB04F3B0}"/>
    <cellStyle name="_PLPT_PLANILHA_CÁLCULO_DÉFICIT_RESOLUÇÃO_294_2007_COELCE_Sem_Gov_Estado-Ate_Rev2007_Subsídios para análise da SRE_Balanço 2" xfId="1469" xr:uid="{FCAC42E9-274A-4B57-BC6C-B695D457CC9F}"/>
    <cellStyle name="_PLPT_PLANILHA_CÁLCULO_DÉFICIT_RESOLUÇÃO_294_2007_COELCE_Sem_Gov_Estado-Ate_Rev2007_Subsídios para análise da SRE_casulo 15" xfId="636" xr:uid="{A3372F4A-4678-4CB4-9883-4821FAF0051A}"/>
    <cellStyle name="_PLPT_PLANILHA_CÁLCULO_DÉFICIT_RESOLUÇÃO_294_2007_COELCE_Sem_Gov_Estado-Ate_Rev2007_Subsídios para análise da SRE_casulo 5" xfId="637" xr:uid="{593E18B4-BD24-400E-B675-2CBCBD468964}"/>
    <cellStyle name="_PLPT_PLANILHA_CÁLCULO_DÉFICIT_RESOLUÇÃO_294_2007_COELCE_Sem_Gov_Estado-Ate_Rev2007_Subsídios para análise da SRE_casulo 5 2" xfId="1470" xr:uid="{18E8BB3C-BE06-4086-B1AF-5F5192BE2075}"/>
    <cellStyle name="_PLPT_PLANILHA_CÁLCULO_DÉFICIT_RESOLUÇÃO_294_2007_COELCE_Sem_Gov_Estado-Ate_Rev2007_Subsídios para análise da SRE_casulo 5_Balanço" xfId="638" xr:uid="{D90FDBF7-864E-462E-A2C7-7223B0613A09}"/>
    <cellStyle name="_PLPT_PLANILHA_CÁLCULO_DÉFICIT_RESOLUÇÃO_294_2007_COELCE_Sem_Gov_Estado-Ate_Rev2007_Subsídios para análise da SRE_casulo 5_casulo 15" xfId="639" xr:uid="{15320197-9638-44B7-AAFC-6816DFCF72E8}"/>
    <cellStyle name="_PLPT_PLANILHA_CÁLCULO_DÉFICIT_RESOLUÇÃO_294_2007_COELCE_Sem_Gov_Estado-Ate_Rev2007_Subsídios para análise da SRE_casulo 5_IRT EEB 2010" xfId="3418" xr:uid="{95EB7AC7-CA35-48FC-8A23-9AA586352CD7}"/>
    <cellStyle name="_PLPT_PLANILHA_CÁLCULO_DÉFICIT_RESOLUÇÃO_294_2007_COELCE_Sem_Gov_Estado-Ate_Rev2007_Subsídios para análise da SRE_IRT EEB 2010" xfId="3419" xr:uid="{357B415E-F29A-42A9-B268-6BC67FE508DA}"/>
    <cellStyle name="_PLPT_PLANILHA_CÁLCULO_DÉFICIT_RESOLUÇÃO_294_2007_COELCE_Sem_Gov_Estado-Ate_Rev2007_Subsídios para análise da SRE_IRT Piratininga 2009" xfId="640" xr:uid="{9AC848B1-3794-4F08-ABE5-548DA4B57FCE}"/>
    <cellStyle name="_PLPT_PLANILHA_CÁLCULO_DÉFICIT_RESOLUÇÃO_294_2007_COELCE_Sem_Gov_Estado-Ate_Rev2007_Subsídios para análise da SRE_IRT Piratininga 2009 2" xfId="1471" xr:uid="{251A9850-C124-46A0-8B2C-41C3D8CB37D1}"/>
    <cellStyle name="_PLPT_PLANILHA_CÁLCULO_DÉFICIT_RESOLUÇÃO_294_2007_COELCE_Sem_Gov_Estado-Ate_Rev2007_Subsídios para análise da SRE_IRT Piratininga 2009_Balanço" xfId="641" xr:uid="{56AD277D-921A-407B-8165-F21A6CFE717F}"/>
    <cellStyle name="_PLPT_PLANILHA_CÁLCULO_DÉFICIT_RESOLUÇÃO_294_2007_COELCE_Sem_Gov_Estado-Ate_Rev2007_Subsídios para análise da SRE_IRT Piratininga 2009_casulo 15" xfId="642" xr:uid="{5093FD8A-3B16-4264-B042-B29EA8572BB8}"/>
    <cellStyle name="_PLPT_PLANILHA_CÁLCULO_DÉFICIT_RESOLUÇÃO_294_2007_COELCE_Sem_Gov_Estado-Ate_Rev2007_Subsídios para análise da SRE_IRT Piratininga 2009_IRT EEB 2010" xfId="3420" xr:uid="{7BC0095F-C45C-48DC-816C-9558D0C07F97}"/>
    <cellStyle name="_PLPT_PLANILHA_CÁLCULO_DÉFICIT_RESOLUÇÃO_294_2007_COELCE_Sem_Gov_Estado-Ate_Rev2007_Subsídios para análise da SRE_IRT_EBB_mai2010d" xfId="3421" xr:uid="{8472402C-5491-4062-B06D-204417336147}"/>
    <cellStyle name="_PLPT_PLANILHA_CÁLCULO_DÉFICIT_RESOLUÇÃO_294_2007_COELCE_Sem_Gov_Estado-Ate_Rev2007_Subsídios para análise da SRE_IRT_Planilha Básica_ CETRIL" xfId="643" xr:uid="{E73440F0-663E-4B88-B589-2E5679313ABC}"/>
    <cellStyle name="_PLPT_PLANILHA_CÁLCULO_DÉFICIT_RESOLUÇÃO_294_2007_COELCE_Sem_Gov_Estado-Ate_Rev2007_Subsídios para análise da SRE_IRT_Planilha Básica_ CETRIL 2" xfId="1472" xr:uid="{739A5BB3-3258-48DA-83A2-2A74D6A5AD8D}"/>
    <cellStyle name="_PLPT_PLANILHA_CÁLCULO_DÉFICIT_RESOLUÇÃO_294_2007_COELCE_Sem_Gov_Estado-Ate_Rev2007_Subsídios para análise da SRE_IRT_Planilha Básica_ CETRIL_Balanço" xfId="644" xr:uid="{3A6786E3-05FC-436D-8CC3-D1399D163559}"/>
    <cellStyle name="_PLPT_PLANILHA_CÁLCULO_DÉFICIT_RESOLUÇÃO_294_2007_COELCE_Sem_Gov_Estado-Ate_Rev2007_Subsídios para análise da SRE_IRT_Planilha Básica_ CETRIL_casulo 15" xfId="645" xr:uid="{FE69CBDB-64CB-49D1-B6B8-176CB1A8995A}"/>
    <cellStyle name="_PLPT_PLANILHA_CÁLCULO_DÉFICIT_RESOLUÇÃO_294_2007_COELCE_Sem_Gov_Estado-Ate_Rev2007_Subsídios para análise da SRE_IRT_Planilha Básica_ CETRIL_IRT EEB 2010" xfId="3422" xr:uid="{CB5FE287-6712-4E1E-A4C0-4A5F1C42E852}"/>
    <cellStyle name="_PLPT_PLANILHA_CÁLCULO_DÉFICIT_RESOLUÇÃO_294_2007_COELCE_Sem_Gov_Estado-Ate_Rev2007_Subsídios para análise da SRE_IRT_Planilha Básica_DIRETORIA" xfId="3423" xr:uid="{1E1F9518-4F0D-45E6-90D8-A0ED2AA398BB}"/>
    <cellStyle name="_PLPT_PLANILHA_CÁLCULO_DÉFICIT_RESOLUÇÃO_294_2007_COELCE_Sem_Gov_Estado-Ate_Rev2007_Subsídios para análise da SRE_IRT_Planilha Básica_fev2010" xfId="3424" xr:uid="{25DAC00D-218A-4806-A039-94F1D73CB912}"/>
    <cellStyle name="_PLPT_PLANILHA_CÁLCULO_DÉFICIT_RESOLUÇÃO_294_2007_COELCE_Sem_Gov_Estado-Ate_Rev2007_Subsídios para análise da SRE_IRT_Planilha Básica_fev2010a" xfId="646" xr:uid="{5B527FF0-8977-46B0-B009-5C49819860E0}"/>
    <cellStyle name="_PLPT_PLANILHA_CÁLCULO_DÉFICIT_RESOLUÇÃO_294_2007_COELCE_Sem_Gov_Estado-Ate_Rev2007_Subsídios para análise da SRE_IRT_Planilha Básica_fev2010a 2" xfId="1473" xr:uid="{EABF425B-000A-4410-9B3F-79C396398AA0}"/>
    <cellStyle name="_PLPT_PLANILHA_CÁLCULO_DÉFICIT_RESOLUÇÃO_294_2007_COELCE_Sem_Gov_Estado-Ate_Rev2007_Subsídios para análise da SRE_IRT_Planilha Básica_fev2010a_Balanço" xfId="647" xr:uid="{63C241D6-75A0-4482-A587-14C06C143E6C}"/>
    <cellStyle name="_PLPT_PLANILHA_CÁLCULO_DÉFICIT_RESOLUÇÃO_294_2007_COELCE_Sem_Gov_Estado-Ate_Rev2007_Subsídios para análise da SRE_IRT_Planilha Básica_fev2010a_Balanço 2" xfId="1474" xr:uid="{55FB24B5-831C-4B0B-9152-809CBDFE8EA3}"/>
    <cellStyle name="_PLPT_PLANILHA_CÁLCULO_DÉFICIT_RESOLUÇÃO_294_2007_COELCE_Sem_Gov_Estado-Ate_Rev2007_Subsídios para análise da SRE_IRT_Planilha Básica_fev2010a_casulo 15" xfId="648" xr:uid="{BBC26E27-FCE6-4147-98D0-8C68850620DF}"/>
    <cellStyle name="_PLPT_PLANILHA_CÁLCULO_DÉFICIT_RESOLUÇÃO_294_2007_COELCE_Sem_Gov_Estado-Ate_Rev2007_Subsídios para análise da SRE_IRT_Planilha Básica_fev2010a_casulo 5" xfId="649" xr:uid="{AFB6278C-D6C5-421C-981E-C22D3B003712}"/>
    <cellStyle name="_PLPT_PLANILHA_CÁLCULO_DÉFICIT_RESOLUÇÃO_294_2007_COELCE_Sem_Gov_Estado-Ate_Rev2007_Subsídios para análise da SRE_IRT_Planilha Básica_fev2010a_casulo 5 2" xfId="1475" xr:uid="{6D5EA689-2AE0-40E3-A148-04917EABF227}"/>
    <cellStyle name="_PLPT_PLANILHA_CÁLCULO_DÉFICIT_RESOLUÇÃO_294_2007_COELCE_Sem_Gov_Estado-Ate_Rev2007_Subsídios para análise da SRE_IRT_Planilha Básica_fev2010a_casulo 5_Balanço" xfId="650" xr:uid="{E3BDD3D5-1294-4876-8DD2-C1B46777DE5C}"/>
    <cellStyle name="_PLPT_PLANILHA_CÁLCULO_DÉFICIT_RESOLUÇÃO_294_2007_COELCE_Sem_Gov_Estado-Ate_Rev2007_Subsídios para análise da SRE_IRT_Planilha Básica_fev2010a_casulo 5_casulo 15" xfId="651" xr:uid="{A91262EE-FBBA-489E-B894-9602C32E55FF}"/>
    <cellStyle name="_PLPT_PLANILHA_CÁLCULO_DÉFICIT_RESOLUÇÃO_294_2007_COELCE_Sem_Gov_Estado-Ate_Rev2007_Subsídios para análise da SRE_IRT_Planilha Básica_fev2010a_casulo 5_IRT EEB 2010" xfId="3425" xr:uid="{4ACDB89B-4F6E-4D88-B421-89C2507C8337}"/>
    <cellStyle name="_PLPT_PLANILHA_CÁLCULO_DÉFICIT_RESOLUÇÃO_294_2007_COELCE_Sem_Gov_Estado-Ate_Rev2007_Subsídios para análise da SRE_IRT_Planilha Básica_fev2010a_IRT EEB 2010" xfId="3426" xr:uid="{AA2B52DC-9FBF-42D3-A1F3-4B30863A776C}"/>
    <cellStyle name="_PLPT_PLANILHA_CÁLCULO_DÉFICIT_RESOLUÇÃO_294_2007_COELCE_Sem_Gov_Estado-Ate_Rev2007_Subsídios para análise da SRE_IRT_Planilha Básica_jan2010" xfId="3427" xr:uid="{99E50685-7782-476F-9A48-D84BFA997C1C}"/>
    <cellStyle name="_PLPT_PLANILHA_CÁLCULO_DÉFICIT_RESOLUÇÃO_294_2007_COELCE_Sem_Gov_Estado-Ate_Rev2007_Subsídios para análise da SRE_IRT_Planilha Básica_mar2010b" xfId="3428" xr:uid="{0BA5815F-395C-4DB3-9023-E5E0BBB24BE6}"/>
    <cellStyle name="_PLPT_PLANILHA_CÁLCULO_DÉFICIT_RESOLUÇÃO_294_2007_COELCE_Sem_Gov_Estado-Ate_Rev2007_Subsídios para análise da SRE_IRT_Planilha Básica_mar2010d" xfId="652" xr:uid="{F65114E9-CDC7-4386-B2B2-B4232E75D22D}"/>
    <cellStyle name="_PLPT_PLANILHA_CÁLCULO_DÉFICIT_RESOLUÇÃO_294_2007_COELCE_Sem_Gov_Estado-Ate_Rev2007_Subsídios para análise da SRE_IRT_Planilha Básica_mar2010d 2" xfId="1476" xr:uid="{8E670871-6CE1-4DEE-9146-496FD3A72F78}"/>
    <cellStyle name="_PLPT_PLANILHA_CÁLCULO_DÉFICIT_RESOLUÇÃO_294_2007_COELCE_Sem_Gov_Estado-Ate_Rev2007_Subsídios para análise da SRE_IRT_Planilha Básica_NOVA METODOLOGIA" xfId="3429" xr:uid="{748B1C8D-20A7-4AE1-A991-181FBA01F133}"/>
    <cellStyle name="_PLPT_PLANILHA_CÁLCULO_DÉFICIT_RESOLUÇÃO_294_2007_COELCE_Sem_Gov_Estado-Ate_Rev2007_Subsídios para análise da SRE_IRT_Santa 2010" xfId="3430" xr:uid="{A4B4C46D-4BD3-4C59-BAB4-EAD1152C97AB}"/>
    <cellStyle name="_PLPT_PLANILHA_CÁLCULO_DÉFICIT_RESOLUÇÃO_294_2007_COELCE_Sem_Gov_Estado-Ate_Rev2007_Subsídios para análise da SRE_IRT-cálculo" xfId="3431" xr:uid="{373EBA07-3F58-4D21-BAA2-C543CA59925D}"/>
    <cellStyle name="_PLPT_PLANILHA_CÁLCULO_DÉFICIT_RESOLUÇÃO_294_2007_COELCE_Sem_Gov_Estado-Ate_Rev2007_Subsídios para análise da SRE_IRT-cálculo CAPA NEUTRALIDADE" xfId="3432" xr:uid="{A248444E-25D7-4192-B038-84209AAEA373}"/>
    <cellStyle name="_PLPT_PLANILHA_CÁLCULO_DÉFICIT_RESOLUÇÃO_294_2007_COELCE_Sem_Gov_Estado-Ate_Rev2007_Subsídios para análise da SRE_Resultados_DEA_RND_QUAL_PERDAS" xfId="42561" xr:uid="{13333F0E-DCA1-4956-817B-B4405F754A7C}"/>
    <cellStyle name="_PLPT_PLANILHA_CÁLCULO_DÉFICIT_RESOLUÇÃO_294_2007_COELCE_Sem_Gov_Estado-Ate_Rev2007_Subsídios para análise da SRE_teste ampla" xfId="653" xr:uid="{6D0621FC-9013-42E9-906F-FA5534534E4D}"/>
    <cellStyle name="_PLPT_PLANILHA_CÁLCULO_DÉFICIT_RESOLUÇÃO_294_2007_COELCE_Sem_Gov_Estado-Ate_Rev2007_Subsídios para análise da SRE_teste ampla 2" xfId="1477" xr:uid="{183C0955-E9DE-4BBD-8C0E-7D2E5B9E02BD}"/>
    <cellStyle name="_PLPT_PLANILHA_CÁLCULO_DÉFICIT_RESOLUÇÃO_294_2007_COELCE_Sem_Gov_Estado-Ate_Rev2007_Subsídios para análise da SRE_teste ampla_Balanço" xfId="654" xr:uid="{26D42D77-ED15-4BA0-885D-9A5E68CF542C}"/>
    <cellStyle name="_PLPT_PLANILHA_CÁLCULO_DÉFICIT_RESOLUÇÃO_294_2007_COELCE_Sem_Gov_Estado-Ate_Rev2007_Subsídios para análise da SRE_teste ampla_Balanço 2" xfId="1478" xr:uid="{4C3F1C59-176C-4CE4-8074-4E8879430AAA}"/>
    <cellStyle name="_PLPT_PLANILHA_CÁLCULO_DÉFICIT_RESOLUÇÃO_294_2007_COELCE_Sem_Gov_Estado-Ate_Rev2007_Subsídios para análise da SRE_teste ampla_casulo 15" xfId="655" xr:uid="{8DCE1FCF-D857-4444-A7FC-86F293FB8128}"/>
    <cellStyle name="_PLPT_PLANILHA_CÁLCULO_DÉFICIT_RESOLUÇÃO_294_2007_COELCE_Sem_Gov_Estado-Ate_Rev2007_Subsídios para análise da SRE_teste ampla_casulo 5" xfId="656" xr:uid="{CA8628FC-9DB2-43BF-9881-61B033ABEC91}"/>
    <cellStyle name="_PLPT_PLANILHA_CÁLCULO_DÉFICIT_RESOLUÇÃO_294_2007_COELCE_Sem_Gov_Estado-Ate_Rev2007_Subsídios para análise da SRE_teste ampla_casulo 5 2" xfId="1479" xr:uid="{17B9F1CC-3CCE-41D4-B968-2F38597A812E}"/>
    <cellStyle name="_PLPT_PLANILHA_CÁLCULO_DÉFICIT_RESOLUÇÃO_294_2007_COELCE_Sem_Gov_Estado-Ate_Rev2007_Subsídios para análise da SRE_teste ampla_casulo 5_Balanço" xfId="657" xr:uid="{7D4DB031-97D2-4CDE-92B1-2DC20DBE2F21}"/>
    <cellStyle name="_PLPT_PLANILHA_CÁLCULO_DÉFICIT_RESOLUÇÃO_294_2007_COELCE_Sem_Gov_Estado-Ate_Rev2007_Subsídios para análise da SRE_teste ampla_casulo 5_casulo 15" xfId="658" xr:uid="{4A3918CC-E608-4307-9E76-5C427145CC52}"/>
    <cellStyle name="_PLPT_PLANILHA_CÁLCULO_DÉFICIT_RESOLUÇÃO_294_2007_COELCE_Sem_Gov_Estado-Ate_Rev2007_Subsídios para análise da SRE_teste ampla_casulo 5_IRT EEB 2010" xfId="3433" xr:uid="{41A9F875-1114-4F7C-AE81-DF342C2C134B}"/>
    <cellStyle name="_PLPT_PLANILHA_CÁLCULO_DÉFICIT_RESOLUÇÃO_294_2007_COELCE_Sem_Gov_Estado-Ate_Rev2007_Subsídios para análise da SRE_teste ampla_IRT EEB 2010" xfId="3434" xr:uid="{7FB20CFA-FB56-47A3-90DD-44469F7259FF}"/>
    <cellStyle name="_PLPT_PLANILHA_CÁLCULO_DÉFICIT_RESOLUÇÃO_294_2007_COELCE_Sem_Gov_Estado-Ate_Rev2007_SubsídiosAnáliseSRE_COSERN_IRT-2010" xfId="1652" xr:uid="{EDFD5B7E-8015-499D-BC6B-8E2AE7848284}"/>
    <cellStyle name="_PLPT_PLANILHA_CÁLCULO_DÉFICIT_RESOLUÇÃO_294_2007_COELCE_Sem_Gov_Estado-Ate_Rev2007_teste ampla" xfId="659" xr:uid="{7B511E42-276E-46B9-AF1B-DCBD18C91189}"/>
    <cellStyle name="_PLPT_PLANILHA_CÁLCULO_DÉFICIT_RESOLUÇÃO_294_2007_COELCE_Sem_Gov_Estado-Ate_Rev2007_teste ampla 2" xfId="1480" xr:uid="{20C828BC-1551-4510-B667-F5858D747FCC}"/>
    <cellStyle name="_PLPT_PLANILHA_CÁLCULO_DÉFICIT_RESOLUÇÃO_294_2007_COELCE_Sem_Gov_Estado-Ate_Rev2007_teste ampla_Balanço" xfId="660" xr:uid="{BF96BADC-B25F-410B-923A-3300B143F6BB}"/>
    <cellStyle name="_PLPT_PLANILHA_CÁLCULO_DÉFICIT_RESOLUÇÃO_294_2007_COELCE_Sem_Gov_Estado-Ate_Rev2007_teste ampla_Balanço 2" xfId="1481" xr:uid="{98AFAB6D-7DAD-4393-8559-66DEB0223AE4}"/>
    <cellStyle name="_PLPT_PLANILHA_CÁLCULO_DÉFICIT_RESOLUÇÃO_294_2007_COELCE_Sem_Gov_Estado-Ate_Rev2007_teste ampla_casulo 15" xfId="661" xr:uid="{8C320FCA-002B-41CB-AF55-C22F8CB22B60}"/>
    <cellStyle name="_PLPT_PLANILHA_CÁLCULO_DÉFICIT_RESOLUÇÃO_294_2007_COELCE_Sem_Gov_Estado-Ate_Rev2007_teste ampla_casulo 5" xfId="662" xr:uid="{08574034-3DBA-45A4-90D3-2E457BE23D03}"/>
    <cellStyle name="_PLPT_PLANILHA_CÁLCULO_DÉFICIT_RESOLUÇÃO_294_2007_COELCE_Sem_Gov_Estado-Ate_Rev2007_teste ampla_casulo 5 2" xfId="1482" xr:uid="{4A55615E-25A8-4334-AD1E-A89B58DF554F}"/>
    <cellStyle name="_PLPT_PLANILHA_CÁLCULO_DÉFICIT_RESOLUÇÃO_294_2007_COELCE_Sem_Gov_Estado-Ate_Rev2007_teste ampla_casulo 5_Balanço" xfId="663" xr:uid="{41686329-8259-4724-A36A-47E6BE850FDA}"/>
    <cellStyle name="_PLPT_PLANILHA_CÁLCULO_DÉFICIT_RESOLUÇÃO_294_2007_COELCE_Sem_Gov_Estado-Ate_Rev2007_teste ampla_casulo 5_casulo 15" xfId="664" xr:uid="{40D798C9-0E5B-4F50-841B-BCE2185D88E8}"/>
    <cellStyle name="_PLPT_PLANILHA_CÁLCULO_DÉFICIT_RESOLUÇÃO_294_2007_COELCE_Sem_Gov_Estado-Ate_Rev2007_teste ampla_casulo 5_IRT EEB 2010" xfId="3435" xr:uid="{A6AF3DFC-61B0-403C-8B6C-536DCFAE9210}"/>
    <cellStyle name="_PLPT_PLANILHA_CÁLCULO_DÉFICIT_RESOLUÇÃO_294_2007_COELCE_Sem_Gov_Estado-Ate_Rev2007_teste ampla_IRT EEB 2010" xfId="3436" xr:uid="{FA1E0F6F-3E97-4AAF-8BB6-876FCFF8747F}"/>
    <cellStyle name="_PLPT_PLANILHA_CÁLCULO_DÉFICIT_RESOLUÇÃO_294_2007_V2" xfId="3437" xr:uid="{CD38E066-0DCA-4448-9BE6-93D01AD99D24}"/>
    <cellStyle name="_PLPT_PLANILHA_CÁLCULO_DÉFICIT_RESOLUÇÃO_294_2007_V2_atualização serviços taxados" xfId="43270" xr:uid="{18F9504D-E89A-4261-968D-0CE04359D58B}"/>
    <cellStyle name="_PLPT_PLANILHA_CÁLCULO_DÉFICIT_RESOLUÇÃO_294_2007_V2_Financeiro Desconto na TUSD Consumidores Livres Reajuste 2010 - 03_03_2010" xfId="43271" xr:uid="{0FCBE14F-588F-4EBA-A498-BF6E0DCD4B25}"/>
    <cellStyle name="_PLPT_PLANILHA_CÁLCULO_DÉFICIT_RESOLUÇÃO_294_2007_V2_Financeiro Desconto na TUSD Geradores Reajuste 2010 - 03_03_2010" xfId="43272" xr:uid="{40168E56-E06D-40AA-807F-16C61ECF1921}"/>
    <cellStyle name="_PLPT_PLANILHA_CÁLCULO_DÉFICIT_RESOLUÇÃO_294_2007_V2_Financeiro Subsídio Baixa Renda Reajuste 2010 - 03_03_2010" xfId="43273" xr:uid="{580D64DD-2754-449A-86C6-D311247C60E3}"/>
    <cellStyle name="_PLPT_PLANILHA_CÁLCULO_DÉFICIT_RESOLUÇÃO_294_2007_V2_Financeiro Subsídio Rural Irrigante e Aquicultor Reajuste 2010 - 03_03_2010" xfId="43274" xr:uid="{D3CA35D0-99B4-43AA-BC54-BBC6716047B6}"/>
    <cellStyle name="_PLPT_PLANILHA_CÁLCULO_DÉFICIT_RESOLUÇÃO_294_2007_V3" xfId="3438" xr:uid="{85273150-F590-4080-BB74-121B4F3A067E}"/>
    <cellStyle name="_PLPT_PLANILHA_CÁLCULO_DÉFICIT_RESOLUÇÃO_294_2007_V3_atualização serviços taxados" xfId="43275" xr:uid="{B7F614EE-D386-4F7D-BB01-905C812A976F}"/>
    <cellStyle name="_PLPT_PLANILHA_CÁLCULO_DÉFICIT_RESOLUÇÃO_294_2007_V3_Financeiro Desconto na TUSD Consumidores Livres Reajuste 2010 - 03_03_2010" xfId="43276" xr:uid="{D3BF5094-20EE-4092-8EE0-6B7F41B726EE}"/>
    <cellStyle name="_PLPT_PLANILHA_CÁLCULO_DÉFICIT_RESOLUÇÃO_294_2007_V3_Financeiro Desconto na TUSD Geradores Reajuste 2010 - 03_03_2010" xfId="43277" xr:uid="{26005FE3-D557-448C-98DC-82402C5B0956}"/>
    <cellStyle name="_PLPT_PLANILHA_CÁLCULO_DÉFICIT_RESOLUÇÃO_294_2007_V3_Financeiro Subsídio Baixa Renda Reajuste 2010 - 03_03_2010" xfId="43278" xr:uid="{9AAFF68E-0D2E-485B-9945-98C4EDB40052}"/>
    <cellStyle name="_PLPT_PLANILHA_CÁLCULO_DÉFICIT_RESOLUÇÃO_294_2007_V3_Financeiro Subsídio Rural Irrigante e Aquicultor Reajuste 2010 - 03_03_2010" xfId="43279" xr:uid="{3A939AA4-0531-4832-B32D-21C15570DB57}"/>
    <cellStyle name="_PLPT_PLANILHA_CÁLCULO_DÉFICIT_RESOLUÇÃO_294_2007_V3_IRT CEEE 2009" xfId="3439" xr:uid="{1EE4DD07-9E39-46E7-AB34-8C421DA903AB}"/>
    <cellStyle name="_PLPT_Res294_v3_COSERN_IRT-2010" xfId="1653" xr:uid="{33B4AA3D-EEA7-4B43-8284-27FF8436044F}"/>
    <cellStyle name="_PLPT_RES294_V4_IRT2010_ELEKTRO" xfId="1654" xr:uid="{0E0DF3C1-0C0B-4658-8F93-BDD3008F67D8}"/>
    <cellStyle name="_Projeção Refrescos Guararapes" xfId="3440" xr:uid="{A0C26795-C78D-4CAB-9EE0-1F7C3A286BE5}"/>
    <cellStyle name="_PRTP Copel - Tabelas Auxiliares" xfId="43280" xr:uid="{736999E6-1B45-455D-96A9-8FE69371E775}"/>
    <cellStyle name="_PRTP_ EBO vFINAL" xfId="3441" xr:uid="{F48232C1-6222-4E07-8B97-F7865CCAA1A7}"/>
    <cellStyle name="_PRTP_EEVP_2007" xfId="43281" xr:uid="{BB6D7354-7AEC-4D3F-A9B2-6EA4E738ACCF}"/>
    <cellStyle name="_PRTP_Santa Cruz-AP2" xfId="3442" xr:uid="{876578CD-CC98-4B44-A888-8B7371DFE362}"/>
    <cellStyle name="_PRTP_Santa Cruz-Final" xfId="3443" xr:uid="{DAF7B858-8F45-4448-B97E-2E7E9E46E12E}"/>
    <cellStyle name="_PRTP_v5-COELCE-HOM" xfId="3444" xr:uid="{429E0967-433A-4189-B66A-79C149EFE22D}"/>
    <cellStyle name="_PRTP_v5-COELCE-HOM_Abertura Tarifária CEB RTP 2008" xfId="3445" xr:uid="{A04AAB1A-2A42-4EEC-96A8-F17425A69642}"/>
    <cellStyle name="_PRTP_v5-COELCE-HOM_Cópia de Cópia de SIMULAÇÃO ESTRUTURAv103 - REAJUSTE - teste ELETROPAULO 2008-C51" xfId="3446" xr:uid="{ABEDE8A9-23F5-464C-9CF4-43BF381E0B42}"/>
    <cellStyle name="_PRTP_v5-COELCE-HOM_IRT-cálculo" xfId="3447" xr:uid="{70E8778F-69BF-4BD9-BD2C-D78A5E3F5805}"/>
    <cellStyle name="_PRTP_v5-COELCE-HOM_IRT-cálculo CAPA NEUTRALIDADE" xfId="3448" xr:uid="{335F8093-BF46-41EE-AC26-9D2CF0FB30A1}"/>
    <cellStyle name="_PRTP_v5-COELCE-HOM_NOVA PLANIILHA - REAJUSTE-5" xfId="3449" xr:uid="{07C654C5-252D-4B9A-A3D8-9E1320506FB3}"/>
    <cellStyle name="_PRTP_v5-COELCE-HOM_NOVA PLANIILHA - REVISÃO 3" xfId="3450" xr:uid="{5A5A0EE1-99AE-43FF-B4C8-653BE9958FF2}"/>
    <cellStyle name="_PRTP_v5-COELCE-HOM_NOVA PLANIILHA - REVISÃO 4" xfId="3451" xr:uid="{A580686C-D964-43B6-8E78-CB627375CE76}"/>
    <cellStyle name="_PRTP_v5-COELCE-HOM_NOVA PLANILHA REVISÃO 1" xfId="3452" xr:uid="{728174C7-9E10-45BE-A4A9-11162BDCA847}"/>
    <cellStyle name="_PRTP_v5-COELCE-HOM_SIMULAÇÃO ESTRUTURAv103 - REAJUSTE - teste ELETROPAULO 2008-C33" xfId="3453" xr:uid="{DE6E1E73-D3D5-4F0A-B3A6-BC0DC63ED72B}"/>
    <cellStyle name="_PRTP_v6-xxxxx" xfId="3454" xr:uid="{A39DD6B5-F426-4CBF-AE60-8FE1068879B8}"/>
    <cellStyle name="_PRTP_vPUBLICAÇÃO_FINAL_-_CEMAT" xfId="3455" xr:uid="{7812CA29-1F1C-4BEB-BB82-F06B458C413F}"/>
    <cellStyle name="_QUADRO I -Desconto irrigantes 2007" xfId="3456" xr:uid="{F3A12791-3E53-4599-8594-88617485E0DB}"/>
    <cellStyle name="_QUADRO I -Desconto irrigantes 2007_atualização serviços taxados" xfId="43282" xr:uid="{340724F6-732E-4D49-96C7-72F6F55EB703}"/>
    <cellStyle name="_QUADRO I -Desconto irrigantes 2007_Financeiro Desconto na TUSD Consumidores Livres Reajuste 2010 - 03_03_2010" xfId="43283" xr:uid="{3F1CCB3D-7601-46B1-8F6F-A9EAD1D99393}"/>
    <cellStyle name="_QUADRO I -Desconto irrigantes 2007_Financeiro Desconto na TUSD Geradores Reajuste 2010 - 03_03_2010" xfId="43284" xr:uid="{1C582F22-9AA6-44D2-8F26-BEFCF4F4EA78}"/>
    <cellStyle name="_QUADRO I -Desconto irrigantes 2007_Financeiro Subsídio Baixa Renda Reajuste 2010 - 03_03_2010" xfId="43285" xr:uid="{8CD31FC6-3E91-4B7F-805B-05EC4E18DADB}"/>
    <cellStyle name="_QUADRO I -Desconto irrigantes 2007_Financeiro Subsídio Rural Irrigante e Aquicultor Reajuste 2010 - 03_03_2010" xfId="43286" xr:uid="{256C260A-CBE4-45C1-8860-447DE5E2A422}"/>
    <cellStyle name="_QUADRO I -Desconto irrigantes 2007_IF - Autoprodutores 2" xfId="3457" xr:uid="{D99AB80B-31F7-446A-8CFD-2BD189767829}"/>
    <cellStyle name="_QUADRO I -Desconto irrigantes 2007_IF_Consumidores livres e geradoras_2010" xfId="3458" xr:uid="{E89C4E82-026F-410E-9339-8FC05DC08C96}"/>
    <cellStyle name="_QUADRO I -Desconto irrigantes 2007_Sheet1" xfId="3459" xr:uid="{4C6F7603-37D3-4297-8765-0B84C32F39F9}"/>
    <cellStyle name="_QUADRO II - CUSD's concatenação_elektro" xfId="3460" xr:uid="{21CE5BD1-F0C5-453B-84C2-2534A08203D0}"/>
    <cellStyle name="_QUADRO II - CUSD's concatenação_elektro_atualização serviços taxados" xfId="43287" xr:uid="{7142AA30-E29A-4E9B-B31A-C7B77ECC1AFF}"/>
    <cellStyle name="_QUADRO II - CUSD's concatenação_elektro_Financeiro Desconto na TUSD Consumidores Livres Reajuste 2010 - 03_03_2010" xfId="43288" xr:uid="{3F6A9710-9F10-4885-864F-29FB5307CF9C}"/>
    <cellStyle name="_QUADRO II - CUSD's concatenação_elektro_Financeiro Desconto na TUSD Geradores Reajuste 2010 - 03_03_2010" xfId="43289" xr:uid="{460B9469-44A1-4EE9-BF54-0ED93DE2EA12}"/>
    <cellStyle name="_QUADRO II - CUSD's concatenação_elektro_Financeiro Subsídio Baixa Renda Reajuste 2010 - 03_03_2010" xfId="43290" xr:uid="{20CEF3F3-9A98-474D-A0BE-BBECAA1D6B90}"/>
    <cellStyle name="_QUADRO II - CUSD's concatenação_elektro_Financeiro Subsídio Rural Irrigante e Aquicultor Reajuste 2010 - 03_03_2010" xfId="43291" xr:uid="{DDD3D5A2-EEAE-4C03-A5A6-3B776B378411}"/>
    <cellStyle name="_QUADRO II - CUSD's concatenação_elektro_IF - Autoprodutores 2" xfId="3461" xr:uid="{58406F91-D4B7-4202-B196-6ADFEC36D4B0}"/>
    <cellStyle name="_QUADRO II - CUSD's concatenação_elektro_IF_Consumidores livres e geradoras_2010" xfId="3462" xr:uid="{8E5238D9-5ABD-4728-B457-15E82FA4FC1B}"/>
    <cellStyle name="_QUADRO II - CUSD's concatenação_elektro_Sheet1" xfId="3463" xr:uid="{03A9CA58-A433-4F55-84D5-BE69A63CCB97}"/>
    <cellStyle name="_QUADRO X - Baixa Renda" xfId="3464" xr:uid="{35A89153-01AB-4ED5-B161-B800C8DFEC9C}"/>
    <cellStyle name="_QUADRO X - Baixa Renda_atualização serviços taxados" xfId="43292" xr:uid="{A53D01B7-CD8F-4A71-9142-D76F3CD59DD2}"/>
    <cellStyle name="_QUADRO X - Baixa Renda_Financeiro Desconto na TUSD Consumidores Livres Reajuste 2010 - 03_03_2010" xfId="43293" xr:uid="{BB4C8F79-F0E6-401D-AF91-5A356150DE0A}"/>
    <cellStyle name="_QUADRO X - Baixa Renda_Financeiro Desconto na TUSD Geradores Reajuste 2010 - 03_03_2010" xfId="43294" xr:uid="{378486E5-9AAF-443B-90D1-8F7CD955D6AD}"/>
    <cellStyle name="_QUADRO X - Baixa Renda_Financeiro Subsídio Baixa Renda Reajuste 2010 - 03_03_2010" xfId="43295" xr:uid="{D326C749-4514-45BA-A2D6-6B5194EF141B}"/>
    <cellStyle name="_QUADRO X - Baixa Renda_Financeiro Subsídio Rural Irrigante e Aquicultor Reajuste 2010 - 03_03_2010" xfId="43296" xr:uid="{A3508AD1-3F5D-473A-A00C-17FCF020389F}"/>
    <cellStyle name="_QUADRO X - Baixa Renda_IF - Autoprodutores 2" xfId="3465" xr:uid="{0CA72D59-D0EF-4359-9EBF-30F274523D87}"/>
    <cellStyle name="_QUADRO X - Baixa Renda_IF_Consumidores livres e geradoras_2010" xfId="3466" xr:uid="{DC188E59-9C57-41E2-93DB-6DD7D7A3DDDA}"/>
    <cellStyle name="_QUADRO X - Baixa Renda_Sheet1" xfId="3467" xr:uid="{143B0D5E-1437-4DF9-8803-816735F7BCAF}"/>
    <cellStyle name="_REDE BÁSICA" xfId="3468" xr:uid="{E33E4026-F466-4E78-BD14-195E47C4D189}"/>
    <cellStyle name="_Resultados_DEA_RND_QUAL_PERDAS" xfId="42562" xr:uid="{58D1AF94-2471-44B0-9E93-3E5663260C5C}"/>
    <cellStyle name="_RGE - Repasse sobrecontratação" xfId="665" xr:uid="{DD61C4C4-C6EF-4E96-9EBF-90A8EE4404DD}"/>
    <cellStyle name="_RGE - Repasse sobrecontratação 2" xfId="1483" xr:uid="{44D02234-2F2C-40D2-8120-E8B26ED74676}"/>
    <cellStyle name="_RGE - Repasse sobrecontratação 3" xfId="3469" xr:uid="{E7CB9441-E4E4-4AE9-A2B3-0D8138E131D6}"/>
    <cellStyle name="_RGE - Repasse sobrecontratação_Exposição_Agosto 2" xfId="3470" xr:uid="{6BD9437A-A34C-48E4-86B4-5A430525BD83}"/>
    <cellStyle name="_RGE - Repasse sobrecontratação_IRT_Revisão A-2" xfId="3471" xr:uid="{2B759601-B2E7-4C18-AEF1-267407CA0825}"/>
    <cellStyle name="_RTP_EMG" xfId="3472" xr:uid="{A30BDD1A-0BAE-4388-A039-CC4CCF1E962D}"/>
    <cellStyle name="_RTP_ESCELSA_Subsidio_077_fiscalizada_sff" xfId="666" xr:uid="{3164B74C-F905-4460-8D8F-F1511096E547}"/>
    <cellStyle name="_RTP_ESCELSA_Subsidio_077_fiscalizada_sff_atualização serviços taxados" xfId="43297" xr:uid="{C2DE36F9-1A5E-44D9-BBF7-13121BEE7931}"/>
    <cellStyle name="_RTP_ESCELSA_Subsidio_077_fiscalizada_sff_Cálculo do Financeiro do Baixa Renda" xfId="3473" xr:uid="{BD803141-8E80-4C52-B9E2-028B79CEEC04}"/>
    <cellStyle name="_RTP_ESCELSA_Subsidio_077_fiscalizada_sff_Cálculo do Financeiro do Baixa Renda_IRT-cálculo" xfId="3474" xr:uid="{93BB13C1-C62D-4692-BEAF-29F06138B506}"/>
    <cellStyle name="_RTP_ESCELSA_Subsidio_077_fiscalizada_sff_Cálculo do Financeiro do Baixa Renda_IRT-cálculo CAPA NEUTRALIDADE" xfId="3475" xr:uid="{69B6C282-9587-46A4-AAE3-CC0B765A73B9}"/>
    <cellStyle name="_RTP_ESCELSA_Subsidio_077_fiscalizada_sff_Calculo_Subsidio_ELFSM_26_06_08_Modelo_ANEEL" xfId="3476" xr:uid="{905172F7-55DD-4E07-9140-7DD06D8512D4}"/>
    <cellStyle name="_RTP_ESCELSA_Subsidio_077_fiscalizada_sff_Calculo_Subsidio_ELFSM_26_06_08_Modelo_ANEEL_IRT-cálculo" xfId="3477" xr:uid="{37BC4B74-575F-4123-BAF9-D4D6FF93DCD5}"/>
    <cellStyle name="_RTP_ESCELSA_Subsidio_077_fiscalizada_sff_Calculo_Subsidio_ELFSM_26_06_08_Modelo_ANEEL_IRT-cálculo CAPA NEUTRALIDADE" xfId="3478" xr:uid="{99390D77-624C-4F27-ACAC-3569B1420515}"/>
    <cellStyle name="_RTP_ESCELSA_Subsidio_077_fiscalizada_sff_Custo com Avaliação de Ativos para Base de Remuneração" xfId="3479" xr:uid="{78D82DE2-7CF2-4023-9581-4F1EDE4E79E9}"/>
    <cellStyle name="_RTP_ESCELSA_Subsidio_077_fiscalizada_sff_Custo com Avaliação de Ativos para Base de Remuneração_IRT-cálculo" xfId="3480" xr:uid="{7826C4B9-C657-47E3-B082-786E765398F0}"/>
    <cellStyle name="_RTP_ESCELSA_Subsidio_077_fiscalizada_sff_Custo com Avaliação de Ativos para Base de Remuneração_IRT-cálculo CAPA NEUTRALIDADE" xfId="3481" xr:uid="{0F1D0B1F-EE54-46F4-ACB0-4CC1D332CE41}"/>
    <cellStyle name="_RTP_ESCELSA_Subsidio_077_fiscalizada_sff_Energia Comprada" xfId="3482" xr:uid="{635EE50A-D06A-45E4-8DD7-6EC798C7FE1C}"/>
    <cellStyle name="_RTP_ESCELSA_Subsidio_077_fiscalizada_sff_Energia Comprada_IRT-cálculo" xfId="3483" xr:uid="{67195FEC-B986-43B1-9D02-E8D6DBA99876}"/>
    <cellStyle name="_RTP_ESCELSA_Subsidio_077_fiscalizada_sff_Energia Comprada_IRT-cálculo CAPA NEUTRALIDADE" xfId="3484" xr:uid="{121A7D5E-B2DB-4A92-BDE6-8AA0E84F960B}"/>
    <cellStyle name="_RTP_ESCELSA_Subsidio_077_fiscalizada_sff_Fator X" xfId="1655" xr:uid="{89FC5737-3BC5-4FB8-90DA-84C21003FEED}"/>
    <cellStyle name="_RTP_ESCELSA_Subsidio_077_fiscalizada_sff_Fator X_atualização serviços taxados" xfId="43298" xr:uid="{F7FFB1D1-3B93-491E-8BA1-4E657D4A77E7}"/>
    <cellStyle name="_RTP_ESCELSA_Subsidio_077_fiscalizada_sff_Fator X_Financeiro Desconto na TUSD Consumidores Livres Reajuste 2010 - 03_03_2010" xfId="43299" xr:uid="{8876ABE2-BB8E-49F6-84AA-38126549A1C9}"/>
    <cellStyle name="_RTP_ESCELSA_Subsidio_077_fiscalizada_sff_Fator X_Financeiro Desconto na TUSD Geradores Reajuste 2010 - 03_03_2010" xfId="43300" xr:uid="{907D0CD8-F46D-458E-BF8D-4D152C237AA2}"/>
    <cellStyle name="_RTP_ESCELSA_Subsidio_077_fiscalizada_sff_Fator X_Financeiro Subsídio Baixa Renda Reajuste 2010 - 03_03_2010" xfId="43301" xr:uid="{8E8AC7FC-09CE-4574-9F83-5E87D82EFDE6}"/>
    <cellStyle name="_RTP_ESCELSA_Subsidio_077_fiscalizada_sff_Fator X_Financeiro Subsídio Rural Irrigante e Aquicultor Reajuste 2010 - 03_03_2010" xfId="43302" xr:uid="{3CB543BF-8C27-4198-B7E5-E8BF14944987}"/>
    <cellStyle name="_RTP_ESCELSA_Subsidio_077_fiscalizada_sff_Fator X_IRT-cálculo" xfId="3485" xr:uid="{052C2CBD-C086-4683-96CC-AA41287A746A}"/>
    <cellStyle name="_RTP_ESCELSA_Subsidio_077_fiscalizada_sff_Fator X_IRT-cálculo CAPA NEUTRALIDADE" xfId="3486" xr:uid="{EC8862FF-9EC9-4024-9728-563EEAFCF0A3}"/>
    <cellStyle name="_RTP_ESCELSA_Subsidio_077_fiscalizada_sff_Fator X_SOBRECONTRATAÇÃO E CVA" xfId="3487" xr:uid="{67956CE7-43D9-4E2F-996C-1B32421A01BB}"/>
    <cellStyle name="_RTP_ESCELSA_Subsidio_077_fiscalizada_sff_Financeiro Desconto na TUSD Consumidores Livres Reajuste 2010 - 03_03_2010" xfId="43303" xr:uid="{2662502B-3DB6-49C1-8DA8-A68F8CCA5C24}"/>
    <cellStyle name="_RTP_ESCELSA_Subsidio_077_fiscalizada_sff_Financeiro Desconto na TUSD Geradores Reajuste 2010 - 03_03_2010" xfId="43304" xr:uid="{0117B7C3-6A0C-4099-AC7D-7675D82FFE4A}"/>
    <cellStyle name="_RTP_ESCELSA_Subsidio_077_fiscalizada_sff_Financeiro Subsídio Baixa Renda Reajuste 2010 - 03_03_2010" xfId="43305" xr:uid="{6219579B-25E3-444D-9B67-6AECD875D356}"/>
    <cellStyle name="_RTP_ESCELSA_Subsidio_077_fiscalizada_sff_Financeiro Subsídio Rural Irrigante e Aquicultor Reajuste 2010 - 03_03_2010" xfId="43306" xr:uid="{473BB486-8B71-4A08-BA62-C69221CEE414}"/>
    <cellStyle name="_RTP_ESCELSA_Subsidio_077_fiscalizada_sff_IF - Autoprodutores 2" xfId="3488" xr:uid="{86185CB5-AE16-4977-8B80-80813857FF17}"/>
    <cellStyle name="_RTP_ESCELSA_Subsidio_077_fiscalizada_sff_IF_Consumidores livres e geradoras_2010" xfId="3489" xr:uid="{E91D0D79-8346-4969-BAB8-3B032829B927}"/>
    <cellStyle name="_RTP_ESCELSA_Subsidio_077_fiscalizada_sff_IRT (2)" xfId="1656" xr:uid="{723943C0-6B54-4101-9EC2-79BBF456B053}"/>
    <cellStyle name="_RTP_ESCELSA_Subsidio_077_fiscalizada_sff_IRT (2) 2" xfId="3490" xr:uid="{8F7AF5DD-9698-4EF7-B733-5931D75271FF}"/>
    <cellStyle name="_RTP_ESCELSA_Subsidio_077_fiscalizada_sff_IRT_1" xfId="1657" xr:uid="{85BBCEA3-4A83-4B35-ADA1-D04AC10CF28B}"/>
    <cellStyle name="_RTP_ESCELSA_Subsidio_077_fiscalizada_sff_IRT_1_atualização serviços taxados" xfId="43307" xr:uid="{89B8624E-2229-4216-8CD9-71E0692C9475}"/>
    <cellStyle name="_RTP_ESCELSA_Subsidio_077_fiscalizada_sff_IRT_1_Financeiro Desconto na TUSD Consumidores Livres Reajuste 2010 - 03_03_2010" xfId="43308" xr:uid="{63FB7D45-FD73-4B22-AD12-D7C835ED8738}"/>
    <cellStyle name="_RTP_ESCELSA_Subsidio_077_fiscalizada_sff_IRT_1_Financeiro Desconto na TUSD Geradores Reajuste 2010 - 03_03_2010" xfId="43309" xr:uid="{27787780-4658-4BB6-9CC0-1EB23EB6DBB5}"/>
    <cellStyle name="_RTP_ESCELSA_Subsidio_077_fiscalizada_sff_IRT_1_Financeiro Subsídio Baixa Renda Reajuste 2010 - 03_03_2010" xfId="43310" xr:uid="{2A35ABA0-A28A-4318-ACE9-8C07FEE7DBE3}"/>
    <cellStyle name="_RTP_ESCELSA_Subsidio_077_fiscalizada_sff_IRT_1_Financeiro Subsídio Rural Irrigante e Aquicultor Reajuste 2010 - 03_03_2010" xfId="43311" xr:uid="{BD2C14E3-714F-460A-B90D-4821949063FA}"/>
    <cellStyle name="_RTP_ESCELSA_Subsidio_077_fiscalizada_sff_IRT_1_IRT-cálculo" xfId="3491" xr:uid="{E43EB273-96E6-4006-9826-E8DFAEC57201}"/>
    <cellStyle name="_RTP_ESCELSA_Subsidio_077_fiscalizada_sff_IRT_1_IRT-cálculo CAPA NEUTRALIDADE" xfId="3492" xr:uid="{67751F10-2E3F-45C8-8E99-8FD1FDEDE708}"/>
    <cellStyle name="_RTP_ESCELSA_Subsidio_077_fiscalizada_sff_IRT_1_SOBRECONTRATAÇÃO E CVA" xfId="3493" xr:uid="{93B874BE-8BB2-467B-8024-985C0BF313CC}"/>
    <cellStyle name="_RTP_ESCELSA_Subsidio_077_fiscalizada_sff_IRT_Pleito" xfId="3494" xr:uid="{3B4BD4F2-4FC8-43E7-B1EA-776B68158EB1}"/>
    <cellStyle name="_RTP_ESCELSA_Subsidio_077_fiscalizada_sff_IRT_Pleito_IRT-cálculo" xfId="3495" xr:uid="{F24851B8-7CED-4BB2-840E-0EE9C6EACA27}"/>
    <cellStyle name="_RTP_ESCELSA_Subsidio_077_fiscalizada_sff_IRT_Pleito_IRT-cálculo CAPA NEUTRALIDADE" xfId="3496" xr:uid="{C4677B58-AE77-47B0-A98D-7F215DDD93BD}"/>
    <cellStyle name="_RTP_ESCELSA_Subsidio_077_fiscalizada_sff_IRT_Revisão A-1" xfId="3497" xr:uid="{B8BB0EC3-6BD8-4094-8671-D39179135BE4}"/>
    <cellStyle name="_RTP_ESCELSA_Subsidio_077_fiscalizada_sff_IRT-cálculo" xfId="3498" xr:uid="{98BC358E-0B03-4C09-8D25-DA694915D14F}"/>
    <cellStyle name="_RTP_ESCELSA_Subsidio_077_fiscalizada_sff_IRT-cálculo CAPA NEUTRALIDADE" xfId="3499" xr:uid="{69E1A41E-417B-49CF-BFE3-8F047B7B0A35}"/>
    <cellStyle name="_RTP_ESCELSA_Subsidio_077_fiscalizada_sff_Pasta1" xfId="1658" xr:uid="{15CA3063-7DB6-48AB-BE20-0B6BE05A00D8}"/>
    <cellStyle name="_RTP_ESCELSA_Subsidio_077_fiscalizada_sff_Pasta1_atualização serviços taxados" xfId="43312" xr:uid="{EA4881BB-7685-40A1-AC6F-452928518A36}"/>
    <cellStyle name="_RTP_ESCELSA_Subsidio_077_fiscalizada_sff_Pasta1_Financeiro Desconto na TUSD Consumidores Livres Reajuste 2010 - 03_03_2010" xfId="43313" xr:uid="{61B5993B-A128-4A1B-95B2-A71B1038CD0C}"/>
    <cellStyle name="_RTP_ESCELSA_Subsidio_077_fiscalizada_sff_Pasta1_Financeiro Desconto na TUSD Geradores Reajuste 2010 - 03_03_2010" xfId="43314" xr:uid="{11EE37F9-612B-4E75-B72D-0923AEA9BAFB}"/>
    <cellStyle name="_RTP_ESCELSA_Subsidio_077_fiscalizada_sff_Pasta1_Financeiro Subsídio Baixa Renda Reajuste 2010 - 03_03_2010" xfId="43315" xr:uid="{4F3AFF0F-2BD3-44A1-B0A0-612423CE74BD}"/>
    <cellStyle name="_RTP_ESCELSA_Subsidio_077_fiscalizada_sff_Pasta1_Financeiro Subsídio Rural Irrigante e Aquicultor Reajuste 2010 - 03_03_2010" xfId="43316" xr:uid="{BA509141-C4F7-476C-A1D6-A2928A8A027E}"/>
    <cellStyle name="_RTP_ESCELSA_Subsidio_077_fiscalizada_sff_Pasta1_IRT-cálculo" xfId="3500" xr:uid="{B3C7C55B-CC95-44AC-8014-F3099847A5B5}"/>
    <cellStyle name="_RTP_ESCELSA_Subsidio_077_fiscalizada_sff_Pasta1_IRT-cálculo CAPA NEUTRALIDADE" xfId="3501" xr:uid="{BD0138BC-45A3-4D46-A8E4-3307C1D15894}"/>
    <cellStyle name="_RTP_ESCELSA_Subsidio_077_fiscalizada_sff_Pasta1_SOBRECONTRATAÇÃO E CVA" xfId="3502" xr:uid="{A8453E95-1042-42DF-8BBD-64EDC2A64FC9}"/>
    <cellStyle name="_RTP_ESCELSA_Subsidio_077_fiscalizada_sff_Sheet1" xfId="3503" xr:uid="{79A46519-5FF3-4C2E-A266-A95DFDDC9FC8}"/>
    <cellStyle name="_RTP_ESCELSA_Subsidio_077_fiscalizada_sff_Sheet2" xfId="3504" xr:uid="{F8F3EF65-39FA-416C-80F1-C434A2C7C9A8}"/>
    <cellStyle name="_RTP_ESCELSA_Subsidio_077_fiscalizada_sff_SOBRECONTRATAÇÃO E CVA" xfId="3505" xr:uid="{C3FFC4C3-3D02-412B-A733-9F548B542910}"/>
    <cellStyle name="_Santa Cruz Cliente por área 27062007" xfId="3506" xr:uid="{34F00AB8-B4E2-46A0-B984-0BB31F3098A0}"/>
    <cellStyle name="_SANTA CRUZ_2_CICLO_DADOS_INICIAIS" xfId="3507" xr:uid="{C04A09CE-3527-48B1-B78F-C9E2AB167B71}"/>
    <cellStyle name="_SANTA CRUZ_2_CICLO_DADOS_INICIAIS (v 26-06)" xfId="3508" xr:uid="{2D4A35AB-B5E2-404A-AD19-182414D24C16}"/>
    <cellStyle name="_SANTA CRUZ_2_CICLO_DADOS_INICIAIS (Vx)" xfId="3509" xr:uid="{4C1E6A26-28F2-4E39-9420-C63A7BE3613A}"/>
    <cellStyle name="_SANTA CRUZ_2_CICLO_DADOS_INICIAIS(v4)" xfId="3510" xr:uid="{92D361A4-6F1D-4E15-881A-85143BB3A1DB}"/>
    <cellStyle name="_SANTA CRUZ_2_CICLO_DADOS_INICIAIS_E3" xfId="3511" xr:uid="{DACACDE4-6C1C-4CF2-A5D1-BC3653596124}"/>
    <cellStyle name="_SANTA CRUZ_2_CICLO_DADOS_INICIAIS-28jun - EV" xfId="3512" xr:uid="{EB02A8AD-7292-4088-8492-D74B867EAC9D}"/>
    <cellStyle name="_SANTA CRUZ_2_CICLO_DADOS_MERCADO_E1 (14jun)" xfId="3513" xr:uid="{3DC9DD96-DB1E-4E87-9A5F-D848E21586C2}"/>
    <cellStyle name="_SANTA CRUZ_2_CICLO_DADOS_MERCADO_E1 (15jun)" xfId="3514" xr:uid="{6E08D0DA-CC3E-4375-9B98-59F2126526A1}"/>
    <cellStyle name="_Santa Maria - Cons por municipio" xfId="3515" xr:uid="{28B413BB-C522-4A02-B1F6-AE1931048CC0}"/>
    <cellStyle name="_Simulação AES SUL 03_04_07" xfId="667" xr:uid="{879458AC-8E40-4459-8F49-847C67D4F65C}"/>
    <cellStyle name="_Simulação AES SUL 03_04_07 2" xfId="1484" xr:uid="{EB862D0E-FDF3-4A11-AF6C-F0118B832DC4}"/>
    <cellStyle name="_Simulação AES SUL 03_04_07_Balanço" xfId="668" xr:uid="{C6EA1629-33E2-4E1D-B797-F649FF862082}"/>
    <cellStyle name="_Simulação AES SUL 03_04_07_casulo 15" xfId="669" xr:uid="{1C14C00E-6CA1-46E8-B540-C14444182DE6}"/>
    <cellStyle name="_Simulação AES SUL 03_04_07_IRT EEB 2010" xfId="3516" xr:uid="{572CF9DE-86C3-4A6F-A05C-5A8D13DC967E}"/>
    <cellStyle name="_Simulação CAIUA - ANEEL" xfId="3517" xr:uid="{BA6DB79C-E8D5-4C7E-84F1-D9FB6FB3C27E}"/>
    <cellStyle name="_Simulação CAIUA - ANEEL_2009.04.09 EEB IRT2009 Conexao CEMIG C Financeiro" xfId="3518" xr:uid="{2B8D04A3-CA06-47BE-8C12-C5D3D314C234}"/>
    <cellStyle name="_Simulação CAIUA - ANEEL_atualização serviços taxados" xfId="43317" xr:uid="{7513FC0E-DB9B-47B5-AD92-1ABF63F0A488}"/>
    <cellStyle name="_Simulação CAIUA - ANEEL_CVA Borborema 2010 - Fiscalizada Final" xfId="3519" xr:uid="{11FC7172-F488-41D1-8C90-5094CF85E99F}"/>
    <cellStyle name="_Simulação CAIUA - ANEEL_Financeiro Desconto na TUSD Consumidores Livres Reajuste 2010 - 03_03_2010" xfId="43318" xr:uid="{F85110E7-7B6D-4A89-995D-F327C8B67A7D}"/>
    <cellStyle name="_Simulação CAIUA - ANEEL_Financeiro Desconto na TUSD Geradores Reajuste 2010 - 03_03_2010" xfId="43319" xr:uid="{EE2B6282-0485-4F6A-9518-172848620C10}"/>
    <cellStyle name="_Simulação CAIUA - ANEEL_Financeiro Subsídio Baixa Renda Reajuste 2010 - 03_03_2010" xfId="43320" xr:uid="{A076070D-4B7F-4873-8750-7A8EC27ACDC6}"/>
    <cellStyle name="_Simulação CAIUA - ANEEL_Financeiro Subsídio Rural Irrigante e Aquicultor Reajuste 2010 - 03_03_2010" xfId="43321" xr:uid="{911B613E-E481-4A4B-8D11-10B49463EBD8}"/>
    <cellStyle name="_Simulação CAIUA - ANEEL_IF - Autoprodutores 2" xfId="3520" xr:uid="{43A43686-E4B6-47A4-BDF8-D19494973F02}"/>
    <cellStyle name="_Simulação CAIUA - ANEEL_IF_Consumidores livres e geradoras_2010" xfId="3521" xr:uid="{0A26DB9A-F00B-4BE0-AD90-53D9EF27A741}"/>
    <cellStyle name="_Simulação CAIUA - ANEEL_Sheet1" xfId="3522" xr:uid="{D1DAADE2-CBED-464F-888A-3F6A090E6BCE}"/>
    <cellStyle name="_Simulação CENF - ANEEL sobrecontratação" xfId="3523" xr:uid="{0486FBB9-C8EB-48D0-AAF7-B33E6A187EDA}"/>
    <cellStyle name="_Simulação CENF - ANEEL sobrecontratação_CVA Borborema 2010 - Fiscalizada Final" xfId="3524" xr:uid="{C59137C8-3BEB-41B1-B9B9-D74F1FF11BC3}"/>
    <cellStyle name="_Simulação congelamento COELCE 2011 - Propostas 3ª Fase AP040 (20.12.2011)" xfId="3525" xr:uid="{07EF35C9-DA91-4533-BB4B-D9E1CF8C780F}"/>
    <cellStyle name="_Simulação Nova Carga Coteminas RT EBO" xfId="3526" xr:uid="{9A2E32CD-BB0B-4D40-8F59-366A937DED62}"/>
    <cellStyle name="_Simulacao_4ª_RTP_ESCELSA_1" xfId="670" xr:uid="{2E67AC71-15BE-4BD6-A3AE-60D6C9A8C78E}"/>
    <cellStyle name="_Simulacao_4ª_RTP_ESCELSA_1_IF - Autoprodutores 2" xfId="3527" xr:uid="{216E90CF-5BFE-4742-AAA9-1A67208D6C24}"/>
    <cellStyle name="_Simulacao_4ª_RTP_ESCELSA_1_IF_Consumidores livres e geradoras_2010" xfId="3528" xr:uid="{97B63E98-B1D5-4511-9BB5-B29800994AC2}"/>
    <cellStyle name="_Simulacao_4ª_RTP_ESCELSA_1_IRT-cálculo" xfId="3529" xr:uid="{4018938C-DBEA-408A-912E-39AD90C9D4D3}"/>
    <cellStyle name="_Simulacao_4ª_RTP_ESCELSA_1_Sheet1" xfId="3530" xr:uid="{62416454-478E-4E5F-99DA-CF18389A6F6E}"/>
    <cellStyle name="_Simulador Ampla - Proposta Preliminar" xfId="3531" xr:uid="{DB649E17-8CAB-4B85-A6FB-949E1AEAA4CD}"/>
    <cellStyle name="_Simulador Ampla_AP" xfId="3532" xr:uid="{38B521F3-6981-45CE-B0AA-C7B111E15CAB}"/>
    <cellStyle name="_Simulador CELPE_2009" xfId="43322" xr:uid="{503DE944-AD34-4E90-A4A5-092ECBA9614B}"/>
    <cellStyle name="_Simulador COSERN-final" xfId="3533" xr:uid="{48162F7E-3C53-4A4D-8CC3-30228F2C6242}"/>
    <cellStyle name="_Simulador COSERN-final_IF - Autoprodutores 2" xfId="3534" xr:uid="{F0CEF015-9598-48A3-92B6-9E143BA1AA64}"/>
    <cellStyle name="_Simulador COSERN-final_IF_Consumidores livres e geradoras_2010" xfId="3535" xr:uid="{3F32BD8E-4123-4C52-AD8B-39B3215875FB}"/>
    <cellStyle name="_Simulador COSERN-final_Sheet1" xfId="3536" xr:uid="{3E0AB853-2C5D-477C-A0EA-0578CC951657}"/>
    <cellStyle name="_Simulador modelo" xfId="3537" xr:uid="{707E1A46-1837-41C5-B860-89847A764980}"/>
    <cellStyle name="_Síntese Capex EBO encaminhado para Aneel" xfId="3538" xr:uid="{F28DE508-7F3E-4546-9AF2-3B0BD6D8A2C3}"/>
    <cellStyle name="_Síntese Executiva" xfId="3539" xr:uid="{D01B58DB-603A-4CDB-B742-3443929116B0}"/>
    <cellStyle name="_Sobrecontr - Plan Cabral_CEAL" xfId="3540" xr:uid="{FEBDD40B-402C-48DB-9895-FEB7F2F24091}"/>
    <cellStyle name="_Sobrecontr - Plan Cabral_CEAL (!)" xfId="3541" xr:uid="{A56F76F9-21CE-48BE-8CFB-638BB2731890}"/>
    <cellStyle name="_Sobrecontr_CELPA - Plan.Cabral" xfId="3542" xr:uid="{D1153771-2DE5-4B31-B2B3-6071F8994BF2}"/>
    <cellStyle name="_Sobrecontr_ELEKTRO - Plan Cabral_2007" xfId="3543" xr:uid="{5FDA59C3-F1B1-4467-A382-D479AA690EB9}"/>
    <cellStyle name="_Sobrecontratação - Dados - Estimativa - Celpa CCEE" xfId="1659" xr:uid="{B7F29F57-81B4-4B53-A438-DB57BA2B0D93}"/>
    <cellStyle name="_Sobrecontratação - Dados - Estimativa - Celpa CCEE 2" xfId="3544" xr:uid="{04D19AC1-676E-4D11-8A62-7E95EAA591C0}"/>
    <cellStyle name="_Sobrecontratação - Dados - Estimativa - Celpa CCEE_atualização serviços taxados" xfId="43323" xr:uid="{1E51C6B1-D1C0-44FC-B95D-33242EEE71CC}"/>
    <cellStyle name="_Sobrecontratação - Dados - Estimativa - Celpa CCEE_COELCE - RTO 2011 - PLPT_PLANILHA_CÁLCULO_DÉFICIT" xfId="3545" xr:uid="{CB61E106-FE28-4AD3-9764-1C9C6CD3AA77}"/>
    <cellStyle name="_Sobrecontratação - Dados - Estimativa - Celpa CCEE_Financeiro Desconto na TUSD Consumidores Livres Reajuste 2010 - 03_03_2010" xfId="43324" xr:uid="{A95B31DB-55E1-4292-B74C-60A7C20FDA4C}"/>
    <cellStyle name="_Sobrecontratação - Dados - Estimativa - Celpa CCEE_Financeiro Desconto na TUSD Geradores Reajuste 2010 - 03_03_2010" xfId="43325" xr:uid="{52EE10BA-60C7-43FF-8BE2-165ED8375C4C}"/>
    <cellStyle name="_Sobrecontratação - Dados - Estimativa - Celpa CCEE_Financeiro Subsídio Baixa Renda Reajuste 2010 - 03_03_2010" xfId="43326" xr:uid="{5EE7139E-7799-4D67-8DC1-CB1FFE4BDF51}"/>
    <cellStyle name="_Sobrecontratação - Dados - Estimativa - Celpa CCEE_Financeiro Subsídio Rural Irrigante e Aquicultor Reajuste 2010 - 03_03_2010" xfId="43327" xr:uid="{24A0A258-D8B9-4E8E-9A4C-ADA36CB3A0E7}"/>
    <cellStyle name="_SOBRECONTRATAÇÃO - RES  255-2007 AES (2)" xfId="671" xr:uid="{D2D2E54C-886B-45F5-8982-19162178DCA4}"/>
    <cellStyle name="_SOBRECONTRATAÇÃO - RES  255-2007 AES (2) 2" xfId="1485" xr:uid="{20DBF1BE-CC72-495A-AFCD-63D5F56E7A17}"/>
    <cellStyle name="_SOBRECONTRATAÇÃO - RES  255-2007 AES (2)_Balanço" xfId="672" xr:uid="{D6A8774C-0875-4141-9DDB-6C19666749FA}"/>
    <cellStyle name="_SOBRECONTRATAÇÃO - RES  255-2007 AES (2)_casulo 15" xfId="673" xr:uid="{A2AFCB18-6095-415B-889D-7105741E2ECE}"/>
    <cellStyle name="_SOBRECONTRATAÇÃO - RES  255-2007 AES (2)_IRT EEB 2010" xfId="3546" xr:uid="{82672341-1BE8-45B3-A7E7-00C884DDA52E}"/>
    <cellStyle name="_SOBRECONTRATAÇÃO - RES  255-2007 AES (3)" xfId="674" xr:uid="{FAF2E4E9-CB3B-426D-8656-DFC58B3E5F41}"/>
    <cellStyle name="_SOBRECONTRATAÇÃO - RES  255-2007 AES (3) 2" xfId="1486" xr:uid="{9CA6C323-DD9D-4E46-BD53-124F82842CA6}"/>
    <cellStyle name="_SOBRECONTRATAÇÃO - RES  255-2007 AES (3)_Balanço" xfId="675" xr:uid="{C7AF4F74-DF30-4AA9-869B-3342DE200E78}"/>
    <cellStyle name="_SOBRECONTRATAÇÃO - RES  255-2007 AES (3)_casulo 15" xfId="676" xr:uid="{11EE92AB-6329-4741-A826-E26D5E471106}"/>
    <cellStyle name="_SOBRECONTRATAÇÃO - RES  255-2007 AES (3)_IRT EEB 2010" xfId="3547" xr:uid="{65394E5C-0F09-452D-A110-0F3E701AE06D}"/>
    <cellStyle name="_SOBRECONTRATAÇÃO - RES  255-2007-ELEKTRO-Rec.PROINFA" xfId="3548" xr:uid="{BD9440CB-BF18-413A-981D-0D7EA3C293B3}"/>
    <cellStyle name="_SOBRECONTRATAÇÃO - RES  255-2007-ELEKTRO-Rec.PROINFA_atualização serviços taxados" xfId="43328" xr:uid="{90129ABB-2C63-44E8-90E2-80AA0C5E4B29}"/>
    <cellStyle name="_SOBRECONTRATAÇÃO - RES  255-2007-ELEKTRO-Rec.PROINFA_Financeiro Desconto na TUSD Consumidores Livres Reajuste 2010 - 03_03_2010" xfId="43329" xr:uid="{A87E9E16-B770-4606-9839-6C9838EE0BAD}"/>
    <cellStyle name="_SOBRECONTRATAÇÃO - RES  255-2007-ELEKTRO-Rec.PROINFA_Financeiro Desconto na TUSD Geradores Reajuste 2010 - 03_03_2010" xfId="43330" xr:uid="{063C60A1-2EDB-4FAD-8464-7B5BD45D0A75}"/>
    <cellStyle name="_SOBRECONTRATAÇÃO - RES  255-2007-ELEKTRO-Rec.PROINFA_Financeiro Subsídio Baixa Renda Reajuste 2010 - 03_03_2010" xfId="43331" xr:uid="{EA5C7E46-55BF-4B87-8B76-038042683BA7}"/>
    <cellStyle name="_SOBRECONTRATAÇÃO - RES  255-2007-ELEKTRO-Rec.PROINFA_Financeiro Subsídio Rural Irrigante e Aquicultor Reajuste 2010 - 03_03_2010" xfId="43332" xr:uid="{B13DC794-D02A-4DF9-9076-42E1F9BD856E}"/>
    <cellStyle name="_SOBRECONTRATAÇÃO - RES. 255-2007, AES" xfId="677" xr:uid="{BC5C6027-870C-4430-97EF-6757EBC587FD}"/>
    <cellStyle name="_SOBRECONTRATAÇÃO - RES. 255-2007, AES 2" xfId="1487" xr:uid="{24FC2988-D0C4-4A51-A83A-0FC18B9EB8D7}"/>
    <cellStyle name="_SOBRECONTRATAÇÃO - RES. 255-2007, AES_Balanço" xfId="678" xr:uid="{9D3D219D-CED4-4156-BB95-544943330D8D}"/>
    <cellStyle name="_SOBRECONTRATAÇÃO - RES. 255-2007, AES_casulo 15" xfId="679" xr:uid="{9777338C-421E-4217-B6C0-C7FAD6AA4AAE}"/>
    <cellStyle name="_SOBRECONTRATAÇÃO - RES. 255-2007, AES_IRT EEB 2010" xfId="3549" xr:uid="{A10624F1-9AB2-4B46-B634-2D8759D3A56E}"/>
    <cellStyle name="_SOBRECONTRATAÇÃO - SAELPA 2007" xfId="3550" xr:uid="{C18E62F3-E11D-4AB5-A9FF-BEA1B9D6FB19}"/>
    <cellStyle name="_Sobrecontratação AES (2)" xfId="680" xr:uid="{E5E0D5D5-24A4-4A16-A294-B1E5E7A505B4}"/>
    <cellStyle name="_Sobrecontratação AES (2) 2" xfId="1488" xr:uid="{3E02388A-2B9E-4F3D-A637-9EA2EC150C27}"/>
    <cellStyle name="_Sobrecontratação AES (2)_Balanço" xfId="681" xr:uid="{11FA8222-9EA3-47D7-952D-C873CBE18628}"/>
    <cellStyle name="_Sobrecontratação AES (2)_casulo 15" xfId="682" xr:uid="{01A9B286-AF5C-48DC-8829-AA310221F636}"/>
    <cellStyle name="_Sobrecontratação AES (2)_IRT EEB 2010" xfId="3551" xr:uid="{A00B20C8-C443-4E09-9B65-2CF77E678A71}"/>
    <cellStyle name="_SOBRECONTRATAÇÃO ANO CIVIL 2005 - CVA - APROVADO" xfId="3552" xr:uid="{173D82D1-88FA-44C1-928A-59C82BFAD6CB}"/>
    <cellStyle name="_SOBRECONTRATAÇÃO ANO CIVIL 2005 - CVA - APROVADO_atualização serviços taxados" xfId="43333" xr:uid="{56FA698C-53C7-466A-8B16-ABB32BD44337}"/>
    <cellStyle name="_SOBRECONTRATAÇÃO ANO CIVIL 2005 - CVA - APROVADO_Financeiro Desconto na TUSD Consumidores Livres Reajuste 2010 - 03_03_2010" xfId="43334" xr:uid="{7AF993DD-F334-4046-B7F3-D54D666C0E51}"/>
    <cellStyle name="_SOBRECONTRATAÇÃO ANO CIVIL 2005 - CVA - APROVADO_Financeiro Desconto na TUSD Geradores Reajuste 2010 - 03_03_2010" xfId="43335" xr:uid="{03261D0D-3A17-44EC-B2A5-449EBD0E8A1B}"/>
    <cellStyle name="_SOBRECONTRATAÇÃO ANO CIVIL 2005 - CVA - APROVADO_Financeiro Subsídio Baixa Renda Reajuste 2010 - 03_03_2010" xfId="43336" xr:uid="{80457812-658B-40D4-9089-F8928096BED4}"/>
    <cellStyle name="_SOBRECONTRATAÇÃO ANO CIVIL 2005 - CVA - APROVADO_Financeiro Subsídio Rural Irrigante e Aquicultor Reajuste 2010 - 03_03_2010" xfId="43337" xr:uid="{879F6F98-F9D1-4032-9C9F-FFB9D1EBF59F}"/>
    <cellStyle name="_SOBRECONTRATAÇÃO E CVA" xfId="3553" xr:uid="{82201132-CD19-44D4-9B24-914BF9E99CB7}"/>
    <cellStyle name="_SOBRECONTRATAÇÃO E CVA A-1" xfId="3554" xr:uid="{F878028E-3851-4363-8B04-4F9E49680FFD}"/>
    <cellStyle name="_SOBRECONTRATAÇÃO E CVA A-1_IRT-cálculo" xfId="3555" xr:uid="{CE2B2FB2-7B21-4242-A49D-242D6201E5FE}"/>
    <cellStyle name="_SOBRECONTRATAÇÃO E CVA A-1_IRT-cálculo CAPA NEUTRALIDADE" xfId="3556" xr:uid="{5E608466-AB11-467A-BC2B-C1747FF7C627}"/>
    <cellStyle name="_SOBRECONTRATAÇÃO E CVA Energisa Paraíba" xfId="3557" xr:uid="{69DEF9A0-2913-4C3B-8D2B-6F186BD660F8}"/>
    <cellStyle name="_SOBRECONTRATAÇÃO E CVAlinhas_EMG_08" xfId="3558" xr:uid="{85E5EBBE-351A-454B-9DA7-1B66C87BFCD6}"/>
    <cellStyle name="_Sobrecontratação e exposição_CCEE_SRE" xfId="1660" xr:uid="{5F13AD77-AC3C-4610-B6E4-F2D3EDC51ABC}"/>
    <cellStyle name="_Sobrecontratação e exposição_CCEE_SRE 2" xfId="3559" xr:uid="{BCD4C66D-8BD2-4657-AB27-7C6674790C30}"/>
    <cellStyle name="_Sobrecontratação e exposição_CCEE_SRE_atualização serviços taxados" xfId="43338" xr:uid="{BE80AFC7-65A3-4715-8834-C89FE3A1CF6E}"/>
    <cellStyle name="_Sobrecontratação e exposição_CCEE_SRE_Energia Comprada" xfId="3560" xr:uid="{39579E11-791B-4DF7-8362-4BEAEB0F1F26}"/>
    <cellStyle name="_Sobrecontratação e exposição_CCEE_SRE_Energia Comprada_IRT-cálculo" xfId="3561" xr:uid="{129D4A6F-D779-4FB9-A0EB-6508F0748EE9}"/>
    <cellStyle name="_Sobrecontratação e exposição_CCEE_SRE_Energia Comprada_IRT-cálculo CAPA NEUTRALIDADE" xfId="3562" xr:uid="{6FBB423C-530C-4B9B-A73D-A912D1B9E1BE}"/>
    <cellStyle name="_Sobrecontratação e exposição_CCEE_SRE_Fator X" xfId="1661" xr:uid="{CB1C0215-6C79-48F1-A278-35F786049192}"/>
    <cellStyle name="_Sobrecontratação e exposição_CCEE_SRE_Fator X 2" xfId="3563" xr:uid="{B9E79764-99C5-42B8-BA1A-97B5A378EA12}"/>
    <cellStyle name="_Sobrecontratação e exposição_CCEE_SRE_Fator X_atualização serviços taxados" xfId="43339" xr:uid="{098B2175-D08D-4EA8-A9DB-287AF92A5CE7}"/>
    <cellStyle name="_Sobrecontratação e exposição_CCEE_SRE_Fator X_Financeiro Desconto na TUSD Consumidores Livres Reajuste 2010 - 03_03_2010" xfId="43340" xr:uid="{49FF7920-93AC-4E06-8D2C-1B3A7D2FCA24}"/>
    <cellStyle name="_Sobrecontratação e exposição_CCEE_SRE_Fator X_Financeiro Desconto na TUSD Geradores Reajuste 2010 - 03_03_2010" xfId="43341" xr:uid="{10F85685-4E76-4CED-A3CC-9901B44F8F2E}"/>
    <cellStyle name="_Sobrecontratação e exposição_CCEE_SRE_Fator X_Financeiro Subsídio Baixa Renda Reajuste 2010 - 03_03_2010" xfId="43342" xr:uid="{9887982A-6FDE-42D7-9813-39022F79F1A5}"/>
    <cellStyle name="_Sobrecontratação e exposição_CCEE_SRE_Fator X_Financeiro Subsídio Rural Irrigante e Aquicultor Reajuste 2010 - 03_03_2010" xfId="43343" xr:uid="{D72C23EA-2862-478C-BEDA-9436290F70AA}"/>
    <cellStyle name="_Sobrecontratação e exposição_CCEE_SRE_Fator X_IRT-cálculo" xfId="3564" xr:uid="{14C100F5-AB4E-4371-A523-6F396FD84C77}"/>
    <cellStyle name="_Sobrecontratação e exposição_CCEE_SRE_Fator X_IRT-cálculo CAPA NEUTRALIDADE" xfId="3565" xr:uid="{46269F48-8434-4298-B920-162D4386FDD8}"/>
    <cellStyle name="_Sobrecontratação e exposição_CCEE_SRE_Fator X_SOBRECONTRATAÇÃO E CVA" xfId="3566" xr:uid="{0EE26391-7304-40E0-A4E5-232182C08408}"/>
    <cellStyle name="_Sobrecontratação e exposição_CCEE_SRE_Financeiro Desconto na TUSD Consumidores Livres Reajuste 2010 - 03_03_2010" xfId="43344" xr:uid="{64A4E6C1-F9D9-482A-8C09-CD9FD7F725BD}"/>
    <cellStyle name="_Sobrecontratação e exposição_CCEE_SRE_Financeiro Desconto na TUSD Geradores Reajuste 2010 - 03_03_2010" xfId="43345" xr:uid="{7ADD383C-0495-4F61-947B-B8E459C80538}"/>
    <cellStyle name="_Sobrecontratação e exposição_CCEE_SRE_Financeiro Subsídio Baixa Renda Reajuste 2010 - 03_03_2010" xfId="43346" xr:uid="{B6062A9E-ADF2-4BB1-93AA-7EE78DDE01B3}"/>
    <cellStyle name="_Sobrecontratação e exposição_CCEE_SRE_Financeiro Subsídio Rural Irrigante e Aquicultor Reajuste 2010 - 03_03_2010" xfId="43347" xr:uid="{FE3DEB12-B56D-4363-BB4F-C6C89F17F680}"/>
    <cellStyle name="_Sobrecontratação e exposição_CCEE_SRE_IRT (2)" xfId="1662" xr:uid="{16E060F2-C805-4B79-A02F-C9FDEC76C4B2}"/>
    <cellStyle name="_Sobrecontratação e exposição_CCEE_SRE_IRT_1" xfId="1663" xr:uid="{879F8B55-8558-4D88-90D0-E2791462C3CB}"/>
    <cellStyle name="_Sobrecontratação e exposição_CCEE_SRE_IRT_1 2" xfId="3567" xr:uid="{575B47BF-7512-497C-BEFF-32E3D565FF5F}"/>
    <cellStyle name="_Sobrecontratação e exposição_CCEE_SRE_IRT_1_atualização serviços taxados" xfId="43348" xr:uid="{E753A97D-D9A2-41C9-A193-290CC435B88A}"/>
    <cellStyle name="_Sobrecontratação e exposição_CCEE_SRE_IRT_1_Financeiro Desconto na TUSD Consumidores Livres Reajuste 2010 - 03_03_2010" xfId="43349" xr:uid="{136CBD7C-4363-4A0F-8590-A1EC3B553ECE}"/>
    <cellStyle name="_Sobrecontratação e exposição_CCEE_SRE_IRT_1_Financeiro Desconto na TUSD Geradores Reajuste 2010 - 03_03_2010" xfId="43350" xr:uid="{FC6DC322-286F-44AC-8BAE-3041AC9A4E7E}"/>
    <cellStyle name="_Sobrecontratação e exposição_CCEE_SRE_IRT_1_Financeiro Subsídio Baixa Renda Reajuste 2010 - 03_03_2010" xfId="43351" xr:uid="{22A33996-2D8E-4401-94AE-AA5A872B1BD9}"/>
    <cellStyle name="_Sobrecontratação e exposição_CCEE_SRE_IRT_1_Financeiro Subsídio Rural Irrigante e Aquicultor Reajuste 2010 - 03_03_2010" xfId="43352" xr:uid="{8A8BA1BE-BBEA-4BBC-8832-C251623A1FF0}"/>
    <cellStyle name="_Sobrecontratação e exposição_CCEE_SRE_IRT_1_IRT-cálculo" xfId="3568" xr:uid="{F344E845-4F77-4F8D-98C5-B7137F7BE0A7}"/>
    <cellStyle name="_Sobrecontratação e exposição_CCEE_SRE_IRT_1_IRT-cálculo CAPA NEUTRALIDADE" xfId="3569" xr:uid="{77E9CE1B-E0E5-4741-9735-813391C13084}"/>
    <cellStyle name="_Sobrecontratação e exposição_CCEE_SRE_IRT_1_SOBRECONTRATAÇÃO E CVA" xfId="3570" xr:uid="{A1B3E6DA-2F09-443D-BD8B-1C76B83697EE}"/>
    <cellStyle name="_Sobrecontratação e exposição_CCEE_SRE_IRT-cálculo" xfId="3571" xr:uid="{E56DA944-7DA2-4A17-BBA6-E64A27FC2D6A}"/>
    <cellStyle name="_Sobrecontratação e exposição_CCEE_SRE_IRT-cálculo CAPA NEUTRALIDADE" xfId="3572" xr:uid="{7538BA90-3C6F-4A54-9107-6666DC00DD7C}"/>
    <cellStyle name="_Sobrecontratação e exposição_CCEE_SRE_Pasta1" xfId="1664" xr:uid="{8B8973A3-3A68-4F0F-AADE-D7085720D130}"/>
    <cellStyle name="_Sobrecontratação e exposição_CCEE_SRE_Pasta1 2" xfId="3573" xr:uid="{F9848429-10B3-4BA5-855D-8FB87BAD3FF2}"/>
    <cellStyle name="_Sobrecontratação e exposição_CCEE_SRE_Pasta1_atualização serviços taxados" xfId="43353" xr:uid="{DD605DB5-006C-4E78-97C7-5E33BC111982}"/>
    <cellStyle name="_Sobrecontratação e exposição_CCEE_SRE_Pasta1_Financeiro Desconto na TUSD Consumidores Livres Reajuste 2010 - 03_03_2010" xfId="43354" xr:uid="{7CF68A58-FDF8-4217-81F6-854D598666DA}"/>
    <cellStyle name="_Sobrecontratação e exposição_CCEE_SRE_Pasta1_Financeiro Desconto na TUSD Geradores Reajuste 2010 - 03_03_2010" xfId="43355" xr:uid="{912CF8FF-0E18-48D1-B9E4-A82A8D13A378}"/>
    <cellStyle name="_Sobrecontratação e exposição_CCEE_SRE_Pasta1_Financeiro Subsídio Baixa Renda Reajuste 2010 - 03_03_2010" xfId="43356" xr:uid="{16E74E86-77CE-400B-9121-E250C7EEBB5A}"/>
    <cellStyle name="_Sobrecontratação e exposição_CCEE_SRE_Pasta1_Financeiro Subsídio Rural Irrigante e Aquicultor Reajuste 2010 - 03_03_2010" xfId="43357" xr:uid="{8DC2F484-D721-42F5-B32F-A1C8695C786F}"/>
    <cellStyle name="_Sobrecontratação e exposição_CCEE_SRE_Pasta1_IRT-cálculo" xfId="3574" xr:uid="{60756399-3066-47B3-B68F-6AC7944A0320}"/>
    <cellStyle name="_Sobrecontratação e exposição_CCEE_SRE_Pasta1_IRT-cálculo CAPA NEUTRALIDADE" xfId="3575" xr:uid="{D8F7B12E-5964-483B-8AFA-6E97F6D3556A}"/>
    <cellStyle name="_Sobrecontratação e exposição_CCEE_SRE_Pasta1_SOBRECONTRATAÇÃO E CVA" xfId="3576" xr:uid="{935E8E08-3D0D-4EF9-874A-2FD22B677AA5}"/>
    <cellStyle name="_Sobrecontratação e exposição_CCEE_SRE_SOBRECONTRATAÇÃO E CVA" xfId="3577" xr:uid="{4FA46F3E-72BD-496C-9609-ABF9613CBD3C}"/>
    <cellStyle name="_SOBRECONTRATAÇÃO EPB 2010" xfId="3578" xr:uid="{0CF43DD2-BCE1-4EFD-A532-A01098C97850}"/>
    <cellStyle name="_Sobrecontratação_e_CVA_Energia" xfId="3579" xr:uid="{58294140-198B-4E06-8675-C4033B80002D}"/>
    <cellStyle name="_Sobrecontratacao_ESE_IRT_2009" xfId="3580" xr:uid="{8241BF89-DD7B-4BAF-8577-C4F78C562F9C}"/>
    <cellStyle name="_SOBRECONTRATAÇÃO-2008" xfId="3581" xr:uid="{18A792AE-FF9D-4B6A-8520-8EAA1A4A55F6}"/>
    <cellStyle name="_Subsídios para análise da SRE" xfId="683" xr:uid="{CBF5CD7B-28ED-4829-86B6-76378CB63C01}"/>
    <cellStyle name="_Subsídios para análise da SRE_IRT Piratininga 2009" xfId="684" xr:uid="{E5D7E772-A2AD-4E70-8881-BFC655E0A96E}"/>
    <cellStyle name="_Subsídios para análise da SRE_IRT Piratininga 2009 2" xfId="1489" xr:uid="{FD1B0925-5C4C-46C6-BB71-B422027A0589}"/>
    <cellStyle name="_Subsídios para análise da SRE_IRT_Planilha Básica_ CETRIL" xfId="685" xr:uid="{EAA5CAE3-0BC3-4B9B-ABDE-4D1CE1D49581}"/>
    <cellStyle name="_Subsídios para análise da SRE_IRT_Planilha Básica_ CETRIL 2" xfId="1490" xr:uid="{DC5F7910-CAB4-4D99-82A3-8E773E325760}"/>
    <cellStyle name="_Subsídios para análise da SRE_IRT_Planilha Básica_mar2010b" xfId="3582" xr:uid="{1B3BB664-C31F-4390-B4EF-93070F6B6039}"/>
    <cellStyle name="_Subsídios para análise da SRE_IRT-cálculo" xfId="3583" xr:uid="{828B9EB5-8E43-47BC-ADA3-E33838B69125}"/>
    <cellStyle name="_SubsídiosAnáliseSRE_COSERN_IRT-2010" xfId="1665" xr:uid="{EA9EEEC6-8AE2-433C-A63F-3E1017432CC8}"/>
    <cellStyle name="_Tabelas de apoio NT CELPE" xfId="43358" xr:uid="{6F12FD27-7533-4F10-9FB9-9457FBC7EE7C}"/>
    <cellStyle name="_TARIFAS 2008 modelo" xfId="3584" xr:uid="{543F71D6-26A0-41AE-A6E7-EE06912E4ABC}"/>
    <cellStyle name="_Tarifas de Suprimento_Final" xfId="686" xr:uid="{1041AAC0-85EE-4F50-9211-95A2E82A4405}"/>
    <cellStyle name="_Tarifas de Suprimento_Final 2" xfId="1491" xr:uid="{22C284AA-040D-463A-BAD7-E1DADCB7EDD2}"/>
    <cellStyle name="_Tarifas de Suprimento_Final 3" xfId="3585" xr:uid="{AA94713D-03B1-441F-8F09-4A3CB7A63103}"/>
    <cellStyle name="_Tarifas de Suprimento_Final_COELCE  ICMS Não Compensado RTO 2012 281211" xfId="3586" xr:uid="{4CF68F7C-ECA7-49FE-B75B-A6F2CC714AAF}"/>
    <cellStyle name="_Tarifas de Suprimento_Final_COELCE - RTO 2011 - PLPT_PLANILHA_CÁLCULO_DÉFICIT" xfId="3587" xr:uid="{4B0ABF8A-961F-46D5-B489-EB4BFDF7C7CA}"/>
    <cellStyle name="_Tarifas de Suprimento_Final_Exposição_Agosto 2" xfId="3588" xr:uid="{2A8E9031-714F-4AAF-9769-8534CCF7D40B}"/>
    <cellStyle name="_Tarifas de Suprimento_Final_IRT_Revisão A-2" xfId="3589" xr:uid="{BB0C87E0-DB5B-42C4-B85F-23B18C2BD67F}"/>
    <cellStyle name="_Tarifas de Suprimento_Final_IRT-cálculo" xfId="3590" xr:uid="{05773586-17FD-46BA-9DEE-177E7CC1ECBB}"/>
    <cellStyle name="_Tarifas de Suprimento_Final_Simulação AES SUL 03_04_07" xfId="687" xr:uid="{9297E16D-B76A-428B-B0CF-56F074A6B334}"/>
    <cellStyle name="_Tarifas de Suprimento_Final_Simulação AES SUL 03_04_07 2" xfId="1492" xr:uid="{E34E3AEE-E32A-4405-ACBE-B1202D0429C6}"/>
    <cellStyle name="_Tarifas de Suprimento_Final_Simulação AES SUL 03_04_07 3" xfId="3591" xr:uid="{5BC922C3-9EEC-4E55-88B8-9C80E84F40DB}"/>
    <cellStyle name="_Tarifas de Suprimento_Final_Simulação congelamento COELCE 2011 - Propostas 3ª Fase AP040 (20.12.2011)" xfId="3592" xr:uid="{F8EA117C-3E60-422C-AE46-6142EF9D935D}"/>
    <cellStyle name="_Tarifas de Suprimento_Final_Sobrecontratação AES (2)" xfId="688" xr:uid="{0D013721-7C23-4961-B6D8-DC932BCD80EE}"/>
    <cellStyle name="_Tarifas de Suprimento_Final_Sobrecontratação AES (2) 2" xfId="1493" xr:uid="{3F7EAD16-2A9E-45A7-83A3-A44EDF1C5AA8}"/>
    <cellStyle name="_Tarifas de Suprimento_Final_Sobrecontratação AES (2) 3" xfId="3593" xr:uid="{72D3BD41-78D7-4622-9588-748B593DF8C1}"/>
    <cellStyle name="_Tarifas de Suprimento_Final_SOBRECONTRATAÇÃO E CVA" xfId="3594" xr:uid="{3276BD08-B3A4-4374-927F-8B726E067CE1}"/>
    <cellStyle name="_Tarifas suprimento_TUSD DMEPC" xfId="689" xr:uid="{3731E136-1942-44A6-8CAE-56F0A0B80990}"/>
    <cellStyle name="_Tarifas suprimento_TUSD DMEPC_IRT Piratininga 2009" xfId="690" xr:uid="{BFADE8C7-2251-4B49-B0E9-ECA27D5CC25C}"/>
    <cellStyle name="_Tarifas suprimento_TUSD DMEPC_IRT Piratininga 2009 2" xfId="1494" xr:uid="{443252AD-12E0-4145-82EB-FB50C71550ED}"/>
    <cellStyle name="_Tarifas suprimento_TUSD DMEPC_IRT_Planilha Básica_ CETRIL" xfId="691" xr:uid="{F20A5F15-DDF1-448A-9684-E39CFDED1A18}"/>
    <cellStyle name="_Tarifas suprimento_TUSD DMEPC_IRT_Planilha Básica_ CETRIL 2" xfId="1495" xr:uid="{BA534883-8DE7-4DB3-A1E6-2CDC36819DA9}"/>
    <cellStyle name="_Tarifas suprimento_TUSD DMEPC_IRT_Planilha Básica_mar2010b" xfId="3595" xr:uid="{0EACC65C-91CA-45CF-8ED5-F8FF1670E7BE}"/>
    <cellStyle name="_Tarifas suprimento_TUSD DMEPC_IRT-cálculo" xfId="3596" xr:uid="{4285F800-BC90-414E-AEED-C4B6618CD8E5}"/>
    <cellStyle name="_teste ampla" xfId="692" xr:uid="{2910E7B9-4A0B-4982-8213-95BA9BC5F065}"/>
    <cellStyle name="_teste ampla 2" xfId="1496" xr:uid="{E268F7C7-5BF8-460D-AAFC-58309E4DF279}"/>
    <cellStyle name="_teste ampla_Balanço" xfId="693" xr:uid="{E425E237-930C-44C1-BDA6-F1C0519E8BDC}"/>
    <cellStyle name="_teste ampla_casulo 15" xfId="694" xr:uid="{B7425200-365F-4D25-8391-6776432E1A80}"/>
    <cellStyle name="_teste ampla_IRT EEB 2010" xfId="3597" xr:uid="{9D762DCA-DAA4-4D33-888F-3133AEA67B20}"/>
    <cellStyle name="_Tracking Account Coteminas EBO - FINAL" xfId="3598" xr:uid="{DBBCEA78-A12E-4FFD-978D-7CEB141DE20A}"/>
    <cellStyle name="_Tracking Account Coteminas EBO - FINAL 2010" xfId="3599" xr:uid="{B261276D-D7EF-4039-A0CB-E51316D4FF9B}"/>
    <cellStyle name="_TUSD AP PIE - ESE 2010" xfId="3600" xr:uid="{FA7D7097-51BD-4EDD-B3FC-5A8B4DCD9F1F}"/>
    <cellStyle name="_TUSD FIO-B - ESE 2010" xfId="3601" xr:uid="{BBECB943-3BB5-42B7-9C1D-397F2803A14A}"/>
    <cellStyle name="_TUSD G - ESE 2010" xfId="3602" xr:uid="{956EBE97-B1B1-4FF2-B2E5-338332F5655D}"/>
    <cellStyle name="_VERSAO 800" xfId="3603" xr:uid="{C555F003-21FA-46FF-AA9E-3C8BB5519D6F}"/>
    <cellStyle name="£ BP" xfId="3604" xr:uid="{83207C37-EFCE-4DE9-90B4-43B6489FCB06}"/>
    <cellStyle name="¥ JY" xfId="3605" xr:uid="{6A9B1507-04D3-45B6-9D92-E3413D128FF1}"/>
    <cellStyle name="=C:\WINDOWS\SYSTEM32\COMMAND.COM" xfId="3606" xr:uid="{51CD4676-B59F-4AE9-B0C0-32788018F7E7}"/>
    <cellStyle name="=C:\WINDOWS\SYSTEM32\COMMAND.COM 2" xfId="3607" xr:uid="{5A3546C6-519B-45AD-B3D9-552DBF2FB308}"/>
    <cellStyle name="=C:\WINDOWS\SYSTEM32\COMMAND.COM 3" xfId="3608" xr:uid="{746AF6E3-3075-407D-A326-35F99D2E0E8E}"/>
    <cellStyle name="=C:\WINDOWS\SYSTEM32\COMMAND.COM_IF - Autoprodutores" xfId="3609" xr:uid="{ACA0FE00-1F62-4621-A8A1-390144A83266}"/>
    <cellStyle name="=C:\WINNT\SYSTEM32\COMMAND.COM" xfId="3610" xr:uid="{9204A09E-F19A-4079-AF36-0CF1C35D101D}"/>
    <cellStyle name="‡" xfId="3611" xr:uid="{4F2D5331-692D-4C90-93A8-F32E99DCA37D}"/>
    <cellStyle name="‡_IRT-cálculo" xfId="3612" xr:uid="{9FC4A957-1CEB-4753-9C22-51DAA31F46F8}"/>
    <cellStyle name="‡_IRT-cálculo CAPA NEUTRALIDADE" xfId="3613" xr:uid="{7C35B6B1-B286-468E-AF30-F8282DE8488B}"/>
    <cellStyle name="•W_laroux" xfId="3614" xr:uid="{80792F06-F87A-4AA1-A7E6-F68BBA22704C}"/>
    <cellStyle name="0%" xfId="1666" xr:uid="{59AEEEF0-3A4A-41C5-BB31-2D2C4EB41364}"/>
    <cellStyle name="0% 2" xfId="3615" xr:uid="{444DD72E-E8F8-4E6E-A1A6-FE085111AF2B}"/>
    <cellStyle name="0,0%" xfId="1667" xr:uid="{FAA1E650-AEB6-43E2-B28D-76DF254B04DD}"/>
    <cellStyle name="0.0%" xfId="1668" xr:uid="{F6D8E0B0-1F02-433B-ABDA-DD338B041FE8}"/>
    <cellStyle name="0.00%" xfId="1669" xr:uid="{9DEC24DE-F923-4298-AB84-922A92E847A3}"/>
    <cellStyle name="0.00% 2" xfId="3616" xr:uid="{417CEAC6-A1EF-4E06-8809-2CA1B0A7A940}"/>
    <cellStyle name="0000" xfId="3617" xr:uid="{F85A4583-3B07-43E0-9A82-BB26771D253D}"/>
    <cellStyle name="0000 2" xfId="3618" xr:uid="{865DB2EB-35FC-4E57-B706-D3B80405758D}"/>
    <cellStyle name="0000 3" xfId="3619" xr:uid="{C724F767-DAD9-4728-AA97-41F8302B38BE}"/>
    <cellStyle name="0000_IF - Autoprodutores" xfId="3620" xr:uid="{25AE7DE5-31DD-4B82-9956-BAF6CDB6E6AC}"/>
    <cellStyle name="000000" xfId="3621" xr:uid="{25615F19-B765-489A-BA4D-1AC45776CB4E}"/>
    <cellStyle name="1o.nível" xfId="695" xr:uid="{CF67B1E3-A882-41ED-BBB2-F7840B972297}"/>
    <cellStyle name="1o.nível 2" xfId="3622" xr:uid="{00817464-992A-4B5B-B162-3AFF443B7FCD}"/>
    <cellStyle name="1o.nível 3" xfId="3623" xr:uid="{D8B5874D-253C-4B4B-9FF9-3A6EC620E015}"/>
    <cellStyle name="20% - Accent1" xfId="696" xr:uid="{D41F966B-ABE1-43EF-9A4C-9CDB5628BB80}"/>
    <cellStyle name="20% - Accent1 2" xfId="3624" xr:uid="{6D94C776-891C-4B59-9EAF-7D93F22D46D9}"/>
    <cellStyle name="20% - Accent2" xfId="697" xr:uid="{519D6DAB-BEA0-466D-99D7-10AFFE3D733D}"/>
    <cellStyle name="20% - Accent2 2" xfId="3625" xr:uid="{6487C83A-FB72-42E0-A40E-4A0D95D727D7}"/>
    <cellStyle name="20% - Accent3" xfId="698" xr:uid="{7D858560-2B7F-4183-BA39-589584109E10}"/>
    <cellStyle name="20% - Accent3 2" xfId="3626" xr:uid="{F7A1D60B-37DE-4F8A-A037-892745B2A8C1}"/>
    <cellStyle name="20% - Accent4" xfId="699" xr:uid="{D9C0D23F-AF67-4FFF-9D9F-470240DAAD0D}"/>
    <cellStyle name="20% - Accent4 2" xfId="3627" xr:uid="{4D4F0F77-89C0-4653-9488-DDC8DDAE2B30}"/>
    <cellStyle name="20% - Accent5" xfId="700" xr:uid="{B0820CB9-CD60-4BC9-9316-E9E0663C1A46}"/>
    <cellStyle name="20% - Accent5 2" xfId="3628" xr:uid="{4F149F6F-0331-46A4-8B73-F9B9FF9501D9}"/>
    <cellStyle name="20% - Accent6" xfId="701" xr:uid="{883BBD97-CB6E-4FBF-B6F5-217A8BD53E7F}"/>
    <cellStyle name="20% - Accent6 2" xfId="3629" xr:uid="{DC7CB620-2910-407D-B714-0C1F42D546F6}"/>
    <cellStyle name="20% - Ênfase1 10" xfId="3630" xr:uid="{B1CBAD13-67A1-4B35-B5D2-39803E80517D}"/>
    <cellStyle name="20% - Ênfase1 11" xfId="43359" xr:uid="{8E7EDCB6-8A45-4A39-80CE-1098F7E22855}"/>
    <cellStyle name="20% - Ênfase1 12" xfId="702" xr:uid="{7AE17516-A7D3-48EE-B156-B4607CCF03B1}"/>
    <cellStyle name="20% - Ênfase1 2" xfId="942" xr:uid="{CC6A092F-394E-4B64-B5E4-7015C84F394F}"/>
    <cellStyle name="20% - Ênfase1 2 2" xfId="3631" xr:uid="{B1BE016F-7CAB-4477-B3CA-7F6B21947EA0}"/>
    <cellStyle name="20% - Ênfase1 3" xfId="1745" xr:uid="{610125CC-FD5D-45ED-8D0E-3EDB08175A3A}"/>
    <cellStyle name="20% - Ênfase1 3 2" xfId="3632" xr:uid="{E9F9A3B2-2BB1-49D9-B842-371A0E59CF45}"/>
    <cellStyle name="20% - Ênfase1 4" xfId="3633" xr:uid="{CD01E06B-D322-4F4D-833B-93E130C54A68}"/>
    <cellStyle name="20% - Ênfase1 4 2" xfId="3634" xr:uid="{94B9C128-D849-4451-B112-391512AE441A}"/>
    <cellStyle name="20% - Ênfase1 5" xfId="3635" xr:uid="{8C699171-D271-4AB1-A91D-70A750B5EEEE}"/>
    <cellStyle name="20% - Ênfase1 6" xfId="3636" xr:uid="{C59E13D0-8E82-498F-9E0E-29AD3AC611FD}"/>
    <cellStyle name="20% - Ênfase1 7" xfId="3637" xr:uid="{9B0D8107-7ECE-49A9-AD60-A28E08170BF8}"/>
    <cellStyle name="20% - Ênfase1 8" xfId="3638" xr:uid="{A5CDC257-FD05-4BFB-9169-360BB8637876}"/>
    <cellStyle name="20% - Ênfase1 9" xfId="3639" xr:uid="{D9923076-9ADC-4AD4-8F6E-4BCDC345A5D4}"/>
    <cellStyle name="20% - Ênfase2 10" xfId="3640" xr:uid="{AFC59F98-7123-4194-BACE-D5AD6DF5E069}"/>
    <cellStyle name="20% - Ênfase2 11" xfId="43360" xr:uid="{4E94CBF0-E954-4995-BF3E-AC6964A217FE}"/>
    <cellStyle name="20% - Ênfase2 12" xfId="703" xr:uid="{598BC5CD-7936-4681-BA55-1B745CC51D2E}"/>
    <cellStyle name="20% - Ênfase2 2" xfId="943" xr:uid="{33C5F9F7-BE14-4907-9227-4BE1D8E551AF}"/>
    <cellStyle name="20% - Ênfase2 2 2" xfId="3641" xr:uid="{83DB677A-C62B-4C0F-860D-B502794443FA}"/>
    <cellStyle name="20% - Ênfase2 3" xfId="1746" xr:uid="{9ABEA6E5-CA3F-47AE-AD02-B45596D33A55}"/>
    <cellStyle name="20% - Ênfase2 3 2" xfId="3642" xr:uid="{8E485286-534B-47A1-824A-71CDE8E8829B}"/>
    <cellStyle name="20% - Ênfase2 4" xfId="3643" xr:uid="{6B078C53-855D-4709-80C6-EE5DA54A6265}"/>
    <cellStyle name="20% - Ênfase2 4 2" xfId="3644" xr:uid="{604189E8-9A52-46F9-9315-B1C8A6231BF8}"/>
    <cellStyle name="20% - Ênfase2 5" xfId="3645" xr:uid="{BB3449C4-1E20-4608-95CA-FF1B59BC4E99}"/>
    <cellStyle name="20% - Ênfase2 6" xfId="3646" xr:uid="{7A967710-1CB3-48B4-87DF-1008765B0765}"/>
    <cellStyle name="20% - Ênfase2 7" xfId="3647" xr:uid="{83E04350-990B-41DA-9736-04AFD476AEF7}"/>
    <cellStyle name="20% - Ênfase2 8" xfId="3648" xr:uid="{EABA2223-6BE7-4C5E-B49D-181B681EEB5E}"/>
    <cellStyle name="20% - Ênfase2 9" xfId="3649" xr:uid="{452D3DC9-593C-4393-BC72-E251F1C54046}"/>
    <cellStyle name="20% - Ênfase3 10" xfId="3650" xr:uid="{1B05CA4D-C823-4C11-99E0-CA2D6672A336}"/>
    <cellStyle name="20% - Ênfase3 11" xfId="43361" xr:uid="{F4820BB4-5CEF-4CF3-AABC-C27D708C648D}"/>
    <cellStyle name="20% - Ênfase3 12" xfId="704" xr:uid="{E5802B65-F733-4492-90F4-520DB24E7E9A}"/>
    <cellStyle name="20% - Ênfase3 2" xfId="944" xr:uid="{51268F74-F021-4C91-B82E-8E9BB66F25D5}"/>
    <cellStyle name="20% - Ênfase3 2 2" xfId="3651" xr:uid="{B8AE88CB-DC14-4F21-8101-F407C753067C}"/>
    <cellStyle name="20% - Ênfase3 3" xfId="1747" xr:uid="{162B8A11-CC84-4B9D-92D0-91557DA866AC}"/>
    <cellStyle name="20% - Ênfase3 3 2" xfId="3652" xr:uid="{F7EEC2FE-84B0-40BB-B12C-8FD3271CB013}"/>
    <cellStyle name="20% - Ênfase3 4" xfId="3653" xr:uid="{CF1BE068-91D9-4F43-B179-7BFBE0ED6F40}"/>
    <cellStyle name="20% - Ênfase3 4 2" xfId="3654" xr:uid="{65AD1AC5-5E7A-4150-B11C-14E81E93F477}"/>
    <cellStyle name="20% - Ênfase3 5" xfId="3655" xr:uid="{30F910EA-C51E-42F3-A1DE-C0DD5C6737B9}"/>
    <cellStyle name="20% - Ênfase3 6" xfId="3656" xr:uid="{20E03B6A-3E95-4B11-A882-6ED1551243ED}"/>
    <cellStyle name="20% - Ênfase3 7" xfId="3657" xr:uid="{63FA6148-F868-4280-9625-2F8521CD5370}"/>
    <cellStyle name="20% - Ênfase3 8" xfId="3658" xr:uid="{F86D3209-01BF-46C1-88B4-DD3EC45005FE}"/>
    <cellStyle name="20% - Ênfase3 9" xfId="3659" xr:uid="{A9B4F862-E929-46D4-BCFF-C3D3C2FCBC18}"/>
    <cellStyle name="20% - Ênfase4 10" xfId="3660" xr:uid="{94A671BE-CE3C-4A5F-B3C4-BD1518C3543F}"/>
    <cellStyle name="20% - Ênfase4 11" xfId="43362" xr:uid="{AC4B6859-E2D4-4B4A-9ACF-B27720947485}"/>
    <cellStyle name="20% - Ênfase4 12" xfId="705" xr:uid="{3ED780F2-373D-4B63-BFAB-B89E9D7E2498}"/>
    <cellStyle name="20% - Ênfase4 2" xfId="945" xr:uid="{3779D98E-50D4-49D7-A324-1B7301FBDF13}"/>
    <cellStyle name="20% - Ênfase4 2 2" xfId="3661" xr:uid="{1601D482-F907-4E48-97D7-9D305661CF07}"/>
    <cellStyle name="20% - Ênfase4 3" xfId="1748" xr:uid="{BB323A8C-A75D-4B5D-B6C0-B3636E419DBD}"/>
    <cellStyle name="20% - Ênfase4 3 2" xfId="3662" xr:uid="{4926AF1F-D1C7-45C5-B388-6DB319C60659}"/>
    <cellStyle name="20% - Ênfase4 4" xfId="3663" xr:uid="{07AB6424-1750-4321-9537-BE301A190E17}"/>
    <cellStyle name="20% - Ênfase4 4 2" xfId="3664" xr:uid="{597B8E89-4B27-41EF-B1EF-18E35CD2C531}"/>
    <cellStyle name="20% - Ênfase4 5" xfId="3665" xr:uid="{77C7F86C-5FE4-4DD0-9052-9AD10ECA3790}"/>
    <cellStyle name="20% - Ênfase4 6" xfId="3666" xr:uid="{F0CDF433-2414-4911-8F63-B50D0420C94E}"/>
    <cellStyle name="20% - Ênfase4 7" xfId="3667" xr:uid="{457356AF-900F-48CF-80BB-4BB154A69A64}"/>
    <cellStyle name="20% - Ênfase4 8" xfId="3668" xr:uid="{C043C925-F6A7-47B8-9B3F-917B8DF19D12}"/>
    <cellStyle name="20% - Ênfase4 9" xfId="3669" xr:uid="{7DC1D6DC-0780-4D7F-B20B-BD881C3BB86C}"/>
    <cellStyle name="20% - Ênfase5 10" xfId="3670" xr:uid="{E4DD82AD-D36D-4669-AC59-C4595D5F40D8}"/>
    <cellStyle name="20% - Ênfase5 11" xfId="43363" xr:uid="{6B985855-198B-45FE-9936-C9A83B868D50}"/>
    <cellStyle name="20% - Ênfase5 12" xfId="706" xr:uid="{72B25FE0-EE1B-438A-AFE3-8067E988314B}"/>
    <cellStyle name="20% - Ênfase5 2" xfId="946" xr:uid="{76357CB0-6201-4CD0-A26D-F83C411E3B49}"/>
    <cellStyle name="20% - Ênfase5 2 2" xfId="3671" xr:uid="{DB57F80B-1C63-4821-B0B2-13D24D11AECF}"/>
    <cellStyle name="20% - Ênfase5 3" xfId="1749" xr:uid="{0E7BF954-036F-480B-863D-EE2198144EBC}"/>
    <cellStyle name="20% - Ênfase5 3 2" xfId="3672" xr:uid="{D452E293-56CD-4547-9585-096D723A3A28}"/>
    <cellStyle name="20% - Ênfase5 4" xfId="3673" xr:uid="{22861AD8-6FF2-4A3F-A4C0-D3FE6B908EFA}"/>
    <cellStyle name="20% - Ênfase5 4 2" xfId="3674" xr:uid="{05E7B328-362F-4AFA-A66A-352ECCCDBA97}"/>
    <cellStyle name="20% - Ênfase5 5" xfId="3675" xr:uid="{F08BF5EB-12EC-4B55-808C-1DFF72AEF793}"/>
    <cellStyle name="20% - Ênfase5 6" xfId="3676" xr:uid="{F8BE0CE0-804A-4841-8391-C042E2A6C4DF}"/>
    <cellStyle name="20% - Ênfase5 7" xfId="3677" xr:uid="{8244D46D-22E6-4872-818F-A0E9691A0D39}"/>
    <cellStyle name="20% - Ênfase5 8" xfId="3678" xr:uid="{073A816A-82A2-4525-A78C-5B9B3F10327F}"/>
    <cellStyle name="20% - Ênfase5 9" xfId="3679" xr:uid="{9166367F-5C14-47A0-9FE6-564853A5C8EF}"/>
    <cellStyle name="20% - Ênfase6 10" xfId="3680" xr:uid="{D2D3B1F0-19C3-4F14-AC1B-CD2E6BDFC118}"/>
    <cellStyle name="20% - Ênfase6 11" xfId="43364" xr:uid="{6E0A9509-E718-42E6-890D-ECC318F918E6}"/>
    <cellStyle name="20% - Ênfase6 12" xfId="707" xr:uid="{8FC44ED3-9939-4A3A-B90B-60AFA637885B}"/>
    <cellStyle name="20% - Ênfase6 2" xfId="947" xr:uid="{89A1B5C8-3ACE-4984-B8C4-F0D9820A25B7}"/>
    <cellStyle name="20% - Ênfase6 2 2" xfId="3681" xr:uid="{D4FD6FF2-0924-44DE-BB89-6F0A0DB68C7D}"/>
    <cellStyle name="20% - Ênfase6 3" xfId="1750" xr:uid="{7F0629BC-9189-4A39-8464-8FD3B0269A94}"/>
    <cellStyle name="20% - Ênfase6 3 2" xfId="3682" xr:uid="{2248DEDA-3FF1-4017-B9BF-6BF947288829}"/>
    <cellStyle name="20% - Ênfase6 4" xfId="3683" xr:uid="{A8CC2758-E266-42E7-8B86-3FD94F4AD303}"/>
    <cellStyle name="20% - Ênfase6 4 2" xfId="3684" xr:uid="{459A9C10-7FA5-4627-B2FF-3B8F9C8C06FA}"/>
    <cellStyle name="20% - Ênfase6 5" xfId="3685" xr:uid="{5D549C0B-6C35-4B60-9F66-3D6CD1BBD605}"/>
    <cellStyle name="20% - Ênfase6 6" xfId="3686" xr:uid="{D0996025-9E32-4F36-905D-109FF1ACC653}"/>
    <cellStyle name="20% - Ênfase6 7" xfId="3687" xr:uid="{0A65ED68-3252-46BE-83C8-786CC5514E78}"/>
    <cellStyle name="20% - Ênfase6 8" xfId="3688" xr:uid="{B0578286-2113-4FB2-BBCF-0D9E7D407CE6}"/>
    <cellStyle name="20% - Ênfase6 9" xfId="3689" xr:uid="{EC69AC8C-CF8B-4808-AE20-86E9EF4AE51B}"/>
    <cellStyle name="20% - Énfasis1" xfId="948" xr:uid="{8D96044A-3472-4EF3-89B4-852C70567A3A}"/>
    <cellStyle name="20% - Énfasis1 10" xfId="3690" xr:uid="{AC22D580-DC5B-4BF1-8C96-DF82513A2E42}"/>
    <cellStyle name="20% - Énfasis1 11" xfId="3691" xr:uid="{9B7EAA6B-1E4F-4AE0-A2AB-7A4CA9920DCB}"/>
    <cellStyle name="20% - Énfasis1 12" xfId="3692" xr:uid="{28593F28-6F1D-4E6B-9750-6807DC9C6405}"/>
    <cellStyle name="20% - Énfasis1 13" xfId="3693" xr:uid="{04869D8E-6CA8-4ABC-B605-AC82BD8F82C0}"/>
    <cellStyle name="20% - Énfasis1 14" xfId="3694" xr:uid="{A59A9648-6F63-429D-8D91-D38BC4666969}"/>
    <cellStyle name="20% - Énfasis1 15" xfId="3695" xr:uid="{9457B50C-01CA-4A7F-BA55-0130C030D959}"/>
    <cellStyle name="20% - Énfasis1 16" xfId="3696" xr:uid="{FADCD3FC-5866-456A-AFBE-122EAEE241AD}"/>
    <cellStyle name="20% - Énfasis1 17" xfId="3697" xr:uid="{2A149CCB-4E72-4DF6-9C2B-33309249DAD7}"/>
    <cellStyle name="20% - Énfasis1 18" xfId="3698" xr:uid="{742A3179-D65E-4512-A00E-4EB98F97F722}"/>
    <cellStyle name="20% - Énfasis1 19" xfId="3699" xr:uid="{D0487E58-A977-4615-8E6F-F96A2BE40B61}"/>
    <cellStyle name="20% - Énfasis1 2" xfId="3700" xr:uid="{CDE42704-48DD-4AC4-B9D0-745814EFF275}"/>
    <cellStyle name="20% - Énfasis1 2 2" xfId="3701" xr:uid="{D5B65DE0-9A4C-4315-BF26-5F92C1171AD4}"/>
    <cellStyle name="20% - Énfasis1 20" xfId="3702" xr:uid="{67950294-29A3-4D89-98E4-F69644A1E9C6}"/>
    <cellStyle name="20% - Énfasis1 21" xfId="3703" xr:uid="{CCDEAABB-4803-40FE-A599-5353448D8B5F}"/>
    <cellStyle name="20% - Énfasis1 22" xfId="3704" xr:uid="{E518C1F7-A1E8-4B6A-8AA8-244AB58AF489}"/>
    <cellStyle name="20% - Énfasis1 23" xfId="3705" xr:uid="{5DCD2C38-A078-4F86-A9F1-47CA25E5426F}"/>
    <cellStyle name="20% - Énfasis1 24" xfId="3706" xr:uid="{8A83F5B1-FD6D-4F13-B44D-0684CCD6C665}"/>
    <cellStyle name="20% - Énfasis1 25" xfId="3707" xr:uid="{0C734673-7E3F-499E-804B-526DDA4E059E}"/>
    <cellStyle name="20% - Énfasis1 3" xfId="3708" xr:uid="{7F93EEF3-8FEB-468A-9812-DD011BB5AF67}"/>
    <cellStyle name="20% - Énfasis1 3 2" xfId="3709" xr:uid="{7632E4E5-BF66-44A6-BBE2-DC38C8039457}"/>
    <cellStyle name="20% - Énfasis1 4" xfId="3710" xr:uid="{BD497912-7628-4229-A332-7FF47AA1B73F}"/>
    <cellStyle name="20% - Énfasis1 5" xfId="3711" xr:uid="{40FE0934-C8A5-48E5-A9D3-0AB613531F24}"/>
    <cellStyle name="20% - Énfasis1 6" xfId="3712" xr:uid="{533F2C79-B166-4759-A769-1ABC37801AE6}"/>
    <cellStyle name="20% - Énfasis1 7" xfId="3713" xr:uid="{477C4639-A2FA-4D5D-89A5-C3291E4EB944}"/>
    <cellStyle name="20% - Énfasis1 8" xfId="3714" xr:uid="{370DB0C9-A2D8-46BB-B961-ECACF7AAFA8A}"/>
    <cellStyle name="20% - Énfasis1 9" xfId="3715" xr:uid="{6953CAB7-6C9A-4C5E-A617-A9260B17F924}"/>
    <cellStyle name="20% - Énfasis2" xfId="949" xr:uid="{4075E566-EA2A-47BE-8C57-BC9FFE3FF138}"/>
    <cellStyle name="20% - Énfasis2 10" xfId="3716" xr:uid="{D91D72EF-3B47-4B35-8F2D-8A192CE7B001}"/>
    <cellStyle name="20% - Énfasis2 11" xfId="3717" xr:uid="{42E57050-F06D-4213-97BE-0D600F6106AB}"/>
    <cellStyle name="20% - Énfasis2 12" xfId="3718" xr:uid="{4BB25F0E-204C-483A-BFE2-A05603AA4DC5}"/>
    <cellStyle name="20% - Énfasis2 13" xfId="3719" xr:uid="{4C02C7C2-E1A0-46C5-A814-4B1AA8D8CA26}"/>
    <cellStyle name="20% - Énfasis2 14" xfId="3720" xr:uid="{9B5F1E25-2A8C-443E-9120-49571388C134}"/>
    <cellStyle name="20% - Énfasis2 15" xfId="3721" xr:uid="{A769E043-71E3-403E-81E5-DA4CFB6CDAFD}"/>
    <cellStyle name="20% - Énfasis2 16" xfId="3722" xr:uid="{450C015A-2AAB-434B-8593-852ABA8E031C}"/>
    <cellStyle name="20% - Énfasis2 17" xfId="3723" xr:uid="{A24C05BC-23DC-41FF-891E-C173B23EBE31}"/>
    <cellStyle name="20% - Énfasis2 18" xfId="3724" xr:uid="{EA29247B-0699-4FAF-B067-1E94AA14FEDE}"/>
    <cellStyle name="20% - Énfasis2 19" xfId="3725" xr:uid="{95D41BD1-5B0F-4583-BAA6-80188FE0A319}"/>
    <cellStyle name="20% - Énfasis2 2" xfId="3726" xr:uid="{C5A45243-5DF2-444B-874A-0100DB900458}"/>
    <cellStyle name="20% - Énfasis2 2 2" xfId="3727" xr:uid="{8711CD7B-7322-44D5-B7F6-19304CCBC550}"/>
    <cellStyle name="20% - Énfasis2 20" xfId="3728" xr:uid="{168C3CFF-F86E-43FE-8EF3-BD4C9A720791}"/>
    <cellStyle name="20% - Énfasis2 21" xfId="3729" xr:uid="{240D1464-3012-41FE-AAD4-9BF69AC8DC81}"/>
    <cellStyle name="20% - Énfasis2 22" xfId="3730" xr:uid="{211C43F5-637C-43E7-B02F-352B65267868}"/>
    <cellStyle name="20% - Énfasis2 23" xfId="3731" xr:uid="{A33857BC-9F18-4534-924E-67B1BB66A35F}"/>
    <cellStyle name="20% - Énfasis2 24" xfId="3732" xr:uid="{606A1C29-8B50-457D-9321-66B871751363}"/>
    <cellStyle name="20% - Énfasis2 25" xfId="3733" xr:uid="{0D6B09CE-07F3-4FCF-B42E-2EFB96997022}"/>
    <cellStyle name="20% - Énfasis2 3" xfId="3734" xr:uid="{C9FF21FB-5438-4BBF-8B69-46F80A317D7A}"/>
    <cellStyle name="20% - Énfasis2 3 2" xfId="3735" xr:uid="{8A18E932-7E8E-4797-8B08-1753CEC2BCD8}"/>
    <cellStyle name="20% - Énfasis2 4" xfId="3736" xr:uid="{88FAF3AB-936A-4D80-86D6-8AA8D21DD5BB}"/>
    <cellStyle name="20% - Énfasis2 5" xfId="3737" xr:uid="{1B4280B6-9A64-47BC-902F-CC8ECE26F3FF}"/>
    <cellStyle name="20% - Énfasis2 6" xfId="3738" xr:uid="{606ECE07-97E0-403A-82ED-824C674AD53A}"/>
    <cellStyle name="20% - Énfasis2 7" xfId="3739" xr:uid="{2B0D31A5-EBE7-427E-81DA-7C7BF8779B82}"/>
    <cellStyle name="20% - Énfasis2 8" xfId="3740" xr:uid="{8A092650-A7DB-44E4-8099-B8C56A88BBBA}"/>
    <cellStyle name="20% - Énfasis2 9" xfId="3741" xr:uid="{51D38E0D-5F17-46A1-A8A0-5A06485D0A9B}"/>
    <cellStyle name="20% - Énfasis3" xfId="950" xr:uid="{0C607031-FA71-42EE-8FFF-B5FE231C0BF5}"/>
    <cellStyle name="20% - Énfasis3 10" xfId="3742" xr:uid="{885AF3E6-D823-4530-9D52-43F7E0100C35}"/>
    <cellStyle name="20% - Énfasis3 11" xfId="3743" xr:uid="{BA3E6C75-603C-4BF9-9136-2ED5F874B17B}"/>
    <cellStyle name="20% - Énfasis3 12" xfId="3744" xr:uid="{48B0D158-05C5-45BF-9041-68A53E1EFCF3}"/>
    <cellStyle name="20% - Énfasis3 13" xfId="3745" xr:uid="{1187CBE9-CFE8-4423-9078-13D6777C5C7A}"/>
    <cellStyle name="20% - Énfasis3 14" xfId="3746" xr:uid="{ED9327F7-F362-4030-BF77-065DE9E54B7A}"/>
    <cellStyle name="20% - Énfasis3 15" xfId="3747" xr:uid="{3BF15D92-6CE1-42EB-97F9-07D4F6E27F15}"/>
    <cellStyle name="20% - Énfasis3 16" xfId="3748" xr:uid="{D94024D8-6E7A-4E6B-9335-155B0B90355A}"/>
    <cellStyle name="20% - Énfasis3 17" xfId="3749" xr:uid="{9E20A63C-01D4-4FC6-9651-4E0964D4B6FF}"/>
    <cellStyle name="20% - Énfasis3 18" xfId="3750" xr:uid="{91114A0A-1653-495F-9F88-F8F3182E995B}"/>
    <cellStyle name="20% - Énfasis3 19" xfId="3751" xr:uid="{9A7B03CF-ECE9-40A6-A82F-9C0A4CE5607D}"/>
    <cellStyle name="20% - Énfasis3 2" xfId="3752" xr:uid="{952486CC-CD00-4C01-8E3B-A8458BBE21BD}"/>
    <cellStyle name="20% - Énfasis3 2 2" xfId="3753" xr:uid="{6260D9F0-675B-409C-9703-61D083351381}"/>
    <cellStyle name="20% - Énfasis3 20" xfId="3754" xr:uid="{8F50EE32-D8A5-4DBA-AEFD-EFF0D4FA1836}"/>
    <cellStyle name="20% - Énfasis3 21" xfId="3755" xr:uid="{F9AE1CFC-3847-4AB7-A378-8967DCA66BD1}"/>
    <cellStyle name="20% - Énfasis3 22" xfId="3756" xr:uid="{88E17629-5218-47D5-9D15-AB43D2D79480}"/>
    <cellStyle name="20% - Énfasis3 23" xfId="3757" xr:uid="{4BE64FCA-87F3-44C8-BA20-B88875E758A9}"/>
    <cellStyle name="20% - Énfasis3 24" xfId="3758" xr:uid="{CCA2690A-9DD1-4FE4-ABC2-0A75B11EE09A}"/>
    <cellStyle name="20% - Énfasis3 25" xfId="3759" xr:uid="{440A5B85-CDE7-4238-943B-D7BB73D73313}"/>
    <cellStyle name="20% - Énfasis3 3" xfId="3760" xr:uid="{9A425494-ABB2-4970-9881-D943200E05AC}"/>
    <cellStyle name="20% - Énfasis3 3 2" xfId="3761" xr:uid="{7EEF0DD3-9333-4CF8-B9A1-30DE8C396058}"/>
    <cellStyle name="20% - Énfasis3 4" xfId="3762" xr:uid="{18F0C6BD-8A0B-4FDE-A9B7-C7E978FA0045}"/>
    <cellStyle name="20% - Énfasis3 5" xfId="3763" xr:uid="{BB913E02-A509-4FF9-B43D-F3BE368F7F0F}"/>
    <cellStyle name="20% - Énfasis3 6" xfId="3764" xr:uid="{D5F5C7E2-DD45-4524-9990-638A331714A4}"/>
    <cellStyle name="20% - Énfasis3 7" xfId="3765" xr:uid="{7794CFBE-8F0F-4E62-8A27-561D0BD64B23}"/>
    <cellStyle name="20% - Énfasis3 8" xfId="3766" xr:uid="{7E3D4FBF-947F-41F9-8118-5D791B0138FF}"/>
    <cellStyle name="20% - Énfasis3 9" xfId="3767" xr:uid="{BF501320-1B9A-4277-A60C-99E5B675AA98}"/>
    <cellStyle name="20% - Énfasis4" xfId="951" xr:uid="{BAF80C54-9F87-4FC4-AC7E-E620C8627473}"/>
    <cellStyle name="20% - Énfasis4 10" xfId="3768" xr:uid="{2C67F743-2176-48DB-A3FC-E412F3390A03}"/>
    <cellStyle name="20% - Énfasis4 11" xfId="3769" xr:uid="{284DBEA2-0638-4DF9-9EDB-DA0368D61D08}"/>
    <cellStyle name="20% - Énfasis4 12" xfId="3770" xr:uid="{4BC5C743-3AA2-4D57-8C41-32D9A4872093}"/>
    <cellStyle name="20% - Énfasis4 13" xfId="3771" xr:uid="{A96AF6FA-F0AD-4E4C-8D61-7E075E855A56}"/>
    <cellStyle name="20% - Énfasis4 14" xfId="3772" xr:uid="{1B1CD3BC-0060-45B2-989B-EFC5C6561BE1}"/>
    <cellStyle name="20% - Énfasis4 15" xfId="3773" xr:uid="{D645381B-1056-4119-9FDE-1867A3F8049F}"/>
    <cellStyle name="20% - Énfasis4 16" xfId="3774" xr:uid="{6192C10C-6993-4298-B0D8-707960124E62}"/>
    <cellStyle name="20% - Énfasis4 17" xfId="3775" xr:uid="{0F128CAF-F438-4A8A-B73A-EFD25EC52B56}"/>
    <cellStyle name="20% - Énfasis4 18" xfId="3776" xr:uid="{122E1243-2D8E-440C-82E8-1ADC9FCCC380}"/>
    <cellStyle name="20% - Énfasis4 19" xfId="3777" xr:uid="{634FE71F-AAE9-4E3E-9A24-0766F276A698}"/>
    <cellStyle name="20% - Énfasis4 2" xfId="3778" xr:uid="{54D98D50-4BD2-4037-A3EC-BA175E83491C}"/>
    <cellStyle name="20% - Énfasis4 2 2" xfId="3779" xr:uid="{A83984E3-C09C-45C9-B748-6CC75DA0FEA5}"/>
    <cellStyle name="20% - Énfasis4 20" xfId="3780" xr:uid="{49C2758C-A996-46E8-AC07-5F4F59380A61}"/>
    <cellStyle name="20% - Énfasis4 21" xfId="3781" xr:uid="{BA5D5459-6480-4848-A2F3-F29028BCEBC3}"/>
    <cellStyle name="20% - Énfasis4 22" xfId="3782" xr:uid="{B10D5273-838F-4F2D-9282-86D520BFCF24}"/>
    <cellStyle name="20% - Énfasis4 23" xfId="3783" xr:uid="{DD743AA2-87A9-4A53-8BB0-2BACAC888629}"/>
    <cellStyle name="20% - Énfasis4 24" xfId="3784" xr:uid="{DE741957-D959-41DE-90C1-13090D35FA1C}"/>
    <cellStyle name="20% - Énfasis4 25" xfId="3785" xr:uid="{997B4289-0172-47D6-89C1-033DFFCC4939}"/>
    <cellStyle name="20% - Énfasis4 3" xfId="3786" xr:uid="{B7E8C8CF-539A-4EFB-8828-DF724C4E1832}"/>
    <cellStyle name="20% - Énfasis4 3 2" xfId="3787" xr:uid="{831324EE-0FD8-4D16-805D-415985D29563}"/>
    <cellStyle name="20% - Énfasis4 4" xfId="3788" xr:uid="{4D7D8E35-7B4B-4B6D-948C-8680C1CA8F50}"/>
    <cellStyle name="20% - Énfasis4 5" xfId="3789" xr:uid="{57F166A1-D51A-40C3-840A-EB085DA97D29}"/>
    <cellStyle name="20% - Énfasis4 6" xfId="3790" xr:uid="{75EFF21E-AE85-43E9-B67E-046AD3CC86A0}"/>
    <cellStyle name="20% - Énfasis4 7" xfId="3791" xr:uid="{1517E99D-2199-4EB5-ADDA-FE1A0AD81AE4}"/>
    <cellStyle name="20% - Énfasis4 8" xfId="3792" xr:uid="{3AB3FA10-F284-4C3B-B892-AF0AA9AA782E}"/>
    <cellStyle name="20% - Énfasis4 9" xfId="3793" xr:uid="{618B2B36-9AB2-4E95-9814-687177A37385}"/>
    <cellStyle name="20% - Énfasis5" xfId="952" xr:uid="{952E35D7-BC59-4546-805C-413C0EE083CD}"/>
    <cellStyle name="20% - Énfasis5 10" xfId="3794" xr:uid="{37F845B3-F770-4CAE-AF21-567D8C1D5483}"/>
    <cellStyle name="20% - Énfasis5 11" xfId="3795" xr:uid="{6EC41DFF-34CC-4AA3-A278-F96FE740A3E3}"/>
    <cellStyle name="20% - Énfasis5 12" xfId="3796" xr:uid="{06799AE3-C802-4C65-A698-93BB38C307B2}"/>
    <cellStyle name="20% - Énfasis5 13" xfId="3797" xr:uid="{21808541-920E-41FA-B647-64F2D58E463C}"/>
    <cellStyle name="20% - Énfasis5 14" xfId="3798" xr:uid="{74B62E93-2007-4EA3-ADA1-B07A72943D47}"/>
    <cellStyle name="20% - Énfasis5 15" xfId="3799" xr:uid="{AB2C8F1B-EABE-4F59-8CCE-9DE50C76BE96}"/>
    <cellStyle name="20% - Énfasis5 16" xfId="3800" xr:uid="{895A9863-0035-407C-A777-D00B22815E23}"/>
    <cellStyle name="20% - Énfasis5 17" xfId="3801" xr:uid="{1887A1F9-5AEE-41E1-A12F-61B0E72BB440}"/>
    <cellStyle name="20% - Énfasis5 18" xfId="3802" xr:uid="{9798515F-7EF3-438B-B7CC-13D1137360CD}"/>
    <cellStyle name="20% - Énfasis5 19" xfId="3803" xr:uid="{E0D17188-2F40-4FC6-895B-F5892F7BA7FF}"/>
    <cellStyle name="20% - Énfasis5 2" xfId="3804" xr:uid="{185D5B84-35D9-4CF8-81BC-36C542B5E9FF}"/>
    <cellStyle name="20% - Énfasis5 2 2" xfId="3805" xr:uid="{4C0A1A9C-3EA2-4208-829D-AA0DCDB0C0B0}"/>
    <cellStyle name="20% - Énfasis5 20" xfId="3806" xr:uid="{9ABE1FC1-F50E-4269-92D5-FFE2C101C8A1}"/>
    <cellStyle name="20% - Énfasis5 21" xfId="3807" xr:uid="{CC17C1C2-E8FC-4F50-8A74-BE2C670D9777}"/>
    <cellStyle name="20% - Énfasis5 22" xfId="3808" xr:uid="{7CC27646-3CE0-4B8F-9E5D-E1EEAD1CD988}"/>
    <cellStyle name="20% - Énfasis5 23" xfId="3809" xr:uid="{A75514B5-18D5-4EB9-95C0-35471345D600}"/>
    <cellStyle name="20% - Énfasis5 24" xfId="3810" xr:uid="{727ECBBF-5982-4213-8E85-CE5A8EE49ABA}"/>
    <cellStyle name="20% - Énfasis5 25" xfId="3811" xr:uid="{E995C962-4460-4866-AB5B-6FC9BF5B219E}"/>
    <cellStyle name="20% - Énfasis5 3" xfId="3812" xr:uid="{129B7CC7-FE93-4254-B06A-6CDA9A0291DB}"/>
    <cellStyle name="20% - Énfasis5 3 2" xfId="3813" xr:uid="{B3E23D65-0969-4A56-8023-2E79DC6C9EDF}"/>
    <cellStyle name="20% - Énfasis5 4" xfId="3814" xr:uid="{A19C6BFD-1F60-4EE3-952B-5CFBC5ED39D6}"/>
    <cellStyle name="20% - Énfasis5 5" xfId="3815" xr:uid="{13893B77-4068-4220-8244-1963280E76CC}"/>
    <cellStyle name="20% - Énfasis5 6" xfId="3816" xr:uid="{039C42B4-8CBD-432B-8EE3-52B761A13BF5}"/>
    <cellStyle name="20% - Énfasis5 7" xfId="3817" xr:uid="{BBC970EC-14E4-40E3-9F09-3EC66BAF76C5}"/>
    <cellStyle name="20% - Énfasis5 8" xfId="3818" xr:uid="{6997ECBE-1C01-41EC-BE51-B37BE58FB6AA}"/>
    <cellStyle name="20% - Énfasis5 9" xfId="3819" xr:uid="{A58D7866-93BF-48C5-A18A-606D699F6D46}"/>
    <cellStyle name="20% - Énfasis6" xfId="953" xr:uid="{65682D83-2FA4-42FE-A48F-49F4BB0C37D7}"/>
    <cellStyle name="20% - Énfasis6 10" xfId="3820" xr:uid="{AB341DA7-7235-453F-BFA0-DD93E74BE31B}"/>
    <cellStyle name="20% - Énfasis6 11" xfId="3821" xr:uid="{A6E6A783-FB83-40E2-ADA8-A8F4C2244C3F}"/>
    <cellStyle name="20% - Énfasis6 12" xfId="3822" xr:uid="{FBB54F8E-74FA-4E2A-BB34-1ABD1ADBDC9A}"/>
    <cellStyle name="20% - Énfasis6 13" xfId="3823" xr:uid="{9DA11925-9FC3-453F-9F80-8AA4262C9CA8}"/>
    <cellStyle name="20% - Énfasis6 14" xfId="3824" xr:uid="{3DCF0EAC-39E3-4C9A-A335-6D38C25AAAAD}"/>
    <cellStyle name="20% - Énfasis6 15" xfId="3825" xr:uid="{C0440126-C0F6-4D43-8A4D-E161A5D630C7}"/>
    <cellStyle name="20% - Énfasis6 16" xfId="3826" xr:uid="{3F97FABB-B037-40EB-95FD-073A75DD8D49}"/>
    <cellStyle name="20% - Énfasis6 17" xfId="3827" xr:uid="{A155C214-43ED-41D1-9501-246DF1C336D5}"/>
    <cellStyle name="20% - Énfasis6 18" xfId="3828" xr:uid="{0D5AC46D-B07B-4C66-A53A-FB185B3AD421}"/>
    <cellStyle name="20% - Énfasis6 19" xfId="3829" xr:uid="{FAC9958E-1295-46C8-B736-532DCF6EF7AA}"/>
    <cellStyle name="20% - Énfasis6 2" xfId="3830" xr:uid="{1AC2C2A1-AFC1-4FC6-AEEB-D8C85C1C798D}"/>
    <cellStyle name="20% - Énfasis6 2 2" xfId="3831" xr:uid="{9F3DD84D-5788-4D77-99D4-A7F2B5721236}"/>
    <cellStyle name="20% - Énfasis6 20" xfId="3832" xr:uid="{1E3F3CF2-FE4A-42C8-8EEF-9663BEE52E2F}"/>
    <cellStyle name="20% - Énfasis6 21" xfId="3833" xr:uid="{66B377AA-8CD9-4570-8D2F-ABE9048AFEBD}"/>
    <cellStyle name="20% - Énfasis6 22" xfId="3834" xr:uid="{E9329B4B-C2C1-4F7D-9271-16F33C256BA2}"/>
    <cellStyle name="20% - Énfasis6 23" xfId="3835" xr:uid="{BD785D3A-20A5-4F83-891F-DC660DD1DE75}"/>
    <cellStyle name="20% - Énfasis6 24" xfId="3836" xr:uid="{BF74F95D-8A63-4749-B0D4-3D202C14FA79}"/>
    <cellStyle name="20% - Énfasis6 25" xfId="3837" xr:uid="{5F4AED57-46CA-49F3-812A-010B1D2EA69F}"/>
    <cellStyle name="20% - Énfasis6 3" xfId="3838" xr:uid="{BDE8E9AD-96E1-4731-87C8-2D4BBDB89689}"/>
    <cellStyle name="20% - Énfasis6 3 2" xfId="3839" xr:uid="{D39D81FB-F18A-41A4-B8AF-728A8E1E1CF5}"/>
    <cellStyle name="20% - Énfasis6 4" xfId="3840" xr:uid="{7DAA5436-5330-424E-A94B-971A93FBCA57}"/>
    <cellStyle name="20% - Énfasis6 5" xfId="3841" xr:uid="{DBDC1CB2-17C9-4366-8FBA-599F9BC595E2}"/>
    <cellStyle name="20% - Énfasis6 6" xfId="3842" xr:uid="{1D146757-38FD-41C3-ADA3-722924C68A50}"/>
    <cellStyle name="20% - Énfasis6 7" xfId="3843" xr:uid="{492B6A13-8C8E-41A8-BDE8-39D1991EA7B8}"/>
    <cellStyle name="20% - Énfasis6 8" xfId="3844" xr:uid="{31D1180E-8989-4F11-BDE6-989961BEC0A5}"/>
    <cellStyle name="20% - Énfasis6 9" xfId="3845" xr:uid="{95A7917F-BAD5-430D-9560-E406459099C6}"/>
    <cellStyle name="2o.nível" xfId="708" xr:uid="{011B43B7-BD11-4BC7-9595-7CC8846FBB50}"/>
    <cellStyle name="40% - Accent1" xfId="709" xr:uid="{B147368D-C181-4AA0-8309-F0FEFFF170C1}"/>
    <cellStyle name="40% - Accent1 2" xfId="3846" xr:uid="{0044010D-7836-4709-AF7A-9D7E79F4FB39}"/>
    <cellStyle name="40% - Accent2" xfId="710" xr:uid="{120ED115-DA86-4919-83BE-CB705410BADC}"/>
    <cellStyle name="40% - Accent2 2" xfId="3847" xr:uid="{A1962628-ECFD-485D-82EB-EE22AA2F4FFD}"/>
    <cellStyle name="40% - Accent3" xfId="711" xr:uid="{7166791D-4F80-4721-BF73-9C38CFA7CE3C}"/>
    <cellStyle name="40% - Accent3 2" xfId="3848" xr:uid="{92D9BC85-D592-4E73-A83E-AA4DC883C3BB}"/>
    <cellStyle name="40% - Accent4" xfId="712" xr:uid="{22506649-4C7B-4577-A88B-20010963E9E2}"/>
    <cellStyle name="40% - Accent4 2" xfId="3849" xr:uid="{A67E2725-61A2-4EA6-9D8B-92F2912204D7}"/>
    <cellStyle name="40% - Accent5" xfId="713" xr:uid="{1ED0D4ED-34CD-481D-A3F0-E40282E913BD}"/>
    <cellStyle name="40% - Accent5 2" xfId="3850" xr:uid="{3CC5D741-9AE9-4F12-8297-F79BF688ED1A}"/>
    <cellStyle name="40% - Accent6" xfId="714" xr:uid="{C9F9DA71-E0FB-4B75-8662-0A7816FCB9F5}"/>
    <cellStyle name="40% - Accent6 2" xfId="3851" xr:uid="{61C54667-3282-4CF7-8E47-0A318BEACABF}"/>
    <cellStyle name="40% - Ênfase1 10" xfId="3852" xr:uid="{9D38F33A-808A-4039-8FB8-14AE89F6E883}"/>
    <cellStyle name="40% - Ênfase1 11" xfId="43365" xr:uid="{01566356-B3CF-4BC0-89DE-EE6FA8E4AEC8}"/>
    <cellStyle name="40% - Ênfase1 12" xfId="715" xr:uid="{28F84493-6065-4CC7-83D7-B75CF667D3B1}"/>
    <cellStyle name="40% - Ênfase1 2" xfId="954" xr:uid="{930EA99D-F084-424C-9327-C2EFDEA7E43A}"/>
    <cellStyle name="40% - Ênfase1 2 2" xfId="3853" xr:uid="{B7495C97-6B4D-4032-A13E-C1559D15E959}"/>
    <cellStyle name="40% - Ênfase1 3" xfId="1751" xr:uid="{A3EBDB1B-528C-4398-B9E9-1D13356E5461}"/>
    <cellStyle name="40% - Ênfase1 3 2" xfId="3854" xr:uid="{B1E4DDF4-434B-4FB8-A297-14347EDAA609}"/>
    <cellStyle name="40% - Ênfase1 4" xfId="3855" xr:uid="{3AD82A71-A1EF-4B94-97B4-D5F6D27D456E}"/>
    <cellStyle name="40% - Ênfase1 4 2" xfId="3856" xr:uid="{BDEC678E-4532-4272-ABE4-745FC258AF56}"/>
    <cellStyle name="40% - Ênfase1 5" xfId="3857" xr:uid="{C070D0CA-DAEE-43C6-A379-F3D0D324F042}"/>
    <cellStyle name="40% - Ênfase1 6" xfId="3858" xr:uid="{7A1A683F-259F-4F21-A259-74FD28624479}"/>
    <cellStyle name="40% - Ênfase1 7" xfId="3859" xr:uid="{6712CC1A-0DF3-439D-8AF0-EC077316D965}"/>
    <cellStyle name="40% - Ênfase1 8" xfId="3860" xr:uid="{46A0B495-44D7-4420-99D8-B3C5C32960AC}"/>
    <cellStyle name="40% - Ênfase1 9" xfId="3861" xr:uid="{0A38F3E0-516D-421E-96CD-309556C78A97}"/>
    <cellStyle name="40% - Ênfase2 10" xfId="3862" xr:uid="{4909D2B2-98CD-4E5B-B117-3B1078F2A3B9}"/>
    <cellStyle name="40% - Ênfase2 11" xfId="43366" xr:uid="{E34232C6-8F8F-443B-9264-9D34CB0FAC3E}"/>
    <cellStyle name="40% - Ênfase2 12" xfId="716" xr:uid="{B486704C-0816-4856-9C44-5AAD4A0F6A37}"/>
    <cellStyle name="40% - Ênfase2 2" xfId="955" xr:uid="{A227B4D5-6C34-49E5-BCD1-D0E221DAFC06}"/>
    <cellStyle name="40% - Ênfase2 2 2" xfId="3863" xr:uid="{D10738C9-B347-4986-8DEC-4A126C05EBC6}"/>
    <cellStyle name="40% - Ênfase2 3" xfId="1752" xr:uid="{60460A5A-425E-4941-A533-1FB2F62DC81E}"/>
    <cellStyle name="40% - Ênfase2 3 2" xfId="3864" xr:uid="{63D4AB1F-BEB4-46F1-9752-1A2D2F7C5523}"/>
    <cellStyle name="40% - Ênfase2 4" xfId="3865" xr:uid="{0C2EB968-B4D6-4852-80DA-D7C6A10FDBA7}"/>
    <cellStyle name="40% - Ênfase2 4 2" xfId="3866" xr:uid="{AC3CD8B8-DCFD-4FF7-9F2B-35CC5C854A3E}"/>
    <cellStyle name="40% - Ênfase2 5" xfId="3867" xr:uid="{D82D80B8-220D-422C-B066-910A6C841DDF}"/>
    <cellStyle name="40% - Ênfase2 6" xfId="3868" xr:uid="{0EE88B73-D3A5-4527-932C-726C50D73696}"/>
    <cellStyle name="40% - Ênfase2 7" xfId="3869" xr:uid="{5C5E69D8-4756-4A0A-A77D-140796C90742}"/>
    <cellStyle name="40% - Ênfase2 8" xfId="3870" xr:uid="{48D85923-D217-4E0E-A17B-C78F488205CC}"/>
    <cellStyle name="40% - Ênfase2 9" xfId="3871" xr:uid="{512AFDA4-5145-404E-90B7-0C7D6F22DB53}"/>
    <cellStyle name="40% - Ênfase3 10" xfId="3872" xr:uid="{E221EF2A-40B9-4F0C-84FB-B6CF5A97E8BC}"/>
    <cellStyle name="40% - Ênfase3 11" xfId="43367" xr:uid="{EDB4222A-CB79-4611-8295-B671B203D267}"/>
    <cellStyle name="40% - Ênfase3 12" xfId="717" xr:uid="{11B5CC6E-539B-4ED5-950D-1E3B4A192186}"/>
    <cellStyle name="40% - Ênfase3 2" xfId="956" xr:uid="{503F8CCD-7CF0-494D-9062-8E2AD809DE42}"/>
    <cellStyle name="40% - Ênfase3 2 2" xfId="3873" xr:uid="{9F9B7D9E-3670-4DBE-A0E5-EE467502ECA3}"/>
    <cellStyle name="40% - Ênfase3 3" xfId="1753" xr:uid="{34932398-C79B-4626-83FE-47B1F6D2653E}"/>
    <cellStyle name="40% - Ênfase3 3 2" xfId="3874" xr:uid="{7B051B7D-FA0A-4E85-BDD8-368334CE535D}"/>
    <cellStyle name="40% - Ênfase3 4" xfId="3875" xr:uid="{ECE1E7A5-B8F1-4185-BA41-2EB63DB56FFC}"/>
    <cellStyle name="40% - Ênfase3 4 2" xfId="3876" xr:uid="{5340649B-B85B-4202-AFE5-176D65F81583}"/>
    <cellStyle name="40% - Ênfase3 5" xfId="3877" xr:uid="{03B2EB5F-FE16-48A5-86A0-46FFB217E7F4}"/>
    <cellStyle name="40% - Ênfase3 6" xfId="3878" xr:uid="{3F4BD170-0233-4F3C-A500-0416F02EBFF1}"/>
    <cellStyle name="40% - Ênfase3 7" xfId="3879" xr:uid="{820B3AA9-74C7-44AE-A16B-E3633C8A0FA7}"/>
    <cellStyle name="40% - Ênfase3 8" xfId="3880" xr:uid="{AB431696-BF9A-4F84-B4E5-F4E6758FFFBC}"/>
    <cellStyle name="40% - Ênfase3 9" xfId="3881" xr:uid="{78B192B1-9D8B-44AE-B8F8-CE6E560A8D97}"/>
    <cellStyle name="40% - Ênfase4 10" xfId="3882" xr:uid="{2299557D-D809-4CA0-A8E3-023C578950D2}"/>
    <cellStyle name="40% - Ênfase4 11" xfId="43368" xr:uid="{2DB2CDFB-3588-46E9-AEED-C576F3A6E451}"/>
    <cellStyle name="40% - Ênfase4 12" xfId="718" xr:uid="{085525C5-8D74-4F60-A2F3-DE35BE561712}"/>
    <cellStyle name="40% - Ênfase4 2" xfId="957" xr:uid="{CC0DF368-9525-42EC-BCE8-9E3C61E16AEC}"/>
    <cellStyle name="40% - Ênfase4 2 2" xfId="3883" xr:uid="{659C6075-66C8-46DE-A706-AB52700910C1}"/>
    <cellStyle name="40% - Ênfase4 3" xfId="1754" xr:uid="{00C4D5CC-C71F-4DB1-A123-61094EB92BCC}"/>
    <cellStyle name="40% - Ênfase4 3 2" xfId="3884" xr:uid="{16158CF6-AF0A-41CD-A2DE-E069492A2BA5}"/>
    <cellStyle name="40% - Ênfase4 4" xfId="3885" xr:uid="{FB913A10-9102-405E-8755-35FE98D56493}"/>
    <cellStyle name="40% - Ênfase4 4 2" xfId="3886" xr:uid="{DB0214B2-3166-463B-A7A0-16699A6CAAAB}"/>
    <cellStyle name="40% - Ênfase4 5" xfId="3887" xr:uid="{E78AC7DF-EDF3-4915-BFA6-428BEC97F234}"/>
    <cellStyle name="40% - Ênfase4 6" xfId="3888" xr:uid="{07DE0122-DA13-40D3-8B92-E96681776882}"/>
    <cellStyle name="40% - Ênfase4 7" xfId="3889" xr:uid="{431A016C-AD94-42F9-A10C-664FF9EDC42C}"/>
    <cellStyle name="40% - Ênfase4 8" xfId="3890" xr:uid="{74365829-5D38-4A08-AA6A-DEF49ED8031B}"/>
    <cellStyle name="40% - Ênfase4 9" xfId="3891" xr:uid="{B07EC7A6-B5F0-4F63-BC3A-43B943B66B36}"/>
    <cellStyle name="40% - Ênfase5 10" xfId="3892" xr:uid="{2D84F3C9-E1C9-44EE-86ED-FFF0BA2DDCAB}"/>
    <cellStyle name="40% - Ênfase5 11" xfId="43369" xr:uid="{DE2A8176-9EC6-4BED-8532-D3A855174023}"/>
    <cellStyle name="40% - Ênfase5 12" xfId="719" xr:uid="{655C846D-A6E8-4C7E-A5BB-E49FD77647DA}"/>
    <cellStyle name="40% - Ênfase5 2" xfId="958" xr:uid="{4E83CFAB-2238-4F9A-AC8A-AD831A310B32}"/>
    <cellStyle name="40% - Ênfase5 2 2" xfId="3893" xr:uid="{F7AE6CD6-E4A8-4F52-B15F-4341A49E801C}"/>
    <cellStyle name="40% - Ênfase5 3" xfId="1755" xr:uid="{2C970F4C-CF08-4821-A42D-C00B8F5B6DE7}"/>
    <cellStyle name="40% - Ênfase5 3 2" xfId="3894" xr:uid="{9F7C260F-D501-4307-94F3-4E753F1FAB40}"/>
    <cellStyle name="40% - Ênfase5 4" xfId="3895" xr:uid="{811C4A25-5E36-44BE-8FBC-5ECA5651D89E}"/>
    <cellStyle name="40% - Ênfase5 4 2" xfId="3896" xr:uid="{76B91943-C3DF-4B37-BE10-12423FD83236}"/>
    <cellStyle name="40% - Ênfase5 5" xfId="3897" xr:uid="{5CE09843-CA80-407C-9C54-0811D72A489F}"/>
    <cellStyle name="40% - Ênfase5 6" xfId="3898" xr:uid="{49623423-E7B5-44FE-B7B1-08D809FB6C3F}"/>
    <cellStyle name="40% - Ênfase5 7" xfId="3899" xr:uid="{C181FBF0-DA87-43E6-B8AD-3465FDEB7162}"/>
    <cellStyle name="40% - Ênfase5 8" xfId="3900" xr:uid="{DE7A9A94-670D-4ECD-87F1-E95AAC13B4F8}"/>
    <cellStyle name="40% - Ênfase5 9" xfId="3901" xr:uid="{6AAF369B-4315-4B01-91ED-CD77E77726BD}"/>
    <cellStyle name="40% - Ênfase6 10" xfId="3902" xr:uid="{0889A1FF-2865-411C-9A81-E7E8F74DFB7D}"/>
    <cellStyle name="40% - Ênfase6 11" xfId="43370" xr:uid="{F0743CC6-C77E-42D9-B8BA-549994B82ED6}"/>
    <cellStyle name="40% - Ênfase6 12" xfId="720" xr:uid="{2810CF59-3FF7-4C9E-8979-4062D2FF63BD}"/>
    <cellStyle name="40% - Ênfase6 2" xfId="959" xr:uid="{CE7DE674-2B7A-4652-BEA9-9DC2E7ED3727}"/>
    <cellStyle name="40% - Ênfase6 2 2" xfId="3903" xr:uid="{2FBF9B12-22B4-41F9-B7E5-CC3092531180}"/>
    <cellStyle name="40% - Ênfase6 3" xfId="1756" xr:uid="{60DC5ACE-308D-42CD-9419-3796E13739E2}"/>
    <cellStyle name="40% - Ênfase6 3 2" xfId="3904" xr:uid="{04B9CA0E-6947-493C-9E9A-D4C3E02CF616}"/>
    <cellStyle name="40% - Ênfase6 4" xfId="3905" xr:uid="{040791B4-1C1A-43EC-89FA-FAB2097AE404}"/>
    <cellStyle name="40% - Ênfase6 4 2" xfId="3906" xr:uid="{891DA183-82AF-43C1-B7D6-5F4E4FC563D5}"/>
    <cellStyle name="40% - Ênfase6 5" xfId="3907" xr:uid="{4C64B8F9-5EEC-410B-B6C3-0D4C6E5CAB76}"/>
    <cellStyle name="40% - Ênfase6 6" xfId="3908" xr:uid="{1DC79D95-FC25-4AAC-ADC2-216EDA36E043}"/>
    <cellStyle name="40% - Ênfase6 7" xfId="3909" xr:uid="{C394B543-C46A-4319-A3C6-6C562CAE46FA}"/>
    <cellStyle name="40% - Ênfase6 8" xfId="3910" xr:uid="{52DE3182-FE34-4260-8A9E-B358277FDD5F}"/>
    <cellStyle name="40% - Ênfase6 9" xfId="3911" xr:uid="{D9A05C43-F7F7-4765-8DBC-1957881D11B2}"/>
    <cellStyle name="40% - Énfasis1" xfId="960" xr:uid="{D1013A29-51DF-4825-9BB2-78B959F6F4CA}"/>
    <cellStyle name="40% - Énfasis1 10" xfId="3912" xr:uid="{64FFEA7C-641F-48A1-8430-3EFD0EEAE495}"/>
    <cellStyle name="40% - Énfasis1 11" xfId="3913" xr:uid="{DAF322BA-E00D-4C79-AF04-84BED5A4AE9E}"/>
    <cellStyle name="40% - Énfasis1 12" xfId="3914" xr:uid="{1E1AD155-1145-4577-B320-384C1CF55483}"/>
    <cellStyle name="40% - Énfasis1 13" xfId="3915" xr:uid="{DEACF3BB-1BCC-47A6-88F1-C33737DEDFB6}"/>
    <cellStyle name="40% - Énfasis1 14" xfId="3916" xr:uid="{124A3EAC-2FDF-4E33-B8AD-7E40C0A1E65D}"/>
    <cellStyle name="40% - Énfasis1 15" xfId="3917" xr:uid="{B9F67936-B5BA-4F90-9F03-586C80E1321C}"/>
    <cellStyle name="40% - Énfasis1 16" xfId="3918" xr:uid="{B30CCAF3-FE3F-49A0-B3D6-6C6D4483F39D}"/>
    <cellStyle name="40% - Énfasis1 17" xfId="3919" xr:uid="{7E60ED6C-09F1-44E0-B146-B301E2B166CC}"/>
    <cellStyle name="40% - Énfasis1 18" xfId="3920" xr:uid="{082736EC-B51B-48E8-BB86-37C7A74AC92E}"/>
    <cellStyle name="40% - Énfasis1 19" xfId="3921" xr:uid="{3DF30319-6A58-4B69-BE70-EBBAB989A813}"/>
    <cellStyle name="40% - Énfasis1 2" xfId="3922" xr:uid="{DFBB62F1-BEF4-4072-8D4C-B38CBE6BF734}"/>
    <cellStyle name="40% - Énfasis1 2 2" xfId="3923" xr:uid="{5B5EDE82-03D2-48D3-B4AF-576A73730C7A}"/>
    <cellStyle name="40% - Énfasis1 20" xfId="3924" xr:uid="{1B3C4FFF-847A-401A-8D55-1F6A43CA5C5A}"/>
    <cellStyle name="40% - Énfasis1 21" xfId="3925" xr:uid="{34BF8444-AB47-4AB6-BBDE-14BAEEADB737}"/>
    <cellStyle name="40% - Énfasis1 22" xfId="3926" xr:uid="{FE45C9EA-B65A-4B5A-8C08-2CDBF5A0B7F1}"/>
    <cellStyle name="40% - Énfasis1 23" xfId="3927" xr:uid="{66FF3CC6-1B61-4142-88CA-2DAB8049AE7F}"/>
    <cellStyle name="40% - Énfasis1 24" xfId="3928" xr:uid="{74441D5D-11EC-483F-AF56-A2590C99D63B}"/>
    <cellStyle name="40% - Énfasis1 25" xfId="3929" xr:uid="{32B7865B-D7DD-4136-9CFB-EEF4131AA87A}"/>
    <cellStyle name="40% - Énfasis1 3" xfId="3930" xr:uid="{BA6B6D2B-A754-4B8C-9C4C-43AF1F5E3A0F}"/>
    <cellStyle name="40% - Énfasis1 3 2" xfId="3931" xr:uid="{FB8F88AD-9D66-40AF-9F48-40ECC2700F37}"/>
    <cellStyle name="40% - Énfasis1 4" xfId="3932" xr:uid="{A9586EF6-9639-43F2-A688-A083A18007AB}"/>
    <cellStyle name="40% - Énfasis1 5" xfId="3933" xr:uid="{4CE8A121-C57E-4313-AA01-0749379DD62C}"/>
    <cellStyle name="40% - Énfasis1 6" xfId="3934" xr:uid="{B1DBCE2C-18D8-4F1E-B012-C3B03A79F28F}"/>
    <cellStyle name="40% - Énfasis1 7" xfId="3935" xr:uid="{44FBAA30-3B17-491D-8E01-CE57B9BAB07A}"/>
    <cellStyle name="40% - Énfasis1 8" xfId="3936" xr:uid="{D36EBA68-BA9A-4030-939F-A47A1F4CDABD}"/>
    <cellStyle name="40% - Énfasis1 9" xfId="3937" xr:uid="{94CA3319-0993-4A11-8292-ACB7A4365F74}"/>
    <cellStyle name="40% - Énfasis2" xfId="961" xr:uid="{9680F5E7-C58E-4628-A976-C61EDCF72A46}"/>
    <cellStyle name="40% - Énfasis2 10" xfId="3938" xr:uid="{F9BC1AAC-F8F7-4F36-8A8F-C78BBF77B89D}"/>
    <cellStyle name="40% - Énfasis2 11" xfId="3939" xr:uid="{F59C4D13-DEEC-48A7-BB08-EA32AE2FEB03}"/>
    <cellStyle name="40% - Énfasis2 12" xfId="3940" xr:uid="{F2552341-C09F-4254-B1C7-C461EA525943}"/>
    <cellStyle name="40% - Énfasis2 13" xfId="3941" xr:uid="{D2353066-63B0-419B-B1F3-18C903BEB595}"/>
    <cellStyle name="40% - Énfasis2 14" xfId="3942" xr:uid="{B0D13563-410B-452C-B9F1-CBD9A0761EF5}"/>
    <cellStyle name="40% - Énfasis2 15" xfId="3943" xr:uid="{2557E868-AA63-467E-9454-326473582DAC}"/>
    <cellStyle name="40% - Énfasis2 16" xfId="3944" xr:uid="{2CE5F9B2-79C1-49EC-9A08-C9FC170E3529}"/>
    <cellStyle name="40% - Énfasis2 17" xfId="3945" xr:uid="{133F544B-4B97-4CBE-8B0A-339863F96F12}"/>
    <cellStyle name="40% - Énfasis2 18" xfId="3946" xr:uid="{86AE7977-0439-4243-A5E7-76BBAC14ED07}"/>
    <cellStyle name="40% - Énfasis2 19" xfId="3947" xr:uid="{83FC8FB0-821D-4617-9D60-B62B6FBC272E}"/>
    <cellStyle name="40% - Énfasis2 2" xfId="3948" xr:uid="{66402BD1-BB07-45F3-A839-4C6ABE44D3B0}"/>
    <cellStyle name="40% - Énfasis2 2 2" xfId="3949" xr:uid="{685296D6-07C3-4258-B252-05CDC1C490C3}"/>
    <cellStyle name="40% - Énfasis2 20" xfId="3950" xr:uid="{2FD67D18-E36D-4FD6-B452-9AE8AB33B766}"/>
    <cellStyle name="40% - Énfasis2 21" xfId="3951" xr:uid="{A073BB21-5F03-448A-A6F3-9BFD842CCD5E}"/>
    <cellStyle name="40% - Énfasis2 22" xfId="3952" xr:uid="{B241803A-E08D-45E9-8B93-45DC99E010D2}"/>
    <cellStyle name="40% - Énfasis2 23" xfId="3953" xr:uid="{9CF8DAB7-B34D-49F6-8C69-CFB174ACB6C2}"/>
    <cellStyle name="40% - Énfasis2 24" xfId="3954" xr:uid="{0284798A-FAB2-4BCF-8C1D-8BA3500B5C8A}"/>
    <cellStyle name="40% - Énfasis2 25" xfId="3955" xr:uid="{50423195-977D-4436-BCDE-E0C16DD4E743}"/>
    <cellStyle name="40% - Énfasis2 3" xfId="3956" xr:uid="{ED19CE73-2365-4B2A-B229-D22BD481178D}"/>
    <cellStyle name="40% - Énfasis2 3 2" xfId="3957" xr:uid="{673E463B-DD79-425C-A0C0-D7FB5B4E70BF}"/>
    <cellStyle name="40% - Énfasis2 4" xfId="3958" xr:uid="{1B072ECB-A18D-476F-B266-9E4A480F45D8}"/>
    <cellStyle name="40% - Énfasis2 5" xfId="3959" xr:uid="{44385842-9AD6-4F44-8A84-1A9D60A9459F}"/>
    <cellStyle name="40% - Énfasis2 6" xfId="3960" xr:uid="{E803EE87-645F-4917-9DA4-BDE9FFFCEFB2}"/>
    <cellStyle name="40% - Énfasis2 7" xfId="3961" xr:uid="{C5ECB8F3-CD49-46D8-9E7E-0A7E1DA29F7E}"/>
    <cellStyle name="40% - Énfasis2 8" xfId="3962" xr:uid="{D74EE074-9834-452B-925E-B13557E7312E}"/>
    <cellStyle name="40% - Énfasis2 9" xfId="3963" xr:uid="{F2D83055-7A7A-4FB6-8A14-7142D63E61EF}"/>
    <cellStyle name="40% - Énfasis3" xfId="962" xr:uid="{3A4CEBCC-CCEB-4E2B-AFE1-35A7AB932181}"/>
    <cellStyle name="40% - Énfasis3 10" xfId="3964" xr:uid="{610C5067-AC66-4C33-B5DD-8809FCD69511}"/>
    <cellStyle name="40% - Énfasis3 11" xfId="3965" xr:uid="{AB381D1D-CBE2-48B0-B2A0-ECC91330FE67}"/>
    <cellStyle name="40% - Énfasis3 12" xfId="3966" xr:uid="{775AA5AC-76FD-4395-BA60-3B1B6C0D8ED4}"/>
    <cellStyle name="40% - Énfasis3 13" xfId="3967" xr:uid="{B331B58F-6BEA-4B26-9215-BE956C2C3E9F}"/>
    <cellStyle name="40% - Énfasis3 14" xfId="3968" xr:uid="{808EF1E3-7009-42A9-8415-1383A60F7EF2}"/>
    <cellStyle name="40% - Énfasis3 15" xfId="3969" xr:uid="{CA5EA8F8-CEE2-4AB9-98FC-99C14DB20614}"/>
    <cellStyle name="40% - Énfasis3 16" xfId="3970" xr:uid="{469708BF-AFE7-48B0-9FEF-B8938DCCE54C}"/>
    <cellStyle name="40% - Énfasis3 17" xfId="3971" xr:uid="{5FFBC6C4-AFBE-486A-A5C8-BB02B976C765}"/>
    <cellStyle name="40% - Énfasis3 18" xfId="3972" xr:uid="{B63DA0C0-1859-4A50-AAE2-9B0BBA8B307E}"/>
    <cellStyle name="40% - Énfasis3 19" xfId="3973" xr:uid="{0A10F6C4-48A4-473F-91D7-D6FFFB30E3E1}"/>
    <cellStyle name="40% - Énfasis3 2" xfId="3974" xr:uid="{312EF7FC-7626-41BE-A124-72881F71558F}"/>
    <cellStyle name="40% - Énfasis3 2 2" xfId="3975" xr:uid="{2BA417C1-1072-41E0-B620-39EE9EBEA1DD}"/>
    <cellStyle name="40% - Énfasis3 20" xfId="3976" xr:uid="{88CD679D-0928-4E7E-B3D5-97774EB499AD}"/>
    <cellStyle name="40% - Énfasis3 21" xfId="3977" xr:uid="{70EBD651-9F09-4B08-B5F1-CEB07F48EEA6}"/>
    <cellStyle name="40% - Énfasis3 22" xfId="3978" xr:uid="{7E2C00B7-0918-4F47-AB21-0AC28653CD2B}"/>
    <cellStyle name="40% - Énfasis3 23" xfId="3979" xr:uid="{89A1092B-55EB-4971-9035-54A79E70D412}"/>
    <cellStyle name="40% - Énfasis3 24" xfId="3980" xr:uid="{F64FB0F5-F6F7-4FB8-BD98-FB429FB75791}"/>
    <cellStyle name="40% - Énfasis3 25" xfId="3981" xr:uid="{4B5129B4-297D-443F-9761-E6377A8543BF}"/>
    <cellStyle name="40% - Énfasis3 3" xfId="3982" xr:uid="{CF6E267A-C24F-4F08-A261-90DD89C69844}"/>
    <cellStyle name="40% - Énfasis3 3 2" xfId="3983" xr:uid="{6984A4B8-6F1F-4007-9FF6-DF02CBA8D81A}"/>
    <cellStyle name="40% - Énfasis3 4" xfId="3984" xr:uid="{175E1B17-29A9-478E-A601-433DF5C8073E}"/>
    <cellStyle name="40% - Énfasis3 5" xfId="3985" xr:uid="{CF4D3E9F-8E28-4663-8596-F8E486BEBF65}"/>
    <cellStyle name="40% - Énfasis3 6" xfId="3986" xr:uid="{109EBE44-7411-4B9D-8716-F8EACA038D0C}"/>
    <cellStyle name="40% - Énfasis3 7" xfId="3987" xr:uid="{FAE58361-B82F-474B-9A2C-86D64020DB65}"/>
    <cellStyle name="40% - Énfasis3 8" xfId="3988" xr:uid="{EADE6AC5-2CC8-408B-A311-6A7FFE1E0203}"/>
    <cellStyle name="40% - Énfasis3 9" xfId="3989" xr:uid="{3252DD5B-68AD-408A-9E87-A82C04187312}"/>
    <cellStyle name="40% - Énfasis4" xfId="963" xr:uid="{2F606595-A426-47A9-8C6C-8B046669E69A}"/>
    <cellStyle name="40% - Énfasis4 10" xfId="3990" xr:uid="{27BE17DB-0139-4B08-8B06-B3AE3C4B4C1D}"/>
    <cellStyle name="40% - Énfasis4 11" xfId="3991" xr:uid="{02DD0945-EDB2-4AA1-974B-E0A9D43BA3CC}"/>
    <cellStyle name="40% - Énfasis4 12" xfId="3992" xr:uid="{CF516C39-7B98-481E-8A39-3683947C5565}"/>
    <cellStyle name="40% - Énfasis4 13" xfId="3993" xr:uid="{2927FE0C-2FD9-48B5-8CEC-D22E0ADE4BBC}"/>
    <cellStyle name="40% - Énfasis4 14" xfId="3994" xr:uid="{3CB28F97-D9B1-4CA7-9FAD-404DCB1A7B61}"/>
    <cellStyle name="40% - Énfasis4 15" xfId="3995" xr:uid="{466C66B9-1882-4F4D-94D5-143CD3E2A3C9}"/>
    <cellStyle name="40% - Énfasis4 16" xfId="3996" xr:uid="{71A40218-47D5-426B-A0C6-FB8A61F8F43E}"/>
    <cellStyle name="40% - Énfasis4 17" xfId="3997" xr:uid="{9A85FB87-3100-4B5F-B750-83A4510458A2}"/>
    <cellStyle name="40% - Énfasis4 18" xfId="3998" xr:uid="{C692C3FA-3933-46EB-82B5-1E988FBF064A}"/>
    <cellStyle name="40% - Énfasis4 19" xfId="3999" xr:uid="{73B81D0B-DC49-4AFA-A022-5A628D2137F1}"/>
    <cellStyle name="40% - Énfasis4 2" xfId="4000" xr:uid="{5BE42FE9-AB27-4CF0-90BA-8557F5378D83}"/>
    <cellStyle name="40% - Énfasis4 2 2" xfId="4001" xr:uid="{67989062-0EDB-4319-B9EF-8E219B27B8A3}"/>
    <cellStyle name="40% - Énfasis4 20" xfId="4002" xr:uid="{6910858E-B0C1-4CB9-96DF-10FC17036557}"/>
    <cellStyle name="40% - Énfasis4 21" xfId="4003" xr:uid="{29EBCE68-5733-4D31-891E-BB5A61CBB6BD}"/>
    <cellStyle name="40% - Énfasis4 22" xfId="4004" xr:uid="{B32FA3E8-B561-4CA5-857F-46A7D339CA04}"/>
    <cellStyle name="40% - Énfasis4 23" xfId="4005" xr:uid="{DED3A432-1A6F-47C3-9082-E6CFCF5FBB6B}"/>
    <cellStyle name="40% - Énfasis4 24" xfId="4006" xr:uid="{450DCBDD-C76F-4B90-8B73-18551BC6582D}"/>
    <cellStyle name="40% - Énfasis4 25" xfId="4007" xr:uid="{0955F9A2-CC0A-40C8-B3F0-314E7413F7F7}"/>
    <cellStyle name="40% - Énfasis4 3" xfId="4008" xr:uid="{3315FFE5-12C6-40BF-9FCB-A9B82C31896D}"/>
    <cellStyle name="40% - Énfasis4 3 2" xfId="4009" xr:uid="{5C97F1BC-3850-457D-AA96-D2151D2D610D}"/>
    <cellStyle name="40% - Énfasis4 4" xfId="4010" xr:uid="{995B07C4-35CD-4E8A-80AF-4BEEE4091145}"/>
    <cellStyle name="40% - Énfasis4 5" xfId="4011" xr:uid="{7959DE8B-5289-4BE5-8038-BF2A6D117193}"/>
    <cellStyle name="40% - Énfasis4 6" xfId="4012" xr:uid="{7207DD38-B7ED-4071-8098-4BAB9053AA21}"/>
    <cellStyle name="40% - Énfasis4 7" xfId="4013" xr:uid="{DEB96514-53E6-4E4C-A83F-41247E475413}"/>
    <cellStyle name="40% - Énfasis4 8" xfId="4014" xr:uid="{53CE4F12-B0C9-489F-8599-CCA10457D332}"/>
    <cellStyle name="40% - Énfasis4 9" xfId="4015" xr:uid="{1EBFF094-6B05-4D1C-97AA-D4A7AAB8A52B}"/>
    <cellStyle name="40% - Énfasis5" xfId="964" xr:uid="{386C335C-1CB3-4031-B839-055736E01475}"/>
    <cellStyle name="40% - Énfasis5 10" xfId="4016" xr:uid="{F8EA1FEC-156A-4572-9B4D-26E8C048FCBB}"/>
    <cellStyle name="40% - Énfasis5 11" xfId="4017" xr:uid="{D46219EF-5EFD-41EE-B332-EBC75EF76B92}"/>
    <cellStyle name="40% - Énfasis5 12" xfId="4018" xr:uid="{49AB8D9A-C2BF-4E17-A3BA-E4FD8F71FA50}"/>
    <cellStyle name="40% - Énfasis5 13" xfId="4019" xr:uid="{366BF73D-CD28-4734-9C86-B9BC1F73E22B}"/>
    <cellStyle name="40% - Énfasis5 14" xfId="4020" xr:uid="{C505CCDB-8B17-4699-9DD0-34522C49D6EF}"/>
    <cellStyle name="40% - Énfasis5 15" xfId="4021" xr:uid="{CC7727DE-C150-4CAD-9A67-4709C807650E}"/>
    <cellStyle name="40% - Énfasis5 16" xfId="4022" xr:uid="{5DB5868F-F053-44D7-8B11-0F1B81606558}"/>
    <cellStyle name="40% - Énfasis5 17" xfId="4023" xr:uid="{055B8D64-76BF-4F3F-B33C-D7E9C594BF49}"/>
    <cellStyle name="40% - Énfasis5 18" xfId="4024" xr:uid="{807FDF75-D3C3-46ED-AD2C-4B87AEF62D18}"/>
    <cellStyle name="40% - Énfasis5 19" xfId="4025" xr:uid="{CC933D7F-8E53-4F6C-948F-6E0BF1F85EA3}"/>
    <cellStyle name="40% - Énfasis5 2" xfId="4026" xr:uid="{A6D3F151-3916-4F68-973C-7EAB36D23E60}"/>
    <cellStyle name="40% - Énfasis5 2 2" xfId="4027" xr:uid="{93C28B32-85EB-491D-A959-1BD18F2B693E}"/>
    <cellStyle name="40% - Énfasis5 20" xfId="4028" xr:uid="{8048138D-9EF6-407C-B9F0-C5947050AF85}"/>
    <cellStyle name="40% - Énfasis5 21" xfId="4029" xr:uid="{885D641E-F048-4CC2-B57D-9066E2AEFC2D}"/>
    <cellStyle name="40% - Énfasis5 22" xfId="4030" xr:uid="{037E9548-083F-4A28-8089-88570DD7B0D1}"/>
    <cellStyle name="40% - Énfasis5 23" xfId="4031" xr:uid="{3F821EF5-CCCE-42DD-851A-9DCE6D394711}"/>
    <cellStyle name="40% - Énfasis5 24" xfId="4032" xr:uid="{1370A977-FEE4-4D17-A3A5-041A48D4592F}"/>
    <cellStyle name="40% - Énfasis5 25" xfId="4033" xr:uid="{7FA01D2F-B4E9-4DF3-A3C8-D8ADC7CAFAC1}"/>
    <cellStyle name="40% - Énfasis5 3" xfId="4034" xr:uid="{86E8F27B-374C-4220-9478-CE0E11582CF5}"/>
    <cellStyle name="40% - Énfasis5 3 2" xfId="4035" xr:uid="{54A503B6-CD68-4109-99A6-342EE6A594F0}"/>
    <cellStyle name="40% - Énfasis5 4" xfId="4036" xr:uid="{E872517E-9EAD-4B91-9FD7-B379F0F9D2E8}"/>
    <cellStyle name="40% - Énfasis5 5" xfId="4037" xr:uid="{318CE9A3-C6E7-4AB9-BA66-993008C9D386}"/>
    <cellStyle name="40% - Énfasis5 6" xfId="4038" xr:uid="{B91E28E9-2EEF-44DD-9621-6AED4E2E9799}"/>
    <cellStyle name="40% - Énfasis5 7" xfId="4039" xr:uid="{3B5529A5-F4CE-4783-9325-D9BBD590C589}"/>
    <cellStyle name="40% - Énfasis5 8" xfId="4040" xr:uid="{2B0B15BC-E4AB-40B4-9895-CECD352818F9}"/>
    <cellStyle name="40% - Énfasis5 9" xfId="4041" xr:uid="{8679BA30-0186-491F-86AD-C972DBC6A7D4}"/>
    <cellStyle name="40% - Énfasis6" xfId="965" xr:uid="{D6C78E08-663F-44AA-8181-D40B0C795D58}"/>
    <cellStyle name="40% - Énfasis6 10" xfId="4042" xr:uid="{A6E8DD19-A531-4270-ADF0-E15B442E035D}"/>
    <cellStyle name="40% - Énfasis6 11" xfId="4043" xr:uid="{A10F50FA-8303-4E18-B17E-6684110D5B98}"/>
    <cellStyle name="40% - Énfasis6 12" xfId="4044" xr:uid="{1BB17B01-BEDD-4B26-B585-5AD4D5CE8F45}"/>
    <cellStyle name="40% - Énfasis6 13" xfId="4045" xr:uid="{D38543EE-F316-4BCC-8C8D-4F55E8725BBA}"/>
    <cellStyle name="40% - Énfasis6 14" xfId="4046" xr:uid="{AE634D45-CA33-4BBD-869D-9F8253F799EB}"/>
    <cellStyle name="40% - Énfasis6 15" xfId="4047" xr:uid="{A51991B7-4866-4E7D-98BD-4E58F39984A3}"/>
    <cellStyle name="40% - Énfasis6 16" xfId="4048" xr:uid="{C38939E0-85AD-4713-BF20-F19B444B1A7B}"/>
    <cellStyle name="40% - Énfasis6 17" xfId="4049" xr:uid="{C31B1EDB-F169-40FD-9537-61BE80181969}"/>
    <cellStyle name="40% - Énfasis6 18" xfId="4050" xr:uid="{4124EE5D-F21C-4327-B9F3-5B5B27E6417E}"/>
    <cellStyle name="40% - Énfasis6 19" xfId="4051" xr:uid="{9106B187-C58F-4B7F-A3D3-0954A496AF5A}"/>
    <cellStyle name="40% - Énfasis6 2" xfId="4052" xr:uid="{65BD0884-0592-4C05-A6E9-C68BB77EEF94}"/>
    <cellStyle name="40% - Énfasis6 2 2" xfId="4053" xr:uid="{E6FF2E1E-F17E-47F9-9612-7EBC28093FAA}"/>
    <cellStyle name="40% - Énfasis6 20" xfId="4054" xr:uid="{0C4D6B68-3EBA-42D6-863C-1624F98604DD}"/>
    <cellStyle name="40% - Énfasis6 21" xfId="4055" xr:uid="{F7F2F6CE-1B15-4E1F-AD19-F9439008D142}"/>
    <cellStyle name="40% - Énfasis6 22" xfId="4056" xr:uid="{CF93E161-E7A9-4A14-BD84-0C692838359B}"/>
    <cellStyle name="40% - Énfasis6 23" xfId="4057" xr:uid="{8DAA121E-D284-49D5-B3B1-60034ABADF91}"/>
    <cellStyle name="40% - Énfasis6 24" xfId="4058" xr:uid="{BADF941A-45F2-4B6C-B4D7-72C86523D13A}"/>
    <cellStyle name="40% - Énfasis6 25" xfId="4059" xr:uid="{CA051D9A-268A-4267-9AD6-40669455F27B}"/>
    <cellStyle name="40% - Énfasis6 3" xfId="4060" xr:uid="{65D51E5A-ECFE-4266-AFB6-2C61184E5B57}"/>
    <cellStyle name="40% - Énfasis6 3 2" xfId="4061" xr:uid="{41BB4C9D-3C71-4898-82ED-FD0DCB65F371}"/>
    <cellStyle name="40% - Énfasis6 4" xfId="4062" xr:uid="{6698383E-5894-402E-A52C-64085BF403B0}"/>
    <cellStyle name="40% - Énfasis6 5" xfId="4063" xr:uid="{0C0A75DD-D4E6-4F99-AB4B-8ED607AA99AA}"/>
    <cellStyle name="40% - Énfasis6 6" xfId="4064" xr:uid="{6262BEBB-C767-4950-BA4B-6C4CDE68D225}"/>
    <cellStyle name="40% - Énfasis6 7" xfId="4065" xr:uid="{E81017B1-F44A-433F-BDF1-57C670BF84AE}"/>
    <cellStyle name="40% - Énfasis6 8" xfId="4066" xr:uid="{2603BCED-A30F-4D88-BC3F-C6055AF29692}"/>
    <cellStyle name="40% - Énfasis6 9" xfId="4067" xr:uid="{9D354ACC-EB88-438C-9F2B-CE845686F913}"/>
    <cellStyle name="60% - Accent1" xfId="721" xr:uid="{C87112D7-2E67-4D74-883E-902FC072CF71}"/>
    <cellStyle name="60% - Accent1 2" xfId="4068" xr:uid="{4C7D49EA-C495-4045-A42F-528A69972FAA}"/>
    <cellStyle name="60% - Accent2" xfId="722" xr:uid="{95CC0791-C99A-4CDB-A2DE-F724FFB0200F}"/>
    <cellStyle name="60% - Accent2 2" xfId="4069" xr:uid="{44F199AD-4682-4DA2-BFEE-EDBB281E003E}"/>
    <cellStyle name="60% - Accent3" xfId="723" xr:uid="{8272B2EF-F064-47AE-A541-2389E063C347}"/>
    <cellStyle name="60% - Accent3 2" xfId="4070" xr:uid="{52E2A4AF-A4FD-477C-A7C9-2901D6D7EE20}"/>
    <cellStyle name="60% - Accent4" xfId="724" xr:uid="{67BF8EBE-4F97-4702-9B6F-81F7AFA21CBF}"/>
    <cellStyle name="60% - Accent4 2" xfId="4071" xr:uid="{A0F97EBC-01E1-4D13-99DC-79F6CA0FCE8D}"/>
    <cellStyle name="60% - Accent5" xfId="725" xr:uid="{2D2223A2-F6A5-4EAE-8596-CD8F89E365E2}"/>
    <cellStyle name="60% - Accent5 2" xfId="4072" xr:uid="{6D64FB3D-8DEB-403C-8889-50E56DF60651}"/>
    <cellStyle name="60% - Accent6" xfId="726" xr:uid="{4B280343-7F95-4172-825C-197C907AFA6D}"/>
    <cellStyle name="60% - Accent6 2" xfId="4073" xr:uid="{740F080B-E83C-4248-9AE4-0CFB06EEC8E2}"/>
    <cellStyle name="60% - Ênfase1 10" xfId="4074" xr:uid="{01E3C8DC-3208-4291-A517-316903314347}"/>
    <cellStyle name="60% - Ênfase1 11" xfId="43371" xr:uid="{2873FA18-4451-45DD-8F16-04242CFCA873}"/>
    <cellStyle name="60% - Ênfase1 12" xfId="727" xr:uid="{5A7C85AC-EE4D-47A3-90C5-6E1E8A095FCE}"/>
    <cellStyle name="60% - Ênfase1 2" xfId="966" xr:uid="{8CEA59D8-7039-4095-BA44-4EC0DA4EAB92}"/>
    <cellStyle name="60% - Ênfase1 2 2" xfId="4075" xr:uid="{625C1A35-76F4-4E6B-B2EA-CF7E6E4C3CFB}"/>
    <cellStyle name="60% - Ênfase1 3" xfId="1757" xr:uid="{0A4AF6E1-0655-45B7-9A2F-B3F93B5885FA}"/>
    <cellStyle name="60% - Ênfase1 3 2" xfId="4076" xr:uid="{9C9D7F1F-4FCA-4291-A310-D1176A438647}"/>
    <cellStyle name="60% - Ênfase1 4" xfId="4077" xr:uid="{0D87A930-9E2C-48EB-B7C1-6B5C21D32D9A}"/>
    <cellStyle name="60% - Ênfase1 4 2" xfId="4078" xr:uid="{E988EC6C-6FED-4E70-BC10-78A80288A3BC}"/>
    <cellStyle name="60% - Ênfase1 5" xfId="4079" xr:uid="{E9BF2078-426D-46A5-8EE2-488AF653F2C4}"/>
    <cellStyle name="60% - Ênfase1 6" xfId="4080" xr:uid="{833F85AF-8CE8-4205-A941-1269648C9E21}"/>
    <cellStyle name="60% - Ênfase1 7" xfId="4081" xr:uid="{1AE4868F-7530-45F0-92A1-4282E91D8A86}"/>
    <cellStyle name="60% - Ênfase1 8" xfId="4082" xr:uid="{ADA06FA3-EAB3-4868-8AB5-422531133934}"/>
    <cellStyle name="60% - Ênfase1 9" xfId="4083" xr:uid="{4CDAD7FE-6BF8-4125-80C5-72D2812B95B6}"/>
    <cellStyle name="60% - Ênfase2 10" xfId="4084" xr:uid="{38AD5197-2060-4998-8DAA-7FBE81555F2C}"/>
    <cellStyle name="60% - Ênfase2 11" xfId="43372" xr:uid="{168666E5-9D13-4C80-87E6-C2C4B2FAB074}"/>
    <cellStyle name="60% - Ênfase2 12" xfId="728" xr:uid="{6E6576AA-7C4A-4C6E-96DD-EDCED28EDC00}"/>
    <cellStyle name="60% - Ênfase2 2" xfId="967" xr:uid="{D48641A1-5629-4DF3-9635-06119226056E}"/>
    <cellStyle name="60% - Ênfase2 2 2" xfId="4085" xr:uid="{FFA974E1-B4A2-4EEF-B7DE-590561FE89F7}"/>
    <cellStyle name="60% - Ênfase2 3" xfId="1758" xr:uid="{B384BF30-ACFC-496D-8949-32F7A37CF3D7}"/>
    <cellStyle name="60% - Ênfase2 3 2" xfId="4086" xr:uid="{6558F204-5EAB-40AF-971A-5DA780EAB6A3}"/>
    <cellStyle name="60% - Ênfase2 4" xfId="4087" xr:uid="{5ACA223F-0883-4F96-9ADC-19807F0FC718}"/>
    <cellStyle name="60% - Ênfase2 4 2" xfId="4088" xr:uid="{2C5A1DC0-06AD-44F6-9A9C-5932FD2BCC1A}"/>
    <cellStyle name="60% - Ênfase2 5" xfId="4089" xr:uid="{47820D0A-E2C6-4429-A226-001C38038D29}"/>
    <cellStyle name="60% - Ênfase2 6" xfId="4090" xr:uid="{DEA59761-2ADB-42EF-96D7-4305395F43BF}"/>
    <cellStyle name="60% - Ênfase2 7" xfId="4091" xr:uid="{50831A7F-B4F3-4E0A-AE41-95149C9CD111}"/>
    <cellStyle name="60% - Ênfase2 8" xfId="4092" xr:uid="{4C012FCB-21CE-4593-A630-E455065E3A5B}"/>
    <cellStyle name="60% - Ênfase2 9" xfId="4093" xr:uid="{FC80B728-A4EA-4AB1-9C32-89C56A4A7CB2}"/>
    <cellStyle name="60% - Ênfase3 10" xfId="4094" xr:uid="{53C1AED5-8D15-4596-A712-5233227F41E8}"/>
    <cellStyle name="60% - Ênfase3 11" xfId="43373" xr:uid="{06DE3920-F0FB-4811-A7A7-9EB1660EF47A}"/>
    <cellStyle name="60% - Ênfase3 12" xfId="729" xr:uid="{EE65690D-38A5-4965-878F-E2082E54F4B8}"/>
    <cellStyle name="60% - Ênfase3 2" xfId="968" xr:uid="{807992BF-F084-462A-8C2E-7637B054E9AF}"/>
    <cellStyle name="60% - Ênfase3 2 2" xfId="4095" xr:uid="{FCAAEE07-4378-4E22-BF0A-E962CA465E67}"/>
    <cellStyle name="60% - Ênfase3 3" xfId="1759" xr:uid="{1FDD5622-4459-4C44-8D99-50E6F335C859}"/>
    <cellStyle name="60% - Ênfase3 3 2" xfId="4096" xr:uid="{46EF65C5-5086-4301-83C9-E99A24A49907}"/>
    <cellStyle name="60% - Ênfase3 4" xfId="4097" xr:uid="{086571D1-0482-4567-B669-368993F2FB4B}"/>
    <cellStyle name="60% - Ênfase3 4 2" xfId="4098" xr:uid="{F10839D5-CEAC-474C-82A8-70B2E4F0E524}"/>
    <cellStyle name="60% - Ênfase3 5" xfId="4099" xr:uid="{622A1E10-E4BC-489E-B17E-667CD3603924}"/>
    <cellStyle name="60% - Ênfase3 6" xfId="4100" xr:uid="{7F3E026C-449C-4AEB-8AF6-F58387A61B4B}"/>
    <cellStyle name="60% - Ênfase3 7" xfId="4101" xr:uid="{79B2D35A-4E49-4196-B360-9B9FB9D04767}"/>
    <cellStyle name="60% - Ênfase3 8" xfId="4102" xr:uid="{227D0E67-BE60-44D3-AB3B-AF184C1089EA}"/>
    <cellStyle name="60% - Ênfase3 9" xfId="4103" xr:uid="{80481F03-F857-4E34-B5EF-2928F79D3E46}"/>
    <cellStyle name="60% - Ênfase4 10" xfId="4104" xr:uid="{1899C67F-C52B-44DD-88CA-DCC0A73EC6EF}"/>
    <cellStyle name="60% - Ênfase4 11" xfId="43374" xr:uid="{11464259-798B-45CF-9B68-4174548342B4}"/>
    <cellStyle name="60% - Ênfase4 12" xfId="730" xr:uid="{39DF79CB-2419-496C-BA69-68DD6326D2D6}"/>
    <cellStyle name="60% - Ênfase4 2" xfId="969" xr:uid="{38E29F89-CAD8-401B-80BE-E5DB746238DF}"/>
    <cellStyle name="60% - Ênfase4 2 2" xfId="4105" xr:uid="{9DFDD799-8DAD-4B37-A449-318D2A27A32B}"/>
    <cellStyle name="60% - Ênfase4 3" xfId="1760" xr:uid="{9305283F-8F67-4517-90B5-D5EC2C3BE74F}"/>
    <cellStyle name="60% - Ênfase4 3 2" xfId="4106" xr:uid="{46834BEC-00DC-420B-A7E3-D95C0722FA77}"/>
    <cellStyle name="60% - Ênfase4 4" xfId="4107" xr:uid="{2AB57804-F6C7-4DE5-946E-1E52960E259A}"/>
    <cellStyle name="60% - Ênfase4 4 2" xfId="4108" xr:uid="{69918496-2C30-41A5-BD7B-F09A867A888C}"/>
    <cellStyle name="60% - Ênfase4 5" xfId="4109" xr:uid="{58EA8E03-3AAF-4CDB-86A7-1B6F4709428E}"/>
    <cellStyle name="60% - Ênfase4 6" xfId="4110" xr:uid="{18014909-C4E1-4DB9-8FD8-8196B31AEB6E}"/>
    <cellStyle name="60% - Ênfase4 7" xfId="4111" xr:uid="{6BA9F099-E627-4755-A4FE-958E657400B2}"/>
    <cellStyle name="60% - Ênfase4 8" xfId="4112" xr:uid="{B204FE47-8675-406B-AB85-52ECA97DDF13}"/>
    <cellStyle name="60% - Ênfase4 9" xfId="4113" xr:uid="{2F40B41D-5791-4565-8EA9-8C63B6DE8A2F}"/>
    <cellStyle name="60% - Ênfase5 10" xfId="4114" xr:uid="{93F17DE0-724E-4F94-AB4C-D3611035011C}"/>
    <cellStyle name="60% - Ênfase5 11" xfId="43375" xr:uid="{D57B79ED-2846-45E1-9852-C3193B4267C3}"/>
    <cellStyle name="60% - Ênfase5 12" xfId="731" xr:uid="{708346F7-6A3E-4BE8-80BB-8D5728B3BFD7}"/>
    <cellStyle name="60% - Ênfase5 2" xfId="970" xr:uid="{CB2B48B6-494B-41BF-89AD-9B9ED655FD9A}"/>
    <cellStyle name="60% - Ênfase5 2 2" xfId="4115" xr:uid="{EB7DAF2D-21B9-40B2-A950-E39EFB070532}"/>
    <cellStyle name="60% - Ênfase5 3" xfId="1761" xr:uid="{E00AAC26-DFC2-4B2F-ABAE-3704B9CEBDBC}"/>
    <cellStyle name="60% - Ênfase5 3 2" xfId="4116" xr:uid="{AD7B155E-E86A-4E83-A683-2B55B69B48C6}"/>
    <cellStyle name="60% - Ênfase5 4" xfId="4117" xr:uid="{E1B7D1F7-4CF6-4B35-B52A-89AADE88F5C3}"/>
    <cellStyle name="60% - Ênfase5 4 2" xfId="4118" xr:uid="{E9EF8586-7BF6-4130-AB7C-3DE57C49285D}"/>
    <cellStyle name="60% - Ênfase5 5" xfId="4119" xr:uid="{5F88F207-A0F2-4A03-8869-AD99B00F1A15}"/>
    <cellStyle name="60% - Ênfase5 6" xfId="4120" xr:uid="{CB3B8008-6812-4DE3-9BEE-8FEE24721BF9}"/>
    <cellStyle name="60% - Ênfase5 7" xfId="4121" xr:uid="{AD6A178F-8570-400E-BB25-3DA2C64D0631}"/>
    <cellStyle name="60% - Ênfase5 8" xfId="4122" xr:uid="{92DAB4B1-365F-4D55-B306-54E1EFDF933E}"/>
    <cellStyle name="60% - Ênfase5 9" xfId="4123" xr:uid="{1328CA6A-97A1-4FF1-8D5E-F24497F2EB9E}"/>
    <cellStyle name="60% - Ênfase6 10" xfId="4124" xr:uid="{01E2345E-BD57-4B90-B44E-24489780B1F7}"/>
    <cellStyle name="60% - Ênfase6 11" xfId="43376" xr:uid="{336E3A6B-8111-4070-AC49-6809CCF017D8}"/>
    <cellStyle name="60% - Ênfase6 12" xfId="732" xr:uid="{3E992114-378B-4748-8286-E0DE01D3D26F}"/>
    <cellStyle name="60% - Ênfase6 2" xfId="971" xr:uid="{82D4EAA8-7DA6-4242-83A8-5FCEEF32FE7F}"/>
    <cellStyle name="60% - Ênfase6 2 2" xfId="4125" xr:uid="{89C4325F-94FF-46D8-AC01-CE940D0C2815}"/>
    <cellStyle name="60% - Ênfase6 3" xfId="1762" xr:uid="{CD27F21F-CB3C-45C4-A294-877F208C6EB4}"/>
    <cellStyle name="60% - Ênfase6 3 2" xfId="4126" xr:uid="{15324DA1-5EE4-49AD-B6AE-075973A83E0D}"/>
    <cellStyle name="60% - Ênfase6 4" xfId="4127" xr:uid="{9B9251EB-588E-4E7C-95E0-6F55A41DA043}"/>
    <cellStyle name="60% - Ênfase6 4 2" xfId="4128" xr:uid="{FA506981-F80A-4703-A443-E4F7DA8CD2CA}"/>
    <cellStyle name="60% - Ênfase6 5" xfId="4129" xr:uid="{50019DF7-665B-4458-8660-84AE46E33ABF}"/>
    <cellStyle name="60% - Ênfase6 6" xfId="4130" xr:uid="{EE02ACDD-5B59-4E0B-8110-5273F2628A62}"/>
    <cellStyle name="60% - Ênfase6 7" xfId="4131" xr:uid="{79E021E3-D4C6-49F8-8F72-C7496C373FFF}"/>
    <cellStyle name="60% - Ênfase6 8" xfId="4132" xr:uid="{C20C3683-F647-4FFC-9F04-1CB8712B8449}"/>
    <cellStyle name="60% - Ênfase6 9" xfId="4133" xr:uid="{2C97EB06-5DB8-4B2C-841A-2D9F4CCFD8C8}"/>
    <cellStyle name="60% - Énfasis1" xfId="972" xr:uid="{AEED02D5-EEEF-4424-9C9E-0EDA935D4EBC}"/>
    <cellStyle name="60% - Énfasis1 2" xfId="4134" xr:uid="{AF17AA37-5DCB-4D5C-8F37-D4074F93A861}"/>
    <cellStyle name="60% - Énfasis2" xfId="973" xr:uid="{C609A9F0-22E3-4540-B081-E4618481E997}"/>
    <cellStyle name="60% - Énfasis2 2" xfId="4135" xr:uid="{95B5600E-3BD3-45F6-8F37-120A3C39CD47}"/>
    <cellStyle name="60% - Énfasis3" xfId="974" xr:uid="{3AD4A0D9-72CD-4115-9CF3-B86099077469}"/>
    <cellStyle name="60% - Énfasis3 2" xfId="4136" xr:uid="{9D4111F1-7D42-4C76-92E0-BF6845887332}"/>
    <cellStyle name="60% - Énfasis4" xfId="975" xr:uid="{4D2C7359-7CC7-4148-A7D6-C7503871B1A0}"/>
    <cellStyle name="60% - Énfasis4 2" xfId="4137" xr:uid="{25551E89-191E-46E4-8806-5C641C7E468F}"/>
    <cellStyle name="60% - Énfasis5" xfId="976" xr:uid="{8CEAFC1E-A1BB-4470-9B7B-ADBAF494799B}"/>
    <cellStyle name="60% - Énfasis5 2" xfId="4138" xr:uid="{28B7A9DF-9284-4A8D-9BE0-134A519B880D}"/>
    <cellStyle name="60% - Énfasis6" xfId="977" xr:uid="{286944E8-D9D5-4A4E-B254-C6A9E24D9115}"/>
    <cellStyle name="60% - Énfasis6 2" xfId="4139" xr:uid="{FE30F6B1-0970-4947-9141-69BDB2D3C26F}"/>
    <cellStyle name="8" xfId="733" xr:uid="{F196FCF5-70B0-48E2-ACE5-0EBA33189628}"/>
    <cellStyle name="8_atualização serviços taxados" xfId="43377" xr:uid="{5E6DAA2F-0F84-4A25-80DF-D0E9A6AF9D7A}"/>
    <cellStyle name="8_Cálculo do Financeiro do Baixa Renda" xfId="4140" xr:uid="{F9994D38-DC92-48B8-8CB3-B3B817DA48D4}"/>
    <cellStyle name="8_Cálculo do Financeiro do Baixa Renda_IRT-cálculo" xfId="4141" xr:uid="{B16E3D6F-1B2A-4014-AC95-AEF0FA1A993B}"/>
    <cellStyle name="8_Cálculo do Financeiro do Baixa Renda_IRT-cálculo CAPA NEUTRALIDADE" xfId="4142" xr:uid="{5F42D7A3-614D-4CC0-9296-2FDF7C7AE3BE}"/>
    <cellStyle name="8_Calculo_Subsidio_ELFSM_26_06_08_Modelo_ANEEL" xfId="4143" xr:uid="{C75434C1-1083-4935-B595-ACA02BE27589}"/>
    <cellStyle name="8_Calculo_Subsidio_ELFSM_26_06_08_Modelo_ANEEL_IRT-cálculo" xfId="4144" xr:uid="{43377CBE-9207-4B2A-83F7-AA5F2F7CE566}"/>
    <cellStyle name="8_Calculo_Subsidio_ELFSM_26_06_08_Modelo_ANEEL_IRT-cálculo CAPA NEUTRALIDADE" xfId="4145" xr:uid="{0166E27D-D619-4473-8A5A-0C4F3278D0D0}"/>
    <cellStyle name="8_CELPE - Cálculo do RA0 para o IRT 2010" xfId="43378" xr:uid="{0A26B3A0-B943-4190-9E8B-3D5912EDE7CC}"/>
    <cellStyle name="8_CELPE REAJUSTE 2008 ver 6c (17mar08) (IRT revisado - reversão - bolhas)(corr Uso)" xfId="43379" xr:uid="{077210A8-8BD5-44C7-8EFE-9610F182637C}"/>
    <cellStyle name="8_CELPE REAJUSTE 2008 ver final (enviada 17mar08)" xfId="43380" xr:uid="{A83DC7A0-4E03-4D3A-8DB4-7003BD676001}"/>
    <cellStyle name="8_COELBA_05_DIFERENÇAS_FINANCEIRAS_EM_RECUPERAÇÃO_Jan09" xfId="43381" xr:uid="{B826D670-316A-43DC-8414-A12BBE3BEEF4}"/>
    <cellStyle name="8_COELBA_05_DIFERENÇAS_FINANCEIRAS_EM_RECUPERAÇÃO_Jan09_COELBA_IRT 2010_Simulador_21_08_09" xfId="43382" xr:uid="{ACCCA798-A190-4A7C-8210-A385E24D9844}"/>
    <cellStyle name="8_COELBA_06_DIFERENÇAS_FINANCEIRAS_EM_CONSTITUIÇÃO_Jan09" xfId="43383" xr:uid="{D9F7F340-C51A-4F3A-9B80-D52603BB67E4}"/>
    <cellStyle name="8_COELBA_06_DIFERENÇAS_FINANCEIRAS_EM_CONSTITUIÇÃO_Jan09_COELBA_IRT 2010_Simulador_21_08_09" xfId="43384" xr:uid="{BF8EA540-4896-4F24-BF6A-C419FFF491BA}"/>
    <cellStyle name="8_COELBA_90 - Apuração da Receita e Reversão_IRT 2010" xfId="43385" xr:uid="{1A0A335C-E6A7-4230-ACE8-ECA8C078E436}"/>
    <cellStyle name="8_COELBA_90 - Apuração da Receita e Reversão_IRT 2010_Jan_10" xfId="43386" xr:uid="{14816414-B71A-4FAB-880A-E6784DD1E50E}"/>
    <cellStyle name="8_COELCE - Balanço de Energia - Reajuste 2009 - 02 02 2009" xfId="43387" xr:uid="{73D2E827-05E4-436B-8A06-87C98AB97040}"/>
    <cellStyle name="8_COELCE - Compensação CVA Ano Anterior" xfId="43388" xr:uid="{E4D91F38-F35B-4678-B647-560609BD47FF}"/>
    <cellStyle name="8_Compensação CVA Ano Anterior" xfId="43389" xr:uid="{6299EB57-0041-43EE-98F9-7729315BC041}"/>
    <cellStyle name="8_Cópia de COELBA_06_DIFERENÃAS_FINANCEIRAS_EM_CONSTITUIÃ+O_Jul08" xfId="4146" xr:uid="{0FA56C91-0047-4E57-AFA1-41A5FB6FC5AB}"/>
    <cellStyle name="8_Custo com Avaliação de Ativos para Base de Remuneração" xfId="4147" xr:uid="{83F33D7C-E250-4ACD-B858-FAF94D4BDF58}"/>
    <cellStyle name="8_Custo com Avaliação de Ativos para Base de Remuneração_IRT-cálculo" xfId="4148" xr:uid="{723A1791-38C4-49B3-BF79-913E6EFC55DE}"/>
    <cellStyle name="8_Custo com Avaliação de Ativos para Base de Remuneração_IRT-cálculo CAPA NEUTRALIDADE" xfId="4149" xr:uid="{F1CC93DF-0683-4AF4-BA32-27A64C0752DC}"/>
    <cellStyle name="8_CVA_Projetada até dez-2008_Setembro" xfId="4150" xr:uid="{A83E4E01-C222-4A4D-B4FA-5C16E3E3C5EE}"/>
    <cellStyle name="8_CVA_Projetada até dez-2008_Setembro_CVA Outros Componentes PROVISÃO" xfId="4151" xr:uid="{EFD0BD77-3036-4412-9A21-3B85842960A8}"/>
    <cellStyle name="8_CVA_Projetada até dez-2008_Setembro_PROVISÃO" xfId="4152" xr:uid="{E614AE18-2967-48E5-9F46-F7310D6B95DC}"/>
    <cellStyle name="8_Energia Comprada" xfId="4153" xr:uid="{95AAF124-7219-4D03-BDAB-D29B3D12D5FD}"/>
    <cellStyle name="8_Energia Comprada_IRT-cálculo" xfId="4154" xr:uid="{FFC06F73-2566-4BB7-B7D5-4E939D1739B5}"/>
    <cellStyle name="8_Energia Comprada_IRT-cálculo CAPA NEUTRALIDADE" xfId="4155" xr:uid="{A3D4070A-E8C6-4971-82AE-9E8425958521}"/>
    <cellStyle name="8_Fator X" xfId="1670" xr:uid="{4CAFBF33-0CEC-4EBB-8F2E-B37649A02AE8}"/>
    <cellStyle name="8_Fator X_atualização serviços taxados" xfId="43390" xr:uid="{970DA165-CD02-4ED5-8376-844E118A3398}"/>
    <cellStyle name="8_Fator X_Financeiro Desconto na TUSD Consumidores Livres Reajuste 2010 - 03_03_2010" xfId="43391" xr:uid="{F7B64433-D902-40C5-AA00-73E37E1C5DDC}"/>
    <cellStyle name="8_Fator X_Financeiro Desconto na TUSD Geradores Reajuste 2010 - 03_03_2010" xfId="43392" xr:uid="{633FB390-1208-454A-926F-BAAA812F3D98}"/>
    <cellStyle name="8_Fator X_Financeiro Subsídio Baixa Renda Reajuste 2010 - 03_03_2010" xfId="43393" xr:uid="{844DFBB9-EA51-486E-A2D0-570CBFE66BBF}"/>
    <cellStyle name="8_Fator X_Financeiro Subsídio Rural Irrigante e Aquicultor Reajuste 2010 - 03_03_2010" xfId="43394" xr:uid="{161BFB63-B9B8-4333-AEDC-3FDA5AAC4D3B}"/>
    <cellStyle name="8_Fator X_IRT-cálculo" xfId="4156" xr:uid="{6826BF5A-0419-47AA-9EE5-40E6A9B07E90}"/>
    <cellStyle name="8_Fator X_IRT-cálculo CAPA NEUTRALIDADE" xfId="4157" xr:uid="{5EBE7E1F-2953-44CA-A5A2-4AD8D45AC9FB}"/>
    <cellStyle name="8_Fator X_SOBRECONTRATAÇÃO E CVA" xfId="4158" xr:uid="{306A13EC-5C62-49E0-92CE-9D5098D0B4B4}"/>
    <cellStyle name="8_Financeiro Desconto na TUSD Consumidores Livres Reajuste 2010 - 03_03_2010" xfId="43395" xr:uid="{D896ECD3-6242-4201-8817-B2A935DE95B6}"/>
    <cellStyle name="8_Financeiro Desconto na TUSD Geradores Reajuste 2010 - 03_03_2010" xfId="43396" xr:uid="{22954B10-4255-4010-A1AB-C55C80D483FD}"/>
    <cellStyle name="8_Financeiro Subsídio Baixa Renda Reajuste 2010 - 03_03_2010" xfId="43397" xr:uid="{8258A340-15BD-4DC2-BB9D-E021786236E2}"/>
    <cellStyle name="8_Financeiro Subsídio Rural Irrigante e Aquicultor Reajuste 2010 - 03_03_2010" xfId="43398" xr:uid="{6C3D9B6E-8449-4075-941A-78C613A2918F}"/>
    <cellStyle name="8_IF - Autoprodutores 2" xfId="4159" xr:uid="{2F92C8D3-DD88-45CE-8B45-185B9EAF414E}"/>
    <cellStyle name="8_IF_Consumidores livres e geradoras_2010" xfId="4160" xr:uid="{7BC4252B-EC30-4E0C-BEE1-42E42FDCC9C3}"/>
    <cellStyle name="8_IRT (2)" xfId="1671" xr:uid="{A7658F62-1845-46E1-9DEE-1674B1CB7A0F}"/>
    <cellStyle name="8_IRT (2) 2" xfId="4161" xr:uid="{FD37FB10-F104-42A1-86EE-9832F8DDFB3F}"/>
    <cellStyle name="8_IRT Piratininga 2009" xfId="734" xr:uid="{74F37C27-C9D9-4B79-967B-3416E87668E7}"/>
    <cellStyle name="8_IRT Piratininga 2009 2" xfId="1497" xr:uid="{A11D8BB6-E0A8-4891-99B4-43EC29AAD03D}"/>
    <cellStyle name="8_IRT_1" xfId="1672" xr:uid="{8FABF2DA-7ABD-4F13-8DE4-6718DD286446}"/>
    <cellStyle name="8_IRT_1_atualização serviços taxados" xfId="43399" xr:uid="{A780398A-52A2-4515-8228-CEA4E702DCA7}"/>
    <cellStyle name="8_IRT_1_Financeiro Desconto na TUSD Consumidores Livres Reajuste 2010 - 03_03_2010" xfId="43400" xr:uid="{437835FB-59D1-4DE8-A5A5-D63008DF3C6C}"/>
    <cellStyle name="8_IRT_1_Financeiro Desconto na TUSD Geradores Reajuste 2010 - 03_03_2010" xfId="43401" xr:uid="{B779C9E2-959B-4113-81D1-DC359B9878B3}"/>
    <cellStyle name="8_IRT_1_Financeiro Subsídio Baixa Renda Reajuste 2010 - 03_03_2010" xfId="43402" xr:uid="{99892E65-D860-4BA0-B77B-D1EAEEE9DFFF}"/>
    <cellStyle name="8_IRT_1_Financeiro Subsídio Rural Irrigante e Aquicultor Reajuste 2010 - 03_03_2010" xfId="43403" xr:uid="{6C20DA93-7270-47FF-925D-257BB15C8842}"/>
    <cellStyle name="8_IRT_1_IRT-cálculo" xfId="4162" xr:uid="{E461D54C-553E-4C12-8859-9D97BB398EE8}"/>
    <cellStyle name="8_IRT_1_IRT-cálculo CAPA NEUTRALIDADE" xfId="4163" xr:uid="{A9098C36-B6B0-4612-8F3C-C9208E10394B}"/>
    <cellStyle name="8_IRT_1_SOBRECONTRATAÇÃO E CVA" xfId="4164" xr:uid="{E299CBAD-398C-46C5-B672-4D4FEBFECC79}"/>
    <cellStyle name="8_IRT_LIGHT_nov2007" xfId="1673" xr:uid="{E8A56D47-56C7-45FD-8886-EC8D65E1DCCE}"/>
    <cellStyle name="8_IRT_LIGHT_nov2007_atualização serviços taxados" xfId="43404" xr:uid="{C0D3C2B7-F120-4AD5-9C82-E2D3DFA03F8B}"/>
    <cellStyle name="8_IRT_LIGHT_nov2007_Financeiro Desconto na TUSD Consumidores Livres Reajuste 2010 - 03_03_2010" xfId="43405" xr:uid="{04BBC53B-2C15-4E47-A5AF-CC8435DDEC7C}"/>
    <cellStyle name="8_IRT_LIGHT_nov2007_Financeiro Desconto na TUSD Geradores Reajuste 2010 - 03_03_2010" xfId="43406" xr:uid="{F6E54D11-2235-4EA9-A933-2035B51463A6}"/>
    <cellStyle name="8_IRT_LIGHT_nov2007_Financeiro Subsídio Baixa Renda Reajuste 2010 - 03_03_2010" xfId="43407" xr:uid="{4C19082F-4235-4D5F-AD70-A42470DDAA71}"/>
    <cellStyle name="8_IRT_LIGHT_nov2007_Financeiro Subsídio Rural Irrigante e Aquicultor Reajuste 2010 - 03_03_2010" xfId="43408" xr:uid="{CDD18056-2C78-46B8-8B0F-6289786E3069}"/>
    <cellStyle name="8_IRT_LIGHT_nov2007_IRT-cálculo" xfId="4165" xr:uid="{D490A72B-3C8B-414E-ADFC-94F5B05F9F34}"/>
    <cellStyle name="8_IRT_LIGHT_nov2007_IRT-cálculo CAPA NEUTRALIDADE" xfId="4166" xr:uid="{20D24E60-0D34-4AD4-B819-C9D835A0A706}"/>
    <cellStyle name="8_IRT_LIGHT_nov2007_SOBRECONTRATAÇÃO E CVA" xfId="4167" xr:uid="{20185C06-70A0-469B-9A36-D91A4847D2A3}"/>
    <cellStyle name="8_IRT_Planilha Básica_ CETRIL" xfId="735" xr:uid="{1B3ADA00-0BF7-4A94-A8B6-F9DFC8BDCCD1}"/>
    <cellStyle name="8_IRT_Planilha Básica_ CETRIL 2" xfId="1498" xr:uid="{A52D23CE-FC45-41F8-AC6F-ECBF98BDEED1}"/>
    <cellStyle name="8_IRT_Planilha Básica_mar2010b" xfId="4168" xr:uid="{341C6EC6-554E-4CFA-9B28-65FABD446B39}"/>
    <cellStyle name="8_IRT_Pleito" xfId="4169" xr:uid="{7D02EEF5-9908-4582-B899-7D91BFD86FDE}"/>
    <cellStyle name="8_IRT_Pleito_IRT-cálculo" xfId="4170" xr:uid="{1F4E6A80-336E-4B34-A95C-20FF8C0B4DC5}"/>
    <cellStyle name="8_IRT_Pleito_IRT-cálculo CAPA NEUTRALIDADE" xfId="4171" xr:uid="{C6E5F086-4B4A-4CA3-9255-F4761FF5A125}"/>
    <cellStyle name="8_IRT1" xfId="4172" xr:uid="{1AD2C851-85B1-4FC7-AF96-5365FB9A6F53}"/>
    <cellStyle name="8_IRT1_IRT-cálculo" xfId="4173" xr:uid="{0AC15CD2-8054-4068-9351-1CC29DB14821}"/>
    <cellStyle name="8_IRT1_IRT-cálculo CAPA NEUTRALIDADE" xfId="4174" xr:uid="{B44B7B8A-DF64-41C7-91B5-4B8D0B398F16}"/>
    <cellStyle name="8_IRT-cálculo" xfId="4175" xr:uid="{5DD1AB51-8993-4F9B-BEC1-6186CFE6C9DA}"/>
    <cellStyle name="8_Modelo IRT ANEELl_2010" xfId="43409" xr:uid="{E7FBE0B6-0A7C-47A7-9475-27D3F5A00DE7}"/>
    <cellStyle name="8_Pasta1" xfId="1674" xr:uid="{D444D279-F559-415E-925C-2E9EEE1F6C76}"/>
    <cellStyle name="8_Pasta1_atualização serviços taxados" xfId="43410" xr:uid="{B584A9EE-F9C6-4AA0-BAE4-D8306DDEA219}"/>
    <cellStyle name="8_Pasta1_Financeiro Desconto na TUSD Consumidores Livres Reajuste 2010 - 03_03_2010" xfId="43411" xr:uid="{5200CC3D-8E22-49D1-930D-E9C9CFDFEFC6}"/>
    <cellStyle name="8_Pasta1_Financeiro Desconto na TUSD Geradores Reajuste 2010 - 03_03_2010" xfId="43412" xr:uid="{E264461E-8006-4DB1-B1BE-9E8D987DA298}"/>
    <cellStyle name="8_Pasta1_Financeiro Subsídio Baixa Renda Reajuste 2010 - 03_03_2010" xfId="43413" xr:uid="{8B081AC9-F0C9-41AF-97A6-ABF1EA594E89}"/>
    <cellStyle name="8_Pasta1_Financeiro Subsídio Rural Irrigante e Aquicultor Reajuste 2010 - 03_03_2010" xfId="43414" xr:uid="{B778B705-8405-48FC-93D0-187CD099593F}"/>
    <cellStyle name="8_Pasta1_IRT-cálculo" xfId="4176" xr:uid="{B728209A-D0C2-407F-B107-E1D33253F8FB}"/>
    <cellStyle name="8_Pasta1_IRT-cálculo CAPA NEUTRALIDADE" xfId="4177" xr:uid="{77531EA3-B8DF-4301-B095-D1536B486783}"/>
    <cellStyle name="8_Pasta1_SOBRECONTRATAÇÃO E CVA" xfId="4178" xr:uid="{9237360C-0010-4918-A302-23B139F70479}"/>
    <cellStyle name="8_Receita de Venda Leilão Nova Térmico" xfId="4179" xr:uid="{870EBA26-F3F8-4854-9574-4AB79A3E7D9D}"/>
    <cellStyle name="8_Receita de Venda Leilão Nova Térmico_IRT-cálculo" xfId="4180" xr:uid="{FE576DD5-8310-44D1-BEB2-8910E87CDD77}"/>
    <cellStyle name="8_Receita de Venda Leilão Nova Térmico_IRT-cálculo CAPA NEUTRALIDADE" xfId="4181" xr:uid="{F73B014D-AEC9-42FB-ACEB-89FA9B2FE875}"/>
    <cellStyle name="8_Recurso Administrativo IRT 2006 - Erro Receita Verificada" xfId="4182" xr:uid="{7270BC7E-46FA-4D8F-9043-8E2DF5F259CA}"/>
    <cellStyle name="8_Recurso Administrativo IRT 2006 - Erro Receita Verificada_IRT-cálculo" xfId="4183" xr:uid="{80B0929D-EAD4-46BA-9932-08D4F1AD01EC}"/>
    <cellStyle name="8_Recurso Administrativo IRT 2006 - Erro Receita Verificada_IRT-cálculo CAPA NEUTRALIDADE" xfId="4184" xr:uid="{41B851E2-5CFE-4083-9761-C1344D99B4BF}"/>
    <cellStyle name="8_Sheet1" xfId="4185" xr:uid="{D8501BB2-F8F7-4431-B8A9-B6D7AAC47FBA}"/>
    <cellStyle name="8_Sheet2" xfId="4186" xr:uid="{DE906B77-83B9-48CF-83CC-77C36B34EC78}"/>
    <cellStyle name="8_Simulação CEPISA XX_08_07" xfId="1675" xr:uid="{F1BBA13A-F4F5-40DE-BC59-D2345B893CEE}"/>
    <cellStyle name="8_Simulação CEPISA XX_08_07 2" xfId="4187" xr:uid="{830D7A87-577D-4590-BAD9-34AD6CF97C42}"/>
    <cellStyle name="8_sobrecontratação 2009 v2" xfId="43415" xr:uid="{807CAD1B-8E35-45DB-9855-A330A6184699}"/>
    <cellStyle name="8_SOBRECONTRATAÇÃO E CVA" xfId="4188" xr:uid="{CA7516C4-C0AB-47F7-82AE-44801F824606}"/>
    <cellStyle name="8_SOBRECONTRATAÇÃO E CVA A-1" xfId="4189" xr:uid="{A2190792-E8FB-4E91-AEF7-E7FA7514E780}"/>
    <cellStyle name="8_SOBRECONTRATAÇÃO E CVA A-1_IRT-cálculo" xfId="4190" xr:uid="{C960D836-1924-41C0-AF84-DA4A42E6EEBE}"/>
    <cellStyle name="8_SOBRECONTRATAÇÃO E CVA A-1_IRT-cálculo CAPA NEUTRALIDADE" xfId="4191" xr:uid="{2CA49912-8DA6-41D4-AC6E-6DA92ABEF43B}"/>
    <cellStyle name="8_Tabelas de apoio NT CELPE" xfId="43416" xr:uid="{5F8AF641-71F8-41D6-B811-C5D02FBA1221}"/>
    <cellStyle name="8_TUSD e TE 243_2006" xfId="4192" xr:uid="{BAD94077-E4E6-424C-A3C9-6654AC2A9C24}"/>
    <cellStyle name="A3 297 x 420 mm" xfId="736" xr:uid="{723BEB53-60D7-4509-8D9C-ED36178E85F5}"/>
    <cellStyle name="A3 297 x 420 mm 2" xfId="4193" xr:uid="{5AFA4968-4FD5-402A-97E5-6E32CE448499}"/>
    <cellStyle name="A3 297 x 420 mm 3" xfId="43417" xr:uid="{2E20F4CB-06B2-49DE-9FA7-6EB6BA95799F}"/>
    <cellStyle name="A3 297 x 420 mm 4" xfId="43418" xr:uid="{99C1AE81-4CB0-4A66-92AF-DD9A21FFCBDA}"/>
    <cellStyle name="ac" xfId="737" xr:uid="{ABE6EDF6-D5D6-4BB4-B508-F53B8C809F73}"/>
    <cellStyle name="ac 2" xfId="978" xr:uid="{AC0FD85A-8508-49BD-B3A3-8692336A3DB5}"/>
    <cellStyle name="Accent1" xfId="738" xr:uid="{03694B07-1CC3-4B72-9A7F-9E3BD6256D64}"/>
    <cellStyle name="Accent1 - 20%" xfId="4194" xr:uid="{E82B2A35-59E8-464C-A705-E85566BE3E74}"/>
    <cellStyle name="Accent1 - 40%" xfId="4195" xr:uid="{56557AB4-6484-49C8-A868-D85298101261}"/>
    <cellStyle name="Accent1 - 60%" xfId="4196" xr:uid="{8235D534-1D64-4FE3-A194-84ACEC977DF8}"/>
    <cellStyle name="Accent1 2" xfId="4197" xr:uid="{228DDCED-4435-4D5A-B2F8-AF476F8126BE}"/>
    <cellStyle name="Accent1_Escelsa_2008_Versao regulatorio_Dyogenes" xfId="4198" xr:uid="{C08D8973-BFDE-4B2D-8866-5C1DED69C745}"/>
    <cellStyle name="Accent2" xfId="739" xr:uid="{1CE801D4-C77B-4574-B02F-5C3F504CBF0F}"/>
    <cellStyle name="Accent2 - 20%" xfId="4199" xr:uid="{62140325-4363-4519-B72C-AFC4CED8A257}"/>
    <cellStyle name="Accent2 - 40%" xfId="4200" xr:uid="{534FF0DE-8263-44A7-8D38-BB1B1C7C1EC8}"/>
    <cellStyle name="Accent2 - 60%" xfId="4201" xr:uid="{9ADE5C59-2FF2-4F3B-A498-093261B638AA}"/>
    <cellStyle name="Accent2 2" xfId="4202" xr:uid="{A4A4BFF9-D9AD-4D3B-A2BE-BCE8B5EB93C2}"/>
    <cellStyle name="Accent2 3" xfId="4203" xr:uid="{E2964F39-D815-4E3A-9888-E8CDD77E05FB}"/>
    <cellStyle name="Accent2_Escelsa_2008_Versao regulatorio_Dyogenes" xfId="4204" xr:uid="{74BB8641-161A-4A77-AE9B-E9022BBCF493}"/>
    <cellStyle name="Accent3" xfId="740" xr:uid="{86C64733-BE5E-4F5C-9160-6C96483AFFE0}"/>
    <cellStyle name="Accent3 - 20%" xfId="4205" xr:uid="{C89753C5-F49A-447A-A60F-940911B7636B}"/>
    <cellStyle name="Accent3 - 40%" xfId="4206" xr:uid="{C13F292E-AE40-4B7E-9A14-43D4D91279D9}"/>
    <cellStyle name="Accent3 - 60%" xfId="4207" xr:uid="{3974851D-84A8-4B82-BB1F-C12E3E67428D}"/>
    <cellStyle name="Accent3 2" xfId="4208" xr:uid="{179FBC8D-379E-4732-9C6A-4B110F685FCC}"/>
    <cellStyle name="Accent3 3" xfId="4209" xr:uid="{2D3DDFF1-0A49-40B2-BA6E-5A75C0CACFFB}"/>
    <cellStyle name="Accent3_Escelsa_2008_Versao regulatorio_Dyogenes" xfId="4210" xr:uid="{3EA054A8-628F-42D2-9629-12B87F4D5175}"/>
    <cellStyle name="Accent4" xfId="741" xr:uid="{10AFDFAA-DE1A-48B5-844C-14B4B9F8739D}"/>
    <cellStyle name="Accent4 - 20%" xfId="4211" xr:uid="{254E91CB-891B-469B-AA44-1BF46E8FC2F2}"/>
    <cellStyle name="Accent4 - 40%" xfId="4212" xr:uid="{632F7C5C-FF7D-4FC7-990C-5629B215CA43}"/>
    <cellStyle name="Accent4 - 60%" xfId="4213" xr:uid="{C5B85FC2-CFB1-49CD-A84A-CD7C00B57C68}"/>
    <cellStyle name="Accent4 2" xfId="4214" xr:uid="{DCE0DA1B-7A5C-477A-9D8D-3156598C697A}"/>
    <cellStyle name="Accent4_Escelsa_2008_Versao regulatorio_Dyogenes" xfId="4215" xr:uid="{52D4CCB3-84F1-48E1-8992-5389011D7FCF}"/>
    <cellStyle name="Accent5" xfId="742" xr:uid="{BE3B41D1-A5A3-4D9E-87D3-279C28344C9C}"/>
    <cellStyle name="Accent5 - 20%" xfId="4216" xr:uid="{F57738DE-3E96-4568-BFF3-259A2AD078F2}"/>
    <cellStyle name="Accent5 - 40%" xfId="4217" xr:uid="{16086A4A-2319-493D-A6C9-3335BC90BB39}"/>
    <cellStyle name="Accent5 - 60%" xfId="4218" xr:uid="{4EF8E996-1324-4AFC-904B-1E4A66221DB1}"/>
    <cellStyle name="Accent5 2" xfId="4219" xr:uid="{11DE9549-A62E-4ECD-BF54-3E78E9C2EAE3}"/>
    <cellStyle name="Accent5_Escelsa_2008_Versao regulatorio_Dyogenes" xfId="4220" xr:uid="{6EF56D50-3214-434B-8637-F221595F6246}"/>
    <cellStyle name="Accent6" xfId="743" xr:uid="{2CBFD993-4B6C-4F18-AB59-85093201FFB4}"/>
    <cellStyle name="Accent6 - 20%" xfId="4221" xr:uid="{70824FB7-EA04-4737-A94E-C165DAC61303}"/>
    <cellStyle name="Accent6 - 40%" xfId="4222" xr:uid="{28DD8C63-17D3-4CE3-8813-01E9E04B8530}"/>
    <cellStyle name="Accent6 - 60%" xfId="4223" xr:uid="{515855F7-37B1-4F08-BC5E-D2E7E4450FC2}"/>
    <cellStyle name="Accent6 2" xfId="4224" xr:uid="{C2B3B39B-B6B2-4363-AE23-9716B327C67B}"/>
    <cellStyle name="Accent6_Escelsa_2008_Versao regulatorio_Dyogenes" xfId="4225" xr:uid="{5E95BAAB-07B2-4924-B4B8-8B20E525890E}"/>
    <cellStyle name="Actual Date" xfId="744" xr:uid="{1635C475-5663-42F8-86B6-CE81FB86D6F5}"/>
    <cellStyle name="Actual Date 2" xfId="979" xr:uid="{F85AE24D-AAF0-4A82-B60B-F5946FD59605}"/>
    <cellStyle name="Actual Date 3" xfId="980" xr:uid="{C1F1367F-A9E9-4357-BD53-298CA17C6804}"/>
    <cellStyle name="Actual Date 4" xfId="981" xr:uid="{7CFDF82B-067C-448C-9DBD-14284F1427A6}"/>
    <cellStyle name="Actual Date 5" xfId="982" xr:uid="{6D6E6D49-3380-46D0-9903-FA0366EEB66F}"/>
    <cellStyle name="Actual Date_COELCE CVA SRE (4)" xfId="4226" xr:uid="{F5617273-61DF-44A2-8430-1D946A70184F}"/>
    <cellStyle name="AFE" xfId="745" xr:uid="{357202FB-AA3D-45C2-B5D2-AF596B602D04}"/>
    <cellStyle name="AFE 10" xfId="43419" xr:uid="{02F3DEC0-D906-4A3E-9CB9-F05DD39AF452}"/>
    <cellStyle name="AFE 10 10" xfId="43420" xr:uid="{4C20C438-0804-4ECE-8ADE-742A4919EFD4}"/>
    <cellStyle name="AFE 10 11" xfId="43421" xr:uid="{64D4A1C1-DE56-4DC3-A050-DCBD92FB693C}"/>
    <cellStyle name="AFE 10 12" xfId="43422" xr:uid="{A5A33172-A302-4552-B068-254FD80CE30F}"/>
    <cellStyle name="AFE 10 13" xfId="43423" xr:uid="{B2DC1FC8-16BB-4757-9864-200DD03653B1}"/>
    <cellStyle name="AFE 10 14" xfId="43424" xr:uid="{1BCEEAF8-659B-4230-98C2-A90E2293085D}"/>
    <cellStyle name="AFE 10 15" xfId="43425" xr:uid="{A9D01E8B-AB11-4D05-A74F-4E0720A3AEA1}"/>
    <cellStyle name="AFE 10 16" xfId="43426" xr:uid="{9D818FA4-5576-4870-A34D-CDBBEC66828A}"/>
    <cellStyle name="AFE 10 17" xfId="43427" xr:uid="{D50FA671-A7A2-411A-AD82-05F5C3094159}"/>
    <cellStyle name="AFE 10 18" xfId="43428" xr:uid="{79C2D835-6766-4480-A856-188DB97B38C4}"/>
    <cellStyle name="AFE 10 19" xfId="43429" xr:uid="{3281ED6F-5846-4CA3-9271-9759074E2B3B}"/>
    <cellStyle name="AFE 10 2" xfId="43430" xr:uid="{21615017-4DDD-4F1E-BBD7-A01833066546}"/>
    <cellStyle name="AFE 10 20" xfId="43431" xr:uid="{3AAD10E5-3891-4057-943D-8980D0FAF7C5}"/>
    <cellStyle name="AFE 10 21" xfId="43432" xr:uid="{04C11B0C-2223-4A4C-A473-06151B99992F}"/>
    <cellStyle name="AFE 10 22" xfId="43433" xr:uid="{34459C8A-DE0F-4B07-BFDE-FE299A28D513}"/>
    <cellStyle name="AFE 10 23" xfId="43434" xr:uid="{14F449A8-CC4A-4D86-B36C-309E5D82F0C4}"/>
    <cellStyle name="AFE 10 24" xfId="43435" xr:uid="{B1AB290D-1F69-4307-B75B-B7D513255131}"/>
    <cellStyle name="AFE 10 25" xfId="43436" xr:uid="{3F663E1E-1138-47F6-A8C7-5D8C03231A83}"/>
    <cellStyle name="AFE 10 26" xfId="43437" xr:uid="{08975BE3-12F5-4E72-BF02-1B82F6B01E17}"/>
    <cellStyle name="AFE 10 27" xfId="43438" xr:uid="{F3453BF4-C0DB-4291-AC7C-F278184E12C6}"/>
    <cellStyle name="AFE 10 28" xfId="43439" xr:uid="{4B325455-1C35-4A70-81D1-E36D3088349F}"/>
    <cellStyle name="AFE 10 3" xfId="43440" xr:uid="{C4D1572F-4D09-4A83-9400-55BBCA7B82EF}"/>
    <cellStyle name="AFE 10 4" xfId="43441" xr:uid="{785CCE03-FC89-42A1-92BA-CA4A15EEB3A9}"/>
    <cellStyle name="AFE 10 5" xfId="43442" xr:uid="{0A953DD6-E641-4543-8997-635F99C7499D}"/>
    <cellStyle name="AFE 10 6" xfId="43443" xr:uid="{E2774B8A-9941-465B-B1E2-3428479C1E98}"/>
    <cellStyle name="AFE 10 7" xfId="43444" xr:uid="{FDA458BE-7F9E-4690-B1CE-111C00F52102}"/>
    <cellStyle name="AFE 10 8" xfId="43445" xr:uid="{735AAB00-A4B2-4521-975D-89F50535C004}"/>
    <cellStyle name="AFE 10 9" xfId="43446" xr:uid="{893C40AB-04D0-4A85-9571-F3D642C09ADA}"/>
    <cellStyle name="AFE 11" xfId="43447" xr:uid="{70133351-3D3B-4D6C-9939-28216CDD7149}"/>
    <cellStyle name="AFE 12" xfId="43448" xr:uid="{28861026-D733-4F58-8AA3-313335EB10F1}"/>
    <cellStyle name="AFE 13" xfId="43449" xr:uid="{AF8D6FE1-AE9A-488F-ADE3-1FFB7B2592FD}"/>
    <cellStyle name="AFE 14" xfId="43450" xr:uid="{4498596C-64EF-42CB-B850-5B12E1BEBD7A}"/>
    <cellStyle name="AFE 15" xfId="43451" xr:uid="{81041E27-3E04-487C-AAF5-1D3A155123DD}"/>
    <cellStyle name="AFE 16" xfId="43452" xr:uid="{3AC40BE6-25B9-46B5-BE14-1B96817FD9DD}"/>
    <cellStyle name="AFE 17" xfId="43453" xr:uid="{FB42C48E-0A62-4A48-A042-66FF2D5E4FDF}"/>
    <cellStyle name="AFE 18" xfId="43454" xr:uid="{DC8E298C-AA54-485D-B07A-C632A822ECF4}"/>
    <cellStyle name="AFE 19" xfId="43455" xr:uid="{4A2089F8-1E3D-4520-A7F4-EFDE859172AA}"/>
    <cellStyle name="AFE 2" xfId="934" xr:uid="{49036317-BC90-4930-8682-BA97759A352F}"/>
    <cellStyle name="AFE 2 2" xfId="4227" xr:uid="{EAD8C603-5A5F-410F-BD7F-D1125798172A}"/>
    <cellStyle name="AFE 2 2 2" xfId="4228" xr:uid="{664CC126-9728-43AE-9F3A-71A1D8AB8B6F}"/>
    <cellStyle name="AFE 2 3" xfId="4229" xr:uid="{A1E074EB-6FFA-4A58-B499-C83C3222124E}"/>
    <cellStyle name="AFE 2 4" xfId="4230" xr:uid="{0EC7D246-6D0E-4872-8F27-74C863976953}"/>
    <cellStyle name="AFE 2 4 2" xfId="4231" xr:uid="{78A6180D-D8CD-4783-83BC-108E68E443B8}"/>
    <cellStyle name="AFE 2 5" xfId="43456" xr:uid="{9B5F984B-CBD8-4D9D-BB4C-2F66AA4747B7}"/>
    <cellStyle name="AFE 20" xfId="43457" xr:uid="{A494F6C2-5ADC-4F8A-BCB4-B24E6006457C}"/>
    <cellStyle name="AFE 21" xfId="43458" xr:uid="{B9AC3746-4A16-4028-A80F-511F61601EBF}"/>
    <cellStyle name="AFE 22" xfId="43459" xr:uid="{47932BE8-16E9-4659-87FD-BF21A810AF8C}"/>
    <cellStyle name="AFE 23" xfId="43460" xr:uid="{40AEB44D-85C0-4B3E-A0E0-F88179C24C8B}"/>
    <cellStyle name="AFE 24" xfId="43461" xr:uid="{42518E09-FA3E-4D86-BF8D-2C001EAD47DA}"/>
    <cellStyle name="AFE 25" xfId="43462" xr:uid="{4C527B96-25CF-4EFA-AF8F-B349FAD8A450}"/>
    <cellStyle name="AFE 26" xfId="43463" xr:uid="{6C5B845B-6FE3-432E-A3C0-8A2723A71F2C}"/>
    <cellStyle name="AFE 27" xfId="43464" xr:uid="{10C3FF56-5033-481C-9C94-AB6199BFC95E}"/>
    <cellStyle name="AFE 28" xfId="43465" xr:uid="{ACA035D3-A419-42AB-B6F9-8DEA5C0C4FA6}"/>
    <cellStyle name="AFE 29" xfId="43466" xr:uid="{2125D7AF-E7A8-4DEF-87D0-000F170E3EDB}"/>
    <cellStyle name="AFE 3" xfId="983" xr:uid="{50171F83-E4F5-4CCD-9E02-0100E49B40E9}"/>
    <cellStyle name="AFE 3 2" xfId="4232" xr:uid="{223FA6A0-678C-4B33-BE15-2E5353F89E87}"/>
    <cellStyle name="AFE 30" xfId="43467" xr:uid="{0F8C3715-2720-41F2-8421-2533275D38BF}"/>
    <cellStyle name="AFE 31" xfId="43468" xr:uid="{D16B2CB2-0E80-4962-A036-B35AE796F6AB}"/>
    <cellStyle name="AFE 32" xfId="43469" xr:uid="{ED5A842D-71E1-48D1-9D4A-28F8E2BCBD4E}"/>
    <cellStyle name="AFE 33" xfId="43470" xr:uid="{01E06A8C-AEA3-4D9C-8DB7-A1B2829EA33E}"/>
    <cellStyle name="AFE 34" xfId="43471" xr:uid="{17E58F3A-AB3F-46C6-9FD4-24395914F731}"/>
    <cellStyle name="AFE 35" xfId="43472" xr:uid="{B80B255E-5957-4A01-B237-0F0C7A31A80F}"/>
    <cellStyle name="AFE 36" xfId="43473" xr:uid="{CC09E5C0-FC16-4956-B488-B1BBB90175F4}"/>
    <cellStyle name="AFE 37" xfId="43474" xr:uid="{E0695D25-575F-46FB-9B27-0ACB5B1D1FAD}"/>
    <cellStyle name="AFE 4" xfId="1676" xr:uid="{9A125741-5194-484F-B422-936CC30D1933}"/>
    <cellStyle name="AFE 4 2" xfId="4233" xr:uid="{F81788F6-2392-487E-905C-4D0CC0253D41}"/>
    <cellStyle name="AFE 5" xfId="4234" xr:uid="{DFE45268-CC5D-47D3-8A70-70BF8F182537}"/>
    <cellStyle name="AFE 5 2" xfId="4235" xr:uid="{867FE639-2229-47A6-82B1-B4F7471BD7E3}"/>
    <cellStyle name="AFE 6" xfId="43475" xr:uid="{7C030D77-D089-4010-AAC9-157B3B3B3CBB}"/>
    <cellStyle name="AFE 7" xfId="43476" xr:uid="{80A1DC5C-15CD-4EEF-8CA7-1F7A40692B84}"/>
    <cellStyle name="AFE 8" xfId="4236" xr:uid="{F844451C-0A52-467C-8AA5-2B97A941E7C5}"/>
    <cellStyle name="AFE 8 10" xfId="43477" xr:uid="{3983D020-F431-4071-B918-9C646C74B884}"/>
    <cellStyle name="AFE 8 11" xfId="43478" xr:uid="{4715D8D7-F736-4EC7-8E28-AF19CDDEA7E9}"/>
    <cellStyle name="AFE 8 12" xfId="43479" xr:uid="{102B4B3A-DDB9-47DC-9BBF-DC32A8CE8AF7}"/>
    <cellStyle name="AFE 8 13" xfId="43480" xr:uid="{C0BE679D-593E-4994-970F-8A26909B0DE1}"/>
    <cellStyle name="AFE 8 14" xfId="43481" xr:uid="{28108C5D-68C7-4E31-A193-79975A2B17B5}"/>
    <cellStyle name="AFE 8 15" xfId="43482" xr:uid="{239267D3-E05F-4DA2-828B-030FBE73BF6E}"/>
    <cellStyle name="AFE 8 16" xfId="43483" xr:uid="{CCCB85B0-0C7C-4731-B676-6A455E0F9852}"/>
    <cellStyle name="AFE 8 17" xfId="43484" xr:uid="{722A4FEB-696E-4A67-8EBC-C1A61B1278D4}"/>
    <cellStyle name="AFE 8 18" xfId="43485" xr:uid="{93822E80-2F73-4E1E-ADDD-EC4E25F99649}"/>
    <cellStyle name="AFE 8 19" xfId="43486" xr:uid="{E0B2CD2D-D2A6-443D-A541-81B253CB5DB7}"/>
    <cellStyle name="AFE 8 2" xfId="4237" xr:uid="{46B43793-EF96-45CE-8ACD-0A5BB1E5C14D}"/>
    <cellStyle name="AFE 8 20" xfId="43487" xr:uid="{1DE694D7-E312-464B-9815-13B70B9305EF}"/>
    <cellStyle name="AFE 8 21" xfId="43488" xr:uid="{74D43D48-7525-40C8-9D53-1DBB204BD818}"/>
    <cellStyle name="AFE 8 22" xfId="43489" xr:uid="{8850939B-2F94-41CA-A855-3E18C49B0AFE}"/>
    <cellStyle name="AFE 8 23" xfId="43490" xr:uid="{66FE4F82-7387-4580-88C1-09330B85FA3A}"/>
    <cellStyle name="AFE 8 24" xfId="43491" xr:uid="{89410FF7-0A08-4605-9EAC-5935E824B1E7}"/>
    <cellStyle name="AFE 8 25" xfId="43492" xr:uid="{9B43B2D4-200E-4CED-87EA-BF08109D6F55}"/>
    <cellStyle name="AFE 8 26" xfId="43493" xr:uid="{EB656909-215E-4074-82A9-C4B48B10BA84}"/>
    <cellStyle name="AFE 8 27" xfId="43494" xr:uid="{B3697F0B-5834-4D1A-9253-04CBB193D2AF}"/>
    <cellStyle name="AFE 8 28" xfId="43495" xr:uid="{45C09D2E-1351-4268-B62F-892ADE5CCBE8}"/>
    <cellStyle name="AFE 8 29" xfId="43496" xr:uid="{C56C5935-CE68-48C0-A73D-A4504354099F}"/>
    <cellStyle name="AFE 8 3" xfId="43497" xr:uid="{87950916-5B51-445C-8583-99B4B711AC6D}"/>
    <cellStyle name="AFE 8 4" xfId="43498" xr:uid="{A7B8F0F4-A89C-4C37-B0C7-E0A0C34A66F1}"/>
    <cellStyle name="AFE 8 5" xfId="43499" xr:uid="{CCF8DE92-A89E-4A38-BBAD-016B8F5072E2}"/>
    <cellStyle name="AFE 8 6" xfId="43500" xr:uid="{35BCED17-F3D7-4C3E-823A-CEC7DF9085D9}"/>
    <cellStyle name="AFE 8 7" xfId="43501" xr:uid="{E9EF47A1-7DA9-4D41-AEF4-A467FCEC1F71}"/>
    <cellStyle name="AFE 8 8" xfId="43502" xr:uid="{C2FE8692-F3D5-4B46-A888-C3D518974736}"/>
    <cellStyle name="AFE 8 9" xfId="43503" xr:uid="{88CE9149-2976-4D7D-94F1-69DD9F6FA037}"/>
    <cellStyle name="AFE 9" xfId="43504" xr:uid="{6FFAA715-49C8-452E-AC83-4BF2ADA81CEB}"/>
    <cellStyle name="AFE_Ajuste SALDO CVA ANO ANTERIOR PÓS-REVISÃOx" xfId="4238" xr:uid="{9AA4DDD9-B1E3-40B4-B4BE-4E0988C72C30}"/>
    <cellStyle name="Amarelo%" xfId="746" xr:uid="{CBD5EEFC-3443-4A49-9DE8-1C82E8C3CE6A}"/>
    <cellStyle name="Amarelo% 2" xfId="4239" xr:uid="{F84E6BE1-B972-4A1D-B637-7D8E80015F49}"/>
    <cellStyle name="Amarelo% 3" xfId="4240" xr:uid="{DAE69062-99BF-401C-9E9C-F649D304A4A7}"/>
    <cellStyle name="Amarelo% 3 2" xfId="4241" xr:uid="{CCE76461-B1D8-401D-A4B8-D768EF468848}"/>
    <cellStyle name="Amarelocot" xfId="747" xr:uid="{EAE0741E-685B-4AEB-90C9-3CAA2D8549DB}"/>
    <cellStyle name="Amarelocot 2" xfId="4242" xr:uid="{8F26AD2B-A54C-49D5-980F-6C7AD9568364}"/>
    <cellStyle name="Amarelocot 3" xfId="4243" xr:uid="{3F44D7BD-5276-41E5-89C0-B2F29CBB1003}"/>
    <cellStyle name="Amarelocot 3 2" xfId="4244" xr:uid="{DF65BFC5-E3A0-4A0B-BBF3-105F0A06CF1D}"/>
    <cellStyle name="Amarelocot_IF - Autoprodutores 2" xfId="4245" xr:uid="{9375E9EC-35E2-4E33-B289-7750023B8F22}"/>
    <cellStyle name="apolo" xfId="4246" xr:uid="{3C9F32C7-535E-4F2E-A5B1-0A1464B301CD}"/>
    <cellStyle name="apolo 2" xfId="4247" xr:uid="{1615D485-BB5D-4F73-ABBB-EA19C25C5987}"/>
    <cellStyle name="apolo 3" xfId="4248" xr:uid="{B7BCC99C-2B00-4E6B-805A-DE73102B4BA8}"/>
    <cellStyle name="arial12" xfId="748" xr:uid="{811D19EE-36E6-49BB-81EA-AAA22E1B164A}"/>
    <cellStyle name="arial12 2" xfId="984" xr:uid="{1900CF83-B884-4C8A-91CA-93AF9F700822}"/>
    <cellStyle name="arial12 3" xfId="4249" xr:uid="{75DCBEE3-400E-46AA-98D1-A8A824A31A37}"/>
    <cellStyle name="arial12_IRT_Planilha Básica_ v2010_CERRP" xfId="1763" xr:uid="{1D502A49-966E-4169-9310-8D604E8712FA}"/>
    <cellStyle name="arial14" xfId="749" xr:uid="{DD2A5905-9288-4C87-BF76-5C7AAC73B01E}"/>
    <cellStyle name="Array" xfId="4250" xr:uid="{33A964D8-241F-4B05-8040-3F3E9AD9353B}"/>
    <cellStyle name="Array Enter" xfId="4251" xr:uid="{6B0D5256-6B19-41EC-A2D2-AAD088B281BD}"/>
    <cellStyle name="Array_IF - Autoprodutores" xfId="4252" xr:uid="{F3F7B130-C12A-4B1B-8FB1-582C768A528B}"/>
    <cellStyle name="axlcolour" xfId="4253" xr:uid="{BBAD6CD5-A39C-4634-8CFA-30BEADC80642}"/>
    <cellStyle name="Bad" xfId="750" xr:uid="{E4B84F17-5180-4F4F-8454-762D048D7C86}"/>
    <cellStyle name="Bad 2" xfId="4254" xr:uid="{BE8088BA-5136-4B19-AA12-91DB9C202882}"/>
    <cellStyle name="blank" xfId="4255" xr:uid="{D3170E8F-B9B2-4764-B3C0-DB8D6194D4EE}"/>
    <cellStyle name="Body" xfId="751" xr:uid="{A146122E-8660-4041-A558-A5EA6EFBF21D}"/>
    <cellStyle name="Bold 11" xfId="752" xr:uid="{31AE7531-5543-4BB4-9C25-6DC78E49AF6F}"/>
    <cellStyle name="Bold 11 2" xfId="4256" xr:uid="{DB968EFD-A2D5-49F6-8D06-A57C595EAD07}"/>
    <cellStyle name="Bold 11 3" xfId="4257" xr:uid="{218F1C9F-1320-4A40-9BFF-AEADA8480A43}"/>
    <cellStyle name="Bold 11 3 2" xfId="4258" xr:uid="{F417D0E3-E735-4FC8-BAEE-18E78D54A3CB}"/>
    <cellStyle name="Bold 11_IF - Autoprodutores 2" xfId="4259" xr:uid="{8CA6CAF9-70E0-45B5-A0FD-D3097A33A817}"/>
    <cellStyle name="Bold/Border" xfId="4260" xr:uid="{086ABC3A-9CBF-41FE-AC59-5AFBF4A401E7}"/>
    <cellStyle name="Bol-Data" xfId="753" xr:uid="{D10998AC-64C3-4489-940F-6C24ADFEA20B}"/>
    <cellStyle name="bolet" xfId="754" xr:uid="{2EF53405-B878-4E87-9220-595C82701A41}"/>
    <cellStyle name="bolet 2" xfId="4261" xr:uid="{0E56BC5E-54A4-4B99-A128-FA222E4D09FD}"/>
    <cellStyle name="Bom 10" xfId="4262" xr:uid="{44298039-459E-4427-890B-617280437905}"/>
    <cellStyle name="Bom 11" xfId="43505" xr:uid="{3AC721CF-3F95-463E-9360-1B9E59F71D57}"/>
    <cellStyle name="Bom 12" xfId="755" xr:uid="{17DAC107-D8FD-4DEA-9882-262EA11E8026}"/>
    <cellStyle name="Bom 2" xfId="985" xr:uid="{257EFB0F-D307-4BDE-AB9A-F641D4BE8AFC}"/>
    <cellStyle name="Bom 2 2" xfId="4263" xr:uid="{0731C989-D56C-49AE-A3CF-E403EAE2B0CA}"/>
    <cellStyle name="Bom 3" xfId="1764" xr:uid="{E2B90736-B6D8-4339-A8F6-D268583C7B89}"/>
    <cellStyle name="Bom 3 2" xfId="4264" xr:uid="{4AB7F325-36BC-4C39-A37D-25AB5816E9E3}"/>
    <cellStyle name="Bom 4" xfId="4265" xr:uid="{125BD35B-EA2B-4A83-A5AB-4B724CF15851}"/>
    <cellStyle name="Bom 4 2" xfId="4266" xr:uid="{69A73C2F-5627-457C-B23A-6AF6ABF6BDD9}"/>
    <cellStyle name="Bom 5" xfId="4267" xr:uid="{2F299E0F-1BBE-4AFC-9AF6-45148D0B4FAA}"/>
    <cellStyle name="Bom 6" xfId="4268" xr:uid="{06C0E5AD-B222-4FEB-BFB9-4F8889FF9D5A}"/>
    <cellStyle name="Bom 7" xfId="4269" xr:uid="{737FE367-4080-441C-B99B-D3B33AA2D4F9}"/>
    <cellStyle name="Bom 8" xfId="4270" xr:uid="{5FBD4534-B186-40E4-B651-7E1F8169EDF8}"/>
    <cellStyle name="Bom 9" xfId="4271" xr:uid="{28F8DD44-02AE-4F9F-9FDF-046B04B12FB4}"/>
    <cellStyle name="Border" xfId="4272" xr:uid="{67912A22-5729-48C2-956F-9DEF390C9293}"/>
    <cellStyle name="Buena" xfId="986" xr:uid="{4ED5EF73-CB99-46D1-8789-BDA0A161B38D}"/>
    <cellStyle name="Buena 2" xfId="4273" xr:uid="{7BDEF1CA-020C-4910-B139-46938FC7031E}"/>
    <cellStyle name="Bullet" xfId="4274" xr:uid="{B0D48D88-0055-44E7-8C0B-E6BF066EFB53}"/>
    <cellStyle name="Cabe‡alho 1" xfId="756" xr:uid="{9728BF32-4081-4B8E-BB8D-1BC7737C72AA}"/>
    <cellStyle name="Cabe‡alho 1 2" xfId="4275" xr:uid="{CA7C52C5-E47F-4979-96EE-98B94241B732}"/>
    <cellStyle name="Cabe‡alho 1 3" xfId="4276" xr:uid="{1C2C6A80-C66D-4C29-910F-00921715860B}"/>
    <cellStyle name="Cabe‡alho 2" xfId="757" xr:uid="{86E67094-0632-4B76-809E-F185221DEEA4}"/>
    <cellStyle name="Cabe‡alho 2 2" xfId="4277" xr:uid="{50D3BC10-1BDF-4FE4-86E1-EDC169F7BCE4}"/>
    <cellStyle name="Cabe‡alho 2 3" xfId="4278" xr:uid="{11EFDDC1-19A8-402A-99E0-F7918EB9890B}"/>
    <cellStyle name="CABEÇALHO" xfId="758" xr:uid="{680055F1-ED88-40EA-BBEC-C2989EC894AB}"/>
    <cellStyle name="Cabeçalho 1" xfId="4279" xr:uid="{5A72D196-8148-47F0-852F-83F75FA1D71B}"/>
    <cellStyle name="Cabeçalho 2" xfId="4280" xr:uid="{D9B86DC8-B202-43A2-96A3-4EEA60E0997F}"/>
    <cellStyle name="CABEÇALHO2" xfId="759" xr:uid="{1A4CABB6-45B4-4FE9-AC74-89830B479D86}"/>
    <cellStyle name="Calc Currency (0)" xfId="760" xr:uid="{4F9FB0DA-32F1-423A-AD81-7029E1C65D3A}"/>
    <cellStyle name="Calc Currency (0) 2" xfId="987" xr:uid="{9738CE18-3AF0-4058-A350-90A31CCC92B1}"/>
    <cellStyle name="Calc Currency (0) 3" xfId="4281" xr:uid="{5FCA9AC1-FDF4-481F-9FE5-58E55A24F3EE}"/>
    <cellStyle name="Calc Currency (0)_IRT_Planilha Básica_ v2010_CERRP" xfId="1765" xr:uid="{9CB12A42-887A-40E9-87DD-153334C958EC}"/>
    <cellStyle name="Calc Currency (2)" xfId="761" xr:uid="{F5652C20-5CD6-4965-89BC-9074D4022DBB}"/>
    <cellStyle name="Calc Percent (0)" xfId="762" xr:uid="{5C8345DE-3EE0-4FFF-AAF2-15C51E0D5EAA}"/>
    <cellStyle name="Calc Percent (1)" xfId="763" xr:uid="{7A36EC3C-BCE1-479E-93E0-0D9FF13380FB}"/>
    <cellStyle name="Calc Percent (1) 2" xfId="988" xr:uid="{12135C74-041E-470B-8B2B-BF53B50E2DF6}"/>
    <cellStyle name="Calc Percent (1) 3" xfId="4282" xr:uid="{389DED3B-9C0C-4C18-8C34-9A5C4EC5F518}"/>
    <cellStyle name="Calc Percent (1)_IRT_Planilha Básica_ v2010_CERRP" xfId="1766" xr:uid="{41F221DE-10EB-43EF-9081-CB1819704892}"/>
    <cellStyle name="Calc Percent (2)" xfId="764" xr:uid="{848FA935-68AA-4359-97CB-2BA2C4A15C1F}"/>
    <cellStyle name="Calc Percent (2) 2" xfId="4283" xr:uid="{C64021CD-EF46-4AF9-8FF1-B2B99822C583}"/>
    <cellStyle name="Calc Percent (2) 3" xfId="4284" xr:uid="{C98C73E8-EF95-4459-B170-CFA595139D28}"/>
    <cellStyle name="Calc Percent (2) 3 2" xfId="4285" xr:uid="{35D1C9D6-F90B-4FC9-96C9-F5E69B052808}"/>
    <cellStyle name="Calc Percent (2)_IF - Autoprodutores 2" xfId="4286" xr:uid="{8F588FE2-A583-4291-8892-24C77C5F9B04}"/>
    <cellStyle name="Calc Units (0)" xfId="765" xr:uid="{83600216-7E8B-4DEA-AF75-251CD262986B}"/>
    <cellStyle name="Calc Units (0) 2" xfId="989" xr:uid="{F7182860-42CB-4F21-84DF-DBA608126703}"/>
    <cellStyle name="Calc Units (0) 3" xfId="4287" xr:uid="{BF06BD41-D28E-483C-BC8E-23B858CE4F5B}"/>
    <cellStyle name="Calc Units (0)_IRT_Planilha Básica_ v2010_CERRP" xfId="1767" xr:uid="{E21F9168-0BCD-437B-892D-D87461E2E90B}"/>
    <cellStyle name="Calc Units (1)" xfId="766" xr:uid="{A6C29B26-03D8-4442-BBCF-29B5B3507DD3}"/>
    <cellStyle name="Calc Units (1) 2" xfId="990" xr:uid="{F3D66AC5-9423-4991-A36E-95125886D168}"/>
    <cellStyle name="Calc Units (1) 3" xfId="4288" xr:uid="{6E1C4FB2-5753-4D58-B144-9CC7A4D396EF}"/>
    <cellStyle name="Calc Units (1)_IRT_Planilha Básica_ v2010_CERRP" xfId="1768" xr:uid="{009C8166-C8DD-43F3-B6C2-F56B86C7AA75}"/>
    <cellStyle name="Calc Units (2)" xfId="767" xr:uid="{DE582655-3361-4D94-9729-A987575740A8}"/>
    <cellStyle name="Calculation" xfId="768" xr:uid="{F5836B38-4DB8-4F10-9BF6-488D8DE89152}"/>
    <cellStyle name="Calculation 2" xfId="4289" xr:uid="{8BD082AC-6CD2-4116-B2B0-4BFD47789F43}"/>
    <cellStyle name="Calculation 3" xfId="4290" xr:uid="{127A356B-1561-40AB-AD10-68D6180BF342}"/>
    <cellStyle name="Calculation 4" xfId="4291" xr:uid="{56032E97-4B04-4513-93E1-F073EC05EB0F}"/>
    <cellStyle name="Cálculo 10" xfId="4292" xr:uid="{311512FA-43E4-483E-AAD2-F2149F15A304}"/>
    <cellStyle name="Cálculo 11" xfId="43506" xr:uid="{3E4ACA68-9565-4A8C-9EFF-705EFC2DDAFF}"/>
    <cellStyle name="Cálculo 12" xfId="769" xr:uid="{4AC52910-C454-4877-9D4C-9AA2932F3446}"/>
    <cellStyle name="Cálculo 2" xfId="991" xr:uid="{91B65E18-F734-404B-A08B-3DC1E1142058}"/>
    <cellStyle name="Cálculo 2 2" xfId="4293" xr:uid="{B01E70B4-60DA-4FBE-9010-90292BF91557}"/>
    <cellStyle name="Cálculo 2 3" xfId="4294" xr:uid="{103CF83F-6CD4-46E0-9856-E2506B48F634}"/>
    <cellStyle name="Cálculo 2 4" xfId="4295" xr:uid="{33C3EF90-2C05-4007-8D7B-7CFDAF6C1744}"/>
    <cellStyle name="Cálculo 3" xfId="1769" xr:uid="{646D9218-D392-4D1B-8912-6D2F6190002A}"/>
    <cellStyle name="Cálculo 3 2" xfId="4296" xr:uid="{BF9A996B-45FD-4373-A9F9-D5679B01E024}"/>
    <cellStyle name="Cálculo 4" xfId="4297" xr:uid="{CC978DC5-7F30-48D2-BEF3-9D67387C860D}"/>
    <cellStyle name="Cálculo 4 2" xfId="4298" xr:uid="{E6866C1F-33F2-4EA2-B1D2-81CDB482C42B}"/>
    <cellStyle name="Cálculo 5" xfId="4299" xr:uid="{C8FDF988-32C2-41B3-9D9D-1B3E0B2C5DB5}"/>
    <cellStyle name="Cálculo 6" xfId="4300" xr:uid="{985283F9-3A25-46A4-A45A-B7D3B4620758}"/>
    <cellStyle name="Cálculo 7" xfId="4301" xr:uid="{199B6B7A-29E5-4788-B6D4-63BB3CAA5594}"/>
    <cellStyle name="Cálculo 8" xfId="4302" xr:uid="{FA31F4B5-D0ED-4E00-A548-FF49540A0399}"/>
    <cellStyle name="Cálculo 9" xfId="4303" xr:uid="{BFEEA0CF-FA69-451E-9E2B-194CFB5A0A45}"/>
    <cellStyle name="CALDAS" xfId="770" xr:uid="{7F51F4D6-A26F-4581-ABF0-F115D71AB736}"/>
    <cellStyle name="CALDAS 2" xfId="4304" xr:uid="{F79CDD51-7530-4E64-8C6F-1813BA071594}"/>
    <cellStyle name="CALDAS 3" xfId="4305" xr:uid="{757E7469-09C7-4536-A457-AB43814C8EE0}"/>
    <cellStyle name="CALDAS 4" xfId="4306" xr:uid="{CBA22DBC-FEDF-47EA-A8D1-E691D156FAB5}"/>
    <cellStyle name="čárky [0]_Business Plan MCE" xfId="4307" xr:uid="{978DEABF-2D9F-47B3-AD34-B85B8AE6A2F8}"/>
    <cellStyle name="čárky_Business Plan MCE" xfId="4308" xr:uid="{B41A4702-364C-46A6-A7EE-5F05BA3E6E0D}"/>
    <cellStyle name="Celda de comprobación" xfId="992" xr:uid="{94F23234-264B-4DC6-B9F5-C37EB12BEF0C}"/>
    <cellStyle name="Celda vinculada" xfId="993" xr:uid="{59178EB9-0D7A-4517-96EA-A4DFF4BABCCA}"/>
    <cellStyle name="Célula de Verificação 2" xfId="994" xr:uid="{51AA4FF7-9A2D-4260-834A-B3CEBDAA79DE}"/>
    <cellStyle name="Célula de Verificação 2 2" xfId="4309" xr:uid="{6EC450A4-0E93-4907-9D2A-5D020B6F59A9}"/>
    <cellStyle name="Célula de Verificação 3" xfId="1770" xr:uid="{2E2C88F2-0B1D-4ECC-8F54-809528F9FA07}"/>
    <cellStyle name="Célula de Verificação 4" xfId="4310" xr:uid="{0F20C18A-3488-4162-AE24-F85741BDAE23}"/>
    <cellStyle name="Célula de Verificação 5" xfId="43507" xr:uid="{4F43F562-8439-4E59-B53E-22CC75A0D3D7}"/>
    <cellStyle name="Célula de Verificação 6" xfId="43508" xr:uid="{46678697-6993-4D79-8EE8-E3A19197217B}"/>
    <cellStyle name="Célula de Verificação 7" xfId="43509" xr:uid="{8C4C353C-F293-4E5F-BC31-4DB07586DB52}"/>
    <cellStyle name="Célula de Verificação 8" xfId="43510" xr:uid="{B31A63EF-A157-4DE9-8770-ACE0EB8FD9F9}"/>
    <cellStyle name="Célula de Verificação 9" xfId="771" xr:uid="{D5570311-ADD3-4995-A4D9-EB7353E25C49}"/>
    <cellStyle name="Célula Vinculada 2" xfId="995" xr:uid="{B2D57577-3872-4C01-B046-C84527E1CB4C}"/>
    <cellStyle name="Célula Vinculada 2 2" xfId="4311" xr:uid="{296711CB-6979-4497-89CB-56DA0CADDC75}"/>
    <cellStyle name="Célula Vinculada 3" xfId="1771" xr:uid="{8716D075-D6C4-4006-BFF7-953CD43B20B7}"/>
    <cellStyle name="Célula Vinculada 4" xfId="4312" xr:uid="{C3B1244B-BE9F-4EEF-ADF0-92659CDD0784}"/>
    <cellStyle name="Célula Vinculada 5" xfId="43511" xr:uid="{7FF0951C-9D6F-4D20-A6CF-8872C002DFE0}"/>
    <cellStyle name="Célula Vinculada 6" xfId="43512" xr:uid="{CC772E7A-2803-46E5-8AE9-9EF99262FC16}"/>
    <cellStyle name="Célula Vinculada 7" xfId="43513" xr:uid="{B5D52A97-5181-4320-AA5E-3D7A8CC65DC2}"/>
    <cellStyle name="Célula Vinculada 8" xfId="43514" xr:uid="{30EBE64F-1E82-4646-820D-2EA965ACFA3A}"/>
    <cellStyle name="Célula Vinculada 9" xfId="772" xr:uid="{594B2BA5-FD54-4242-8E00-4A627279C482}"/>
    <cellStyle name="Changed no." xfId="4313" xr:uid="{5D298011-B520-4DB3-B198-36B85A71FEE0}"/>
    <cellStyle name="Check Cell" xfId="773" xr:uid="{5CBB1CBC-F354-48FF-8B81-AF52D5446D0F}"/>
    <cellStyle name="Check Cell 2" xfId="4314" xr:uid="{3E6073B9-0D5F-4929-BC4D-6D017231F860}"/>
    <cellStyle name="Check Cell 3" xfId="4315" xr:uid="{E6096886-AFC5-4ED5-8D71-A4CC17807A5A}"/>
    <cellStyle name="Check Cell_Escelsa_2008_Versao regulatorio_Dyogenes" xfId="4316" xr:uid="{3AF49D61-7F18-4D91-B98D-E85DFBB9E808}"/>
    <cellStyle name="Code" xfId="774" xr:uid="{ED3774DF-61A2-40CD-A590-F1A9A004E290}"/>
    <cellStyle name="Code 2" xfId="4317" xr:uid="{DE18131F-87CF-4ACC-9D0D-418EEBF044D6}"/>
    <cellStyle name="Code Section" xfId="775" xr:uid="{819B6123-A7E5-43A0-B928-9AA5C623F9A2}"/>
    <cellStyle name="Code Section 2" xfId="4318" xr:uid="{B091BB70-7895-4AE5-9AEC-4B8CE5827219}"/>
    <cellStyle name="Code Section 3" xfId="4319" xr:uid="{A47BA39E-047E-45D6-B7FF-981805B526BB}"/>
    <cellStyle name="Code Section_IF - Autoprodutores 2" xfId="4320" xr:uid="{77CF1763-0128-4DD0-A127-B969A143211E}"/>
    <cellStyle name="Collegamento ipertestuale" xfId="4321" xr:uid="{8A0D0D64-EB6D-4B7B-AAB6-3AB80DC0F634}"/>
    <cellStyle name="Comma  - Style1" xfId="776" xr:uid="{937DBE3C-9B6C-4518-83FB-D4C4B108B50F}"/>
    <cellStyle name="Comma  - Style2" xfId="4322" xr:uid="{5B86865E-8603-4A1A-87FA-BFF07B11C227}"/>
    <cellStyle name="Comma  - Style3" xfId="4323" xr:uid="{F7A7260B-8C0E-42B9-A4E7-9BC8EC67E6C2}"/>
    <cellStyle name="Comma  - Style4" xfId="4324" xr:uid="{6B05DB77-6D49-453F-9242-2AC7B91AD6F3}"/>
    <cellStyle name="Comma  - Style5" xfId="4325" xr:uid="{27BB64A5-608D-4D55-A092-CE0FFFDDF508}"/>
    <cellStyle name="Comma  - Style6" xfId="4326" xr:uid="{562A6B75-6E40-4E53-BDD1-7D88809AC78F}"/>
    <cellStyle name="Comma  - Style7" xfId="4327" xr:uid="{3BA7BD08-D5B9-4C9D-A72E-D836A26FEAEF}"/>
    <cellStyle name="Comma  - Style8" xfId="4328" xr:uid="{246C8191-B6FC-4D80-BE0A-1D86C1CC4FEF}"/>
    <cellStyle name="Comma (0.0)" xfId="4329" xr:uid="{5DFB0B2E-6EC3-426F-9420-F29C1F7110ED}"/>
    <cellStyle name="Comma (0.00)" xfId="4330" xr:uid="{A51AF583-2DB4-41C8-B711-7839095537C2}"/>
    <cellStyle name="Comma (hidden)" xfId="4331" xr:uid="{01C8C46B-0602-4CE4-8901-BF7ED3F6D3AB}"/>
    <cellStyle name="Comma (index)" xfId="4332" xr:uid="{3164BC5F-73D8-4A4C-9A85-109121414F08}"/>
    <cellStyle name="Comma [0]_12matrix" xfId="777" xr:uid="{4251D60D-F8D5-4799-A422-F79E42E9116F}"/>
    <cellStyle name="Comma [00]" xfId="778" xr:uid="{3EE7FEF3-0019-4319-A148-34ACB100A6A3}"/>
    <cellStyle name="Comma [00] 2" xfId="996" xr:uid="{C8ACCC5A-EF92-4563-84AC-5F2406AA6BD5}"/>
    <cellStyle name="Comma [00] 3" xfId="4333" xr:uid="{F4405FD6-8049-47BB-9292-A8A2526DF5FC}"/>
    <cellStyle name="Comma 0" xfId="4334" xr:uid="{6B6F8203-4720-4217-98B4-CB3CF3DFD1C8}"/>
    <cellStyle name="Comma 10" xfId="4335" xr:uid="{4C36B0E5-C9CC-42DE-A31E-1BAD95D1AFA7}"/>
    <cellStyle name="Comma 13" xfId="1677" xr:uid="{8D00FBBD-A884-4009-B513-9CB2B0F28073}"/>
    <cellStyle name="Comma 2" xfId="779" xr:uid="{9E93E89C-FEAD-4954-B1E2-69506AD9FD13}"/>
    <cellStyle name="Comma 2 2" xfId="997" xr:uid="{3D687F61-D845-4C4F-99B8-BE575F45AA77}"/>
    <cellStyle name="Comma 2 2 2" xfId="4336" xr:uid="{72921293-65DC-4E1B-AD5F-3C0DF430B827}"/>
    <cellStyle name="Comma 2 2 3" xfId="4337" xr:uid="{A016E74A-6BAE-4226-B2AE-99C15DAF80E0}"/>
    <cellStyle name="Comma 2 2 4" xfId="4338" xr:uid="{8328D223-6708-4257-8AB5-742C6A81C79E}"/>
    <cellStyle name="Comma 2 2 5" xfId="4339" xr:uid="{62A274A8-06DB-4FE5-9443-7B7F10E71C7D}"/>
    <cellStyle name="Comma 2 3" xfId="998" xr:uid="{52A833E0-6D0F-4012-8953-50FF606D20F3}"/>
    <cellStyle name="Comma 2 4" xfId="4340" xr:uid="{FA5636C3-6016-4DBC-A19B-DF5B8E40F150}"/>
    <cellStyle name="Comma 2 5" xfId="42565" xr:uid="{23A82DD5-CCC4-4E5C-A2E0-445810D6D5D6}"/>
    <cellStyle name="Comma 3" xfId="999" xr:uid="{05780BA0-C104-4949-96AF-6017EED6B6DC}"/>
    <cellStyle name="Comma 3 2" xfId="4341" xr:uid="{B48FBBEF-21DA-4CE0-91B4-E74B3361BC8E}"/>
    <cellStyle name="Comma 4" xfId="1000" xr:uid="{3F06711E-3197-41B1-9DE7-B62910B96408}"/>
    <cellStyle name="Comma 4 2" xfId="4342" xr:uid="{D0109D3B-04F1-4392-8671-14006F242179}"/>
    <cellStyle name="Comma 5" xfId="4343" xr:uid="{2311ADD7-18E5-4E4B-A0F3-3C36D77EFC4F}"/>
    <cellStyle name="Comma 6" xfId="4344" xr:uid="{8A53DE7D-A7D7-4B44-9D90-241534F7CE91}"/>
    <cellStyle name="Comma 6 2" xfId="4345" xr:uid="{C6F1B9CD-9D4A-4EA0-AF85-791F4C0B90EB}"/>
    <cellStyle name="Comma 63" xfId="4346" xr:uid="{FE33ADC9-04FF-429B-B04C-18D0E7A5D3A1}"/>
    <cellStyle name="Comma 7" xfId="4347" xr:uid="{9D5EAFC8-EA20-429A-A8DA-DF7811A78CB6}"/>
    <cellStyle name="Comma Black [0]" xfId="4348" xr:uid="{4B123FCA-A3E9-42AD-A5D4-F1AD665F4619}"/>
    <cellStyle name="Comma Black [1]" xfId="4349" xr:uid="{A925945E-A66A-4725-B8DE-FEF6541A527D}"/>
    <cellStyle name="Comma Black [2]" xfId="4350" xr:uid="{E29968C4-64BD-472D-A68E-6FFDBAD0AF29}"/>
    <cellStyle name="Comma Blue [0]" xfId="4351" xr:uid="{333D76D8-D99A-4C8C-A8C9-A10CE0C53ECE}"/>
    <cellStyle name="Comma Blue [1]" xfId="4352" xr:uid="{4D433865-F8F7-42E9-AF18-FBE2EAC2F2DF}"/>
    <cellStyle name="Comma Blue [2]" xfId="4353" xr:uid="{1BE544DA-1154-4903-AE57-1AE6B9BE53E2}"/>
    <cellStyle name="Comma_12matrix" xfId="780" xr:uid="{0C0A622C-AFAA-43FC-9A22-0884968B4BFF}"/>
    <cellStyle name="Comma0" xfId="781" xr:uid="{73F099E3-A9AC-4A6D-9EAA-0AE63B74632C}"/>
    <cellStyle name="Comma0 - Estilo2" xfId="4354" xr:uid="{C3431D8A-E0C9-4BD1-A763-8C4855F04A34}"/>
    <cellStyle name="Comma0 - Estilo3" xfId="4355" xr:uid="{76EDC0DC-811D-4D61-BF06-58C6697BF315}"/>
    <cellStyle name="Comma0 - Modelo1" xfId="4356" xr:uid="{E7219D68-5853-4CDB-87FB-5A3991ADE5B6}"/>
    <cellStyle name="Comma0 - Style1" xfId="4357" xr:uid="{B30AFAB1-6E53-4BE1-B2DF-1DDCA2D2F49B}"/>
    <cellStyle name="Comma0 2" xfId="4358" xr:uid="{03D14D3F-A0CF-4368-A059-51330EB0508F}"/>
    <cellStyle name="Comma0 3" xfId="4359" xr:uid="{A0059A6F-51FA-45B7-A4B7-995696097442}"/>
    <cellStyle name="Comma1 - Estilo1" xfId="4360" xr:uid="{5157290A-2B9C-49D8-BA49-311B4A9B37A1}"/>
    <cellStyle name="Comma1 - Modelo2" xfId="4361" xr:uid="{4CD4ABDA-28F3-4F3F-AFB1-21C24AB15806}"/>
    <cellStyle name="Comma1 - Style2" xfId="4362" xr:uid="{70C865D4-2E7A-4C9C-8EEA-318B255DED5A}"/>
    <cellStyle name="Conferência" xfId="782" xr:uid="{B9E45EEE-92D9-4504-B565-63EE8D4FD4FD}"/>
    <cellStyle name="Conferência 2" xfId="4363" xr:uid="{0D72F56A-D169-408E-AEB6-541D8C96B56F}"/>
    <cellStyle name="Conferência 3" xfId="4364" xr:uid="{8C7C16C2-7028-4302-BE2E-60DCE05690CC}"/>
    <cellStyle name="Conferência 3 2" xfId="4365" xr:uid="{1DDBB8A7-6B9A-4BA8-86CE-8C9CA516483D}"/>
    <cellStyle name="Curren - Style2" xfId="783" xr:uid="{BA85EE78-EF02-40C7-91C9-795BD416B5C8}"/>
    <cellStyle name="Currency (0)" xfId="784" xr:uid="{ECEDE94F-23B9-442B-AEA8-26D1891C6AD5}"/>
    <cellStyle name="Currency (0) 2" xfId="4366" xr:uid="{77DDE3F6-88E6-4560-A39E-EF4A6AF5B5DA}"/>
    <cellStyle name="Currency (2)" xfId="785" xr:uid="{C510D108-41CC-4650-8426-99EEDB7BC271}"/>
    <cellStyle name="Currency (2) 2" xfId="4367" xr:uid="{B979B625-DFD4-445F-AFDE-96DF4803DD65}"/>
    <cellStyle name="Currency (hidden)" xfId="4368" xr:uid="{966147EE-E848-4F17-938D-98021E17B736}"/>
    <cellStyle name="Currency [0]_12matrix" xfId="786" xr:uid="{C7128403-C7A4-45B3-AFDA-F92AD629D582}"/>
    <cellStyle name="Currency [00]" xfId="787" xr:uid="{42815E98-D8CA-449E-80F2-838C0749D6C6}"/>
    <cellStyle name="Currency 0" xfId="4369" xr:uid="{042882AB-01CF-4CD1-8069-31BF588ED3EB}"/>
    <cellStyle name="Currency 2" xfId="4370" xr:uid="{D0F1449D-B2FE-453B-834F-44E55F63E381}"/>
    <cellStyle name="Currency_12matrix" xfId="788" xr:uid="{D8725BD9-CBC2-45A0-8256-7A2175288C32}"/>
    <cellStyle name="Currency0" xfId="789" xr:uid="{2B4EEE3A-8C4E-48B0-8D15-CAEC0A0D2FAF}"/>
    <cellStyle name="Currency0 2" xfId="4371" xr:uid="{5C6D17E7-4011-45BB-A27E-C20C927C3D7D}"/>
    <cellStyle name="Currency0 3" xfId="4372" xr:uid="{CA1C06BD-A0C4-4CA7-8018-8347601576F0}"/>
    <cellStyle name="Dash" xfId="4373" xr:uid="{F22533DD-3E2A-4D80-8C69-6B206DA4B126}"/>
    <cellStyle name="Data" xfId="790" xr:uid="{CE078611-F256-4EAC-876C-6DE6B93D1DBB}"/>
    <cellStyle name="Data 2" xfId="4374" xr:uid="{221FFCDB-A1AC-49E9-B87F-ADE660455193}"/>
    <cellStyle name="Data 3" xfId="4375" xr:uid="{BF04A187-B6D9-48D1-8052-E2FD29F9C3FA}"/>
    <cellStyle name="Date" xfId="791" xr:uid="{E7778733-A91D-4119-A3A1-41FCBF5EF295}"/>
    <cellStyle name="Date [mmm-yy]" xfId="1678" xr:uid="{5E5DC0D5-B006-472C-99C5-03EAF5391591}"/>
    <cellStyle name="Date Aligned" xfId="4376" xr:uid="{84E3E2F1-4A7A-4C5F-A766-60741BC545EB}"/>
    <cellStyle name="Date Short" xfId="792" xr:uid="{8470E1F9-3F33-474D-86B7-48CE240784BA}"/>
    <cellStyle name="Date Short 2" xfId="1001" xr:uid="{4BD9DA8B-19C9-4170-BFAB-2EEBBA21DD0A}"/>
    <cellStyle name="Date Short 3" xfId="4377" xr:uid="{65F10746-498B-413A-B583-E62ED9AAA646}"/>
    <cellStyle name="Date Short_IRT_Planilha Básica_ v2010_CERRP" xfId="1772" xr:uid="{5FBA3B15-F726-4CB8-AF1B-4BB9DF89E588}"/>
    <cellStyle name="Date_02 IRT COSERN 2009" xfId="1679" xr:uid="{1DD4A314-9595-4D26-99C5-5FF341C9F243}"/>
    <cellStyle name="Date-Time" xfId="793" xr:uid="{F9E603BA-BECC-4A7A-9A56-09CED889566A}"/>
    <cellStyle name="Date-Time 2" xfId="4378" xr:uid="{EA2B8D4B-7D2E-4B5B-8F90-15797C16FCB2}"/>
    <cellStyle name="Date-Time 3" xfId="4379" xr:uid="{050B6CB0-7FFE-4D7E-A39A-8DC3D5375A3D}"/>
    <cellStyle name="Date-Time 3 2" xfId="4380" xr:uid="{6C690B9A-E2EC-4BA4-914A-DA2763308210}"/>
    <cellStyle name="Dato" xfId="1680" xr:uid="{34AA8D4F-ADD8-415E-84C4-78FF3157577D}"/>
    <cellStyle name="Decimal 1" xfId="794" xr:uid="{21E7A68B-CB5B-45B1-9439-229AF4D0FAFD}"/>
    <cellStyle name="Decimal 1 2" xfId="4381" xr:uid="{CB1B918F-9307-4A4F-92E9-2FF4D5808BE0}"/>
    <cellStyle name="Decimal 1 3" xfId="4382" xr:uid="{C1D67680-7A59-4D2C-8164-E5FBF06FAFB4}"/>
    <cellStyle name="Decimal 1 3 2" xfId="4383" xr:uid="{DA5188DF-8526-48B4-9DF9-A21587124BBE}"/>
    <cellStyle name="Decimal 2" xfId="795" xr:uid="{284A9A10-ACD1-4C13-82C7-514E0E4E2E6D}"/>
    <cellStyle name="Decimal 3" xfId="796" xr:uid="{B2E2DA6F-1E2B-4A43-BA6B-D49ACF274138}"/>
    <cellStyle name="Decimal 3 2" xfId="4384" xr:uid="{533F8C31-2DFA-493B-947D-D993F686E0D0}"/>
    <cellStyle name="DELTA" xfId="797" xr:uid="{F4DF44F5-92C1-4BCE-BED5-0924CAA8D987}"/>
    <cellStyle name="DELTA 2" xfId="1002" xr:uid="{A549B5FE-3093-4B79-BC32-F659E268BC10}"/>
    <cellStyle name="DELTA 3" xfId="4385" xr:uid="{229A7F44-3CF8-4DEC-AB2D-0C58A02FDCE7}"/>
    <cellStyle name="DELTA_IRT_Planilha Básica_ v2010_CERRP" xfId="1773" xr:uid="{0D9FEAFA-9221-4429-ABFD-AEDD296638FA}"/>
    <cellStyle name="DESCRIÇÃO" xfId="4386" xr:uid="{E4C9B409-3D4A-459A-8C6D-7E19C1081160}"/>
    <cellStyle name="Design" xfId="4387" xr:uid="{A1D5696C-E63B-4E4A-9825-998FA64B54E9}"/>
    <cellStyle name="Design 2" xfId="4388" xr:uid="{8814B330-25B9-4E5A-8AD5-952E2E4ADF12}"/>
    <cellStyle name="Design 3" xfId="4389" xr:uid="{620C2D16-FDD1-43CA-B23A-8BAC5BF44115}"/>
    <cellStyle name="Design_IF - Autoprodutores" xfId="4390" xr:uid="{360FF1C6-386D-49FB-9845-26BBBA4EE485}"/>
    <cellStyle name="Dia" xfId="4391" xr:uid="{2A864188-F2CD-4C2F-B3A1-990387A37AF8}"/>
    <cellStyle name="Dotted Line" xfId="4392" xr:uid="{B04E940B-D5AE-4EE4-9F7D-05F9AC50FA34}"/>
    <cellStyle name="E&amp;Y House" xfId="4393" xr:uid="{A773DE2C-7D74-44F6-A6C4-33CF81C28F82}"/>
    <cellStyle name="Emphasis 1" xfId="4394" xr:uid="{F2FE5DDA-6C51-4F24-8F61-ACA0AD9A5C7E}"/>
    <cellStyle name="Emphasis 2" xfId="4395" xr:uid="{7F4CB5D0-6223-40F8-96A9-2A50A3D195FF}"/>
    <cellStyle name="Emphasis 3" xfId="4396" xr:uid="{B567CA6F-341D-4DD9-8427-4DC5836E7AB6}"/>
    <cellStyle name="Encabez1" xfId="4397" xr:uid="{5D5FAE26-9E71-4AFF-AADE-8A4FDA03BA61}"/>
    <cellStyle name="Encabez2" xfId="4398" xr:uid="{2738F2D5-2C9A-4310-B0B2-1348D756518C}"/>
    <cellStyle name="Encabezado 4" xfId="1003" xr:uid="{5F5211CF-37A2-4AC1-9558-438C52037476}"/>
    <cellStyle name="Ênfase1 10" xfId="4399" xr:uid="{3A1C055B-74F0-4CEE-AA5D-243A4B9AED66}"/>
    <cellStyle name="Ênfase1 11" xfId="43515" xr:uid="{368897F5-E9CA-4258-8EC3-9AFA13CAAA18}"/>
    <cellStyle name="Ênfase1 12" xfId="798" xr:uid="{E34F2090-BF79-427D-9C6E-3D8D4E808E05}"/>
    <cellStyle name="Ênfase1 2" xfId="1004" xr:uid="{C3BFD2EF-39B0-4F0C-92C8-7EE7B132E722}"/>
    <cellStyle name="Ênfase1 2 2" xfId="4400" xr:uid="{92576D9C-C70B-4E7C-8A38-71AAAE8EBDE3}"/>
    <cellStyle name="Ênfase1 3" xfId="1774" xr:uid="{19EC7511-4111-4707-8C72-5F452FEDD361}"/>
    <cellStyle name="Ênfase1 3 2" xfId="4401" xr:uid="{98CAE2F0-57E6-4BB2-8388-FBE13ED3CF84}"/>
    <cellStyle name="Ênfase1 4" xfId="4402" xr:uid="{FD5BA144-B6C6-495A-99D3-813510CC34D9}"/>
    <cellStyle name="Ênfase1 4 2" xfId="4403" xr:uid="{42A5FAEE-1C71-4D32-8B4F-B2E9DD65555E}"/>
    <cellStyle name="Ênfase1 5" xfId="4404" xr:uid="{FC879DD3-9AF9-4ADF-B17D-97B9B6293540}"/>
    <cellStyle name="Ênfase1 6" xfId="4405" xr:uid="{EC7A4633-46BA-47EC-A36E-DA6AB7812E7E}"/>
    <cellStyle name="Ênfase1 7" xfId="4406" xr:uid="{4F541CAF-B222-48F3-86AA-7469F005FCC8}"/>
    <cellStyle name="Ênfase1 8" xfId="4407" xr:uid="{76DD49B2-E3D5-43C5-A73C-B052E1DBCF54}"/>
    <cellStyle name="Ênfase1 9" xfId="4408" xr:uid="{FA3945DA-342C-4321-A743-D0D4A3D2422C}"/>
    <cellStyle name="Ênfase2 10" xfId="4409" xr:uid="{2169EC41-3C1B-4D78-AAF0-26B5B947BCCE}"/>
    <cellStyle name="Ênfase2 11" xfId="43516" xr:uid="{B5492A69-5798-4F0C-BE29-346E4991CC09}"/>
    <cellStyle name="Ênfase2 12" xfId="799" xr:uid="{9B60A46B-36A6-4E7E-8C02-96DB2252E301}"/>
    <cellStyle name="Ênfase2 2" xfId="1005" xr:uid="{A11C0D07-2A7D-4541-8F1F-1AFAEA45F059}"/>
    <cellStyle name="Ênfase2 2 2" xfId="4410" xr:uid="{00BBBD2E-8C0B-4F08-8689-6DA01C38D643}"/>
    <cellStyle name="Ênfase2 3" xfId="1775" xr:uid="{0EF3BE8F-3B72-4BB4-93F3-71C93EA29F90}"/>
    <cellStyle name="Ênfase2 3 2" xfId="4411" xr:uid="{7CC47FE7-3FCC-4569-ADB3-57F92E2B9A6F}"/>
    <cellStyle name="Ênfase2 4" xfId="4412" xr:uid="{43791F9C-F947-45A5-9719-D47572D356AA}"/>
    <cellStyle name="Ênfase2 4 2" xfId="4413" xr:uid="{8A680E52-F0C5-4977-AEA9-7F6EFF9332CB}"/>
    <cellStyle name="Ênfase2 5" xfId="4414" xr:uid="{D7208D80-C1D1-4AC7-9AC7-8CF471B5392A}"/>
    <cellStyle name="Ênfase2 6" xfId="4415" xr:uid="{52F63945-2CC7-438A-AD67-23AA8F58E1A1}"/>
    <cellStyle name="Ênfase2 7" xfId="4416" xr:uid="{EE9F23BC-15A4-43B1-8252-118AC083B29C}"/>
    <cellStyle name="Ênfase2 8" xfId="4417" xr:uid="{96CAEA49-AA13-4F74-9741-B1A72AC5216A}"/>
    <cellStyle name="Ênfase2 9" xfId="4418" xr:uid="{FF36D624-C960-4B3F-9F93-D0CD29EC34FB}"/>
    <cellStyle name="Ênfase3 10" xfId="4419" xr:uid="{A69FDD53-3FD6-4E62-A1F7-4157462CFF57}"/>
    <cellStyle name="Ênfase3 11" xfId="43517" xr:uid="{01DD4464-7C63-4D1C-9362-C54EA0B775AD}"/>
    <cellStyle name="Ênfase3 12" xfId="800" xr:uid="{B62142BC-1539-4615-A762-73A680E2B7B0}"/>
    <cellStyle name="Ênfase3 2" xfId="1006" xr:uid="{1A23D74D-D58B-4EEB-A5A9-6D4EA6B2F492}"/>
    <cellStyle name="Ênfase3 2 2" xfId="4420" xr:uid="{EA8EE805-0045-41D3-9A65-12E478F764DE}"/>
    <cellStyle name="Ênfase3 3" xfId="1776" xr:uid="{8167E4CE-42E1-49AA-98F8-8C8D7AAB607B}"/>
    <cellStyle name="Ênfase3 3 2" xfId="4421" xr:uid="{B3184F88-0C75-4E7E-A1EF-5840E9B3992D}"/>
    <cellStyle name="Ênfase3 4" xfId="4422" xr:uid="{F0B34FB1-4351-41B7-9ABA-F3A759605BE4}"/>
    <cellStyle name="Ênfase3 4 2" xfId="4423" xr:uid="{FCAF2A47-66DA-4D5C-A79B-AC7E59D82B11}"/>
    <cellStyle name="Ênfase3 5" xfId="4424" xr:uid="{46CE9EF3-2D29-406B-96B3-7711025691D2}"/>
    <cellStyle name="Ênfase3 6" xfId="4425" xr:uid="{6A2614CD-B374-4401-B4CF-0E41FCA77A19}"/>
    <cellStyle name="Ênfase3 7" xfId="4426" xr:uid="{D8BAD464-BBB8-4894-B250-90944DF802F1}"/>
    <cellStyle name="Ênfase3 8" xfId="4427" xr:uid="{7E6D8F1E-A42A-4061-B299-9349796C539F}"/>
    <cellStyle name="Ênfase3 9" xfId="4428" xr:uid="{2F838DA4-2E94-4C29-BBCC-4551BC5F3808}"/>
    <cellStyle name="Ênfase4 10" xfId="4429" xr:uid="{6AF5511C-EB18-45FD-BD49-E95336695194}"/>
    <cellStyle name="Ênfase4 11" xfId="43518" xr:uid="{8B884911-8E92-44DB-8E9C-D8FC45722460}"/>
    <cellStyle name="Ênfase4 12" xfId="801" xr:uid="{A9514489-6D58-494C-8369-4E2307051F10}"/>
    <cellStyle name="Ênfase4 2" xfId="1007" xr:uid="{93363355-ED01-467D-A8F8-4BD98DB12580}"/>
    <cellStyle name="Ênfase4 2 2" xfId="4430" xr:uid="{A6F4C43E-D778-4438-97D2-3B33AE73E271}"/>
    <cellStyle name="Ênfase4 3" xfId="1777" xr:uid="{64B3F5C5-275D-4CE1-AD7D-CB5C431C38C9}"/>
    <cellStyle name="Ênfase4 3 2" xfId="4431" xr:uid="{E0F9DC3C-EBC7-4D3B-A0A5-6B4E042F117C}"/>
    <cellStyle name="Ênfase4 4" xfId="4432" xr:uid="{4F14E041-B754-4367-BB85-F35E6FC7414E}"/>
    <cellStyle name="Ênfase4 4 2" xfId="4433" xr:uid="{DDA38AD1-0EC3-425B-A570-E2F0C2F13697}"/>
    <cellStyle name="Ênfase4 5" xfId="4434" xr:uid="{9A7608CB-E2BE-480A-87D1-E83E922DC649}"/>
    <cellStyle name="Ênfase4 6" xfId="4435" xr:uid="{230BCC5B-8D26-4BFC-A541-4A4010699632}"/>
    <cellStyle name="Ênfase4 7" xfId="4436" xr:uid="{4D493DCD-CFC6-4E6F-9E18-DDA6186948EA}"/>
    <cellStyle name="Ênfase4 8" xfId="4437" xr:uid="{CBC09A91-3305-421D-89D2-AF81F9F8E2A0}"/>
    <cellStyle name="Ênfase4 9" xfId="4438" xr:uid="{2C07184E-EEEB-4920-84C8-763E0458E15F}"/>
    <cellStyle name="Ênfase5 10" xfId="4439" xr:uid="{5B580A58-B875-4D8A-A845-521538280995}"/>
    <cellStyle name="Ênfase5 11" xfId="43519" xr:uid="{2B2E5BAF-132B-40D2-A27D-C68081506E3E}"/>
    <cellStyle name="Ênfase5 12" xfId="802" xr:uid="{8F5BE4EA-0FD9-4291-BCFD-36454875F420}"/>
    <cellStyle name="Ênfase5 2" xfId="1008" xr:uid="{F2FEFBF9-68B2-4AF2-9BB1-D748AABADFD3}"/>
    <cellStyle name="Ênfase5 2 2" xfId="4440" xr:uid="{C6B21269-4A06-4DAA-A656-17216ACB59FE}"/>
    <cellStyle name="Ênfase5 3" xfId="1778" xr:uid="{F0559D87-B1B1-44FA-8458-E3E88C107CF8}"/>
    <cellStyle name="Ênfase5 3 2" xfId="4441" xr:uid="{1FBAC3F7-38E3-4493-9D37-318060DEAF7A}"/>
    <cellStyle name="Ênfase5 4" xfId="4442" xr:uid="{608E0D77-A8B5-4D5B-917B-0E6A5E6F9EC3}"/>
    <cellStyle name="Ênfase5 4 2" xfId="4443" xr:uid="{FA604F48-B587-4205-90E2-102A034AC225}"/>
    <cellStyle name="Ênfase5 5" xfId="4444" xr:uid="{958B54EF-92FA-4388-9E89-147639CB79A0}"/>
    <cellStyle name="Ênfase5 6" xfId="4445" xr:uid="{8748415E-B184-4816-9756-B4B5D9149C51}"/>
    <cellStyle name="Ênfase5 7" xfId="4446" xr:uid="{FCDCCDEA-74ED-4081-9D5B-0EDE9EA89C50}"/>
    <cellStyle name="Ênfase5 8" xfId="4447" xr:uid="{F43908B3-92DF-43CD-BF18-101116709730}"/>
    <cellStyle name="Ênfase5 9" xfId="4448" xr:uid="{BF398615-D474-47E1-A3DB-FEFBA0705B36}"/>
    <cellStyle name="Ênfase6 10" xfId="4449" xr:uid="{BF79CFB0-3CAD-4DF8-9FA3-12E64640B5D8}"/>
    <cellStyle name="Ênfase6 11" xfId="43520" xr:uid="{B271CC66-8C34-46FF-AB91-29247B7B308F}"/>
    <cellStyle name="Ênfase6 12" xfId="803" xr:uid="{E6A0ED20-454E-4ADE-9D24-ACED464ADEFB}"/>
    <cellStyle name="Ênfase6 2" xfId="1009" xr:uid="{DF435183-A13F-429C-9094-4ECAC671FA25}"/>
    <cellStyle name="Ênfase6 2 2" xfId="4450" xr:uid="{713A2AD9-B5E5-4897-9AB7-B0EE8A669070}"/>
    <cellStyle name="Ênfase6 3" xfId="1779" xr:uid="{E6104625-77BF-414A-8D90-B1CA1A83E962}"/>
    <cellStyle name="Ênfase6 3 2" xfId="4451" xr:uid="{55D6E7B7-63FB-4390-8751-3E3A9ACB4F9E}"/>
    <cellStyle name="Ênfase6 4" xfId="4452" xr:uid="{62CFFF2B-1E1A-416A-AE55-BC57D1044BAA}"/>
    <cellStyle name="Ênfase6 4 2" xfId="4453" xr:uid="{C8E4C731-31B4-4B10-AB57-AFA04D262D98}"/>
    <cellStyle name="Ênfase6 5" xfId="4454" xr:uid="{399487B6-F717-4BAF-94FD-FC471BAF9592}"/>
    <cellStyle name="Ênfase6 6" xfId="4455" xr:uid="{B73A7DE2-909E-4B4F-9CF2-42B536BE9BBA}"/>
    <cellStyle name="Ênfase6 7" xfId="4456" xr:uid="{9F926DC1-F2B4-4A5A-8D62-71A87C13A36B}"/>
    <cellStyle name="Ênfase6 8" xfId="4457" xr:uid="{C26BF0FD-C8B3-41C1-B898-3F625C8E1FF9}"/>
    <cellStyle name="Ênfase6 9" xfId="4458" xr:uid="{7DE5E6B3-7DD1-4E10-A74A-CA6E1BA827BA}"/>
    <cellStyle name="Énfasis1" xfId="1010" xr:uid="{20642659-BD56-4DBE-901B-C5F9ADD48F9D}"/>
    <cellStyle name="Énfasis1 2" xfId="4459" xr:uid="{32A33FDC-47FC-4521-8100-DF1898492A4A}"/>
    <cellStyle name="Énfasis2" xfId="1011" xr:uid="{236FE6C0-F374-4126-A9D6-BB21C3EE15CC}"/>
    <cellStyle name="Énfasis2 2" xfId="4460" xr:uid="{D3B5780F-732B-46D6-AD5E-F8B884046850}"/>
    <cellStyle name="Énfasis3" xfId="1012" xr:uid="{3B0A7BA1-7F32-4B17-9DBA-FF0640545D6F}"/>
    <cellStyle name="Énfasis3 2" xfId="4461" xr:uid="{006BC5CB-2553-4E4B-9729-FA04697CF77C}"/>
    <cellStyle name="Énfasis4" xfId="1013" xr:uid="{ADAAD9D2-4023-4FC1-B14C-FEC8B3822AEB}"/>
    <cellStyle name="Énfasis4 2" xfId="4462" xr:uid="{023DDA15-CE1B-4CD9-B897-C566CE04CFAB}"/>
    <cellStyle name="Énfasis5" xfId="1014" xr:uid="{8DF68712-1C26-485C-BD03-7518854C21A2}"/>
    <cellStyle name="Énfasis5 2" xfId="4463" xr:uid="{BE5BE898-610B-43AA-AB8B-CCADC7B64093}"/>
    <cellStyle name="Énfasis6" xfId="1015" xr:uid="{336E51D0-7F6D-4C6C-914A-800A7CAD518F}"/>
    <cellStyle name="Énfasis6 2" xfId="4464" xr:uid="{9D8022A7-3E44-4E93-9D6A-ABB5D77F740E}"/>
    <cellStyle name="Enter Currency (0)" xfId="804" xr:uid="{AE545181-8DF6-4F53-A276-7001BC325322}"/>
    <cellStyle name="Enter Currency (0) 2" xfId="1016" xr:uid="{520FA905-5CF6-4771-94E5-1DADEAC8E92B}"/>
    <cellStyle name="Enter Currency (0) 3" xfId="4465" xr:uid="{24FE133A-C87E-4D59-9E13-25023F69CED4}"/>
    <cellStyle name="Enter Currency (0)_IRT_Planilha Básica_ v2010_CERRP" xfId="1780" xr:uid="{86602540-10D6-4172-B2CC-935FDD363DAD}"/>
    <cellStyle name="Enter Currency (2)" xfId="805" xr:uid="{30E5F02A-AB4D-47EA-A454-D9BC6D63023C}"/>
    <cellStyle name="Enter Units (0)" xfId="806" xr:uid="{9B15DB0E-46DD-4D2D-A093-A7E0D0B478AA}"/>
    <cellStyle name="Enter Units (0) 2" xfId="1017" xr:uid="{6F99727C-B4D3-40CC-B414-563DDD6C8A0C}"/>
    <cellStyle name="Enter Units (0) 3" xfId="4466" xr:uid="{8B1E0235-C5A9-4757-98EA-85166F055EE9}"/>
    <cellStyle name="Enter Units (0)_IRT_Planilha Básica_ v2010_CERRP" xfId="1781" xr:uid="{40E4E566-F083-4E02-B402-AD373DA23F65}"/>
    <cellStyle name="Enter Units (1)" xfId="807" xr:uid="{8833B082-D7B7-4271-9C31-6A8528ACA72F}"/>
    <cellStyle name="Enter Units (1) 2" xfId="1018" xr:uid="{7416F493-6E0B-43A9-BFB2-5B0D39C62977}"/>
    <cellStyle name="Enter Units (1) 3" xfId="4467" xr:uid="{59D51BA0-7185-4A5F-BEAD-C0E093FEC9EE}"/>
    <cellStyle name="Enter Units (1)_IRT_Planilha Básica_ v2010_CERRP" xfId="1782" xr:uid="{EB661D96-BF5F-4E3E-B6FA-353FC7E734A6}"/>
    <cellStyle name="Enter Units (2)" xfId="808" xr:uid="{52570523-B8E6-4B66-9ACF-E47703234172}"/>
    <cellStyle name="En-tête 1" xfId="4468" xr:uid="{4B7A7193-7B5F-4EFD-A237-4BA314CE0F9B}"/>
    <cellStyle name="En-tête 2" xfId="4469" xr:uid="{E9AB34ED-E02C-4926-8551-6E40AB05C582}"/>
    <cellStyle name="Entrada 10" xfId="4470" xr:uid="{CA11691A-9D6C-436B-A6EC-1E8E08B01DA3}"/>
    <cellStyle name="Entrada 11" xfId="43521" xr:uid="{F18DFF42-5C05-4100-83EF-2ECD2AE95C0F}"/>
    <cellStyle name="Entrada 12" xfId="809" xr:uid="{29C429A1-F651-4EC5-BD4A-AE44CE610257}"/>
    <cellStyle name="Entrada 2" xfId="1019" xr:uid="{C47AC00A-5BB9-4EE4-8089-E3878A60CE74}"/>
    <cellStyle name="Entrada 2 2" xfId="4471" xr:uid="{D3389BE6-2531-4AA6-9382-2CBE4B73510B}"/>
    <cellStyle name="Entrada 2 3" xfId="4472" xr:uid="{C6A2824C-6316-445A-AD1B-A61CB07FAB84}"/>
    <cellStyle name="Entrada 2 4" xfId="4473" xr:uid="{08D829D5-5556-4FF7-A902-734179467A4D}"/>
    <cellStyle name="Entrada 3" xfId="1783" xr:uid="{B23AB51F-FBFC-4C3D-A85B-557D594DE614}"/>
    <cellStyle name="Entrada 3 2" xfId="4474" xr:uid="{C7C0E7E5-C1BC-4C77-ADB6-26F9264EB574}"/>
    <cellStyle name="Entrada 4" xfId="1784" xr:uid="{6C2B6E5D-6DB5-4405-A21D-E2A412F18EBB}"/>
    <cellStyle name="Entrada 4 2" xfId="4475" xr:uid="{D1B1FB2C-13B7-489A-A186-55A9E1AF3E95}"/>
    <cellStyle name="Entrada 5" xfId="4476" xr:uid="{6457CD22-458A-4F57-84E3-D366A0AC9957}"/>
    <cellStyle name="Entrada 6" xfId="4477" xr:uid="{4380816F-2BB9-4101-B6A3-034F3214D807}"/>
    <cellStyle name="Entrada 7" xfId="4478" xr:uid="{5BCD9B38-2560-4107-83B5-EAC0E8E94565}"/>
    <cellStyle name="Entrada 8" xfId="4479" xr:uid="{FFC36139-6235-467E-9029-C0527E610699}"/>
    <cellStyle name="Entrada 9" xfId="4480" xr:uid="{2A819864-A0A6-4764-93FA-288F83914168}"/>
    <cellStyle name="Estilo 1" xfId="810" xr:uid="{141D871E-0D04-4451-8D4C-A8E58ECDB964}"/>
    <cellStyle name="Estilo 1 2" xfId="933" xr:uid="{E80E46D0-E151-4514-A79A-EAA922952E34}"/>
    <cellStyle name="Estilo 1 2 2" xfId="1785" xr:uid="{289FAA11-046A-43F9-99E7-2D4A69852DBA}"/>
    <cellStyle name="Estilo 1 2 2 2" xfId="4481" xr:uid="{A3F0106A-EE97-4913-93E7-E3D6BF954F3F}"/>
    <cellStyle name="Estilo 1 2 3" xfId="4482" xr:uid="{C23F5ABD-9EA9-4615-B7BC-960022280107}"/>
    <cellStyle name="Estilo 1 3" xfId="1681" xr:uid="{146FE730-436D-4F42-8A5F-54BDBA616A61}"/>
    <cellStyle name="Estilo 1 3 2" xfId="4483" xr:uid="{766E0BFB-461F-4B06-A4DC-D8B23B3D0729}"/>
    <cellStyle name="Estilo 1 4" xfId="1682" xr:uid="{20E96788-7444-46EB-BF37-4E036C912A0F}"/>
    <cellStyle name="Estilo 1 4 2" xfId="4484" xr:uid="{3F5DDB93-E3F9-4068-AAB2-EC973CF0F741}"/>
    <cellStyle name="Estilo 1 5" xfId="1683" xr:uid="{636C8FB9-F128-4B58-A945-8A345411B866}"/>
    <cellStyle name="Estilo 1 5 2" xfId="4485" xr:uid="{23A8D0EB-E712-44BB-AEB0-1A3312A1291D}"/>
    <cellStyle name="Estilo 1 6" xfId="4486" xr:uid="{19E6549B-842F-42F7-A09F-2CDC9F3E951E}"/>
    <cellStyle name="Estilo 1_2008.08.07 CELPA IRT2008 Homologado" xfId="4487" xr:uid="{AB5E0DAB-B4ED-43E3-8E18-86D190E2C3D6}"/>
    <cellStyle name="Euro" xfId="811" xr:uid="{F2EB724B-00EF-448E-9FEC-D4BA82D2A816}"/>
    <cellStyle name="Euro 2" xfId="4488" xr:uid="{C8302EA3-3359-4CB9-9324-710F2E3B2148}"/>
    <cellStyle name="Euro 2 2" xfId="4489" xr:uid="{A9CEEBBF-EDC6-49E8-AB72-09BC501989A8}"/>
    <cellStyle name="Euro 3" xfId="4490" xr:uid="{A26AFC15-AA99-49D6-BB6F-C60A95B8FFF8}"/>
    <cellStyle name="Euro 4" xfId="4491" xr:uid="{8B9505C2-9394-47C9-862E-88031ED6CD6E}"/>
    <cellStyle name="Euro 4 2" xfId="4492" xr:uid="{F5348E71-E4C1-42D3-A11F-33607EC13121}"/>
    <cellStyle name="Ex_MISTO" xfId="812" xr:uid="{F877DA0B-916C-45DC-B0CB-07D2B1AB63B6}"/>
    <cellStyle name="Excel_BuiltIn_Comma 1" xfId="4493" xr:uid="{661771C1-82B2-4F1E-A4DA-F4027BC2C212}"/>
    <cellStyle name="Explanatory Text" xfId="813" xr:uid="{6C6CCEE6-B17C-4B25-A15F-A4350EC948CC}"/>
    <cellStyle name="Explanatory Text 2" xfId="4494" xr:uid="{4C198682-6B90-42BA-A3AC-DB6B67B1F8C3}"/>
    <cellStyle name="EY House" xfId="4495" xr:uid="{5B5D1785-E8A2-4E32-8BF1-4CFC5D79FDE5}"/>
    <cellStyle name="EY House 2" xfId="4496" xr:uid="{8CF1DC6D-0257-458C-9BD6-C0A25A069FDE}"/>
    <cellStyle name="EY House 3" xfId="4497" xr:uid="{F892093E-EE0D-4B1B-8124-A14D8058BFB1}"/>
    <cellStyle name="F2" xfId="4498" xr:uid="{AE42BF0E-31D6-432B-AC44-8637726608BA}"/>
    <cellStyle name="F3" xfId="4499" xr:uid="{9413F780-0393-4BF7-BF61-6E26B25AF86B}"/>
    <cellStyle name="F4" xfId="4500" xr:uid="{FB8C4338-743D-4312-A024-9109A8C39AB3}"/>
    <cellStyle name="F5" xfId="4501" xr:uid="{B5A400A0-657C-4EB1-A10D-ECAE8CE5A854}"/>
    <cellStyle name="F6" xfId="4502" xr:uid="{B848C1C3-9E11-4EE3-BA0E-D9918EBCC1AA}"/>
    <cellStyle name="F7" xfId="4503" xr:uid="{62CEFB17-C51F-4325-AEB1-64099CAACC93}"/>
    <cellStyle name="F8" xfId="4504" xr:uid="{C28D54D7-89A3-434D-A251-EED081C5C151}"/>
    <cellStyle name="Feature" xfId="4505" xr:uid="{182A5254-29CA-4FC4-A6D7-60949F62F5A5}"/>
    <cellStyle name="Feature 2" xfId="4506" xr:uid="{4F18EB6C-3ACE-4C44-9E34-2AE38D7E54B1}"/>
    <cellStyle name="Feature 3" xfId="4507" xr:uid="{E98B6BA7-63CC-4DF7-86E7-F4800B89F1AB}"/>
    <cellStyle name="FIELD" xfId="814" xr:uid="{16B73B1E-C341-4451-8F62-5A3DA124B1B3}"/>
    <cellStyle name="FIELD 2" xfId="4508" xr:uid="{DF112D04-1F07-4F6F-ACD3-998D049E2C93}"/>
    <cellStyle name="FIELD 3" xfId="4509" xr:uid="{BE29A161-AC03-47ED-BED1-E9A8456DBB6E}"/>
    <cellStyle name="Fijo" xfId="4510" xr:uid="{4B814CCC-127C-44F6-AA5C-24C227B0A161}"/>
    <cellStyle name="Financier0" xfId="4511" xr:uid="{976427E2-7FA0-402C-9910-02D8396A1FE3}"/>
    <cellStyle name="Financiero" xfId="4512" xr:uid="{6EDD6C60-19B5-4F3B-B992-17631DE69892}"/>
    <cellStyle name="Fixed" xfId="815" xr:uid="{34DBE38C-0821-4B08-A0D2-629E3935C652}"/>
    <cellStyle name="Fixed 2" xfId="1020" xr:uid="{BC95D7DC-ED70-452A-AEA1-C973993E50C5}"/>
    <cellStyle name="Fixed 2 2" xfId="4513" xr:uid="{ACCCB9D2-4113-454D-8DBB-E82595659F9B}"/>
    <cellStyle name="Fixed 3" xfId="1021" xr:uid="{B89AFE2D-8FC7-424B-AF4B-2D4137C4C592}"/>
    <cellStyle name="Fixed 4" xfId="1022" xr:uid="{E5CA349C-D2BA-4058-9981-EAF17B594A8D}"/>
    <cellStyle name="Fixed 4 2" xfId="4514" xr:uid="{71EAC3D6-DAD7-4DDE-B02C-A647E3E1D9F4}"/>
    <cellStyle name="Fixed_IF - Autoprodutores 2" xfId="4515" xr:uid="{411597E9-23F7-47EF-8E2A-FA9073CF8623}"/>
    <cellStyle name="Fixo" xfId="816" xr:uid="{F4BEB0A3-30D7-469F-B3A7-B492E23EFC91}"/>
    <cellStyle name="Fixo 2" xfId="4516" xr:uid="{E6F40A4D-1036-4A10-A8B8-41B40B362574}"/>
    <cellStyle name="Fixo 3" xfId="4517" xr:uid="{6D0283C4-7D34-4AC3-ABF7-28513B577747}"/>
    <cellStyle name="Followed Hyperlink" xfId="817" xr:uid="{64E74D22-4034-47AA-A01C-CB824C3C9CE2}"/>
    <cellStyle name="Footnote" xfId="4518" xr:uid="{EFA362FE-B8E0-45DE-93CC-D5E9E8878324}"/>
    <cellStyle name="forms" xfId="4519" xr:uid="{34F6ADCE-839E-4A5E-AA32-2FE1E3D72667}"/>
    <cellStyle name="FORMULAS" xfId="4520" xr:uid="{30F10D0F-5CA9-4C52-B850-D7F277C8509F}"/>
    <cellStyle name="fundoamarelo" xfId="818" xr:uid="{55A021DC-86A1-4177-BB4E-B2E7D5F3C2A4}"/>
    <cellStyle name="fundoazul" xfId="819" xr:uid="{777756E1-E6AC-4DC8-89EA-4112027FAB04}"/>
    <cellStyle name="fundocinza" xfId="820" xr:uid="{08F57CE8-889B-4399-878F-8817ACCEC002}"/>
    <cellStyle name="fundodeentrada" xfId="821" xr:uid="{714B8908-4F70-4EB4-8D25-2B0903781DBA}"/>
    <cellStyle name="fundodeentrada 10" xfId="4521" xr:uid="{E80B5011-576E-469C-93EF-6CF986EDA10A}"/>
    <cellStyle name="fundodeentrada 10 2" xfId="43522" xr:uid="{C1D539B4-B972-45DB-9A20-F127E0CC2B0C}"/>
    <cellStyle name="fundodeentrada 11" xfId="43523" xr:uid="{A6DAD8EC-760A-478D-899C-D63B5363CC08}"/>
    <cellStyle name="fundodeentrada 11 2" xfId="43524" xr:uid="{D88DA89E-EE0A-4E41-BC66-2705BD1C019F}"/>
    <cellStyle name="fundodeentrada 12" xfId="43525" xr:uid="{AF6C7C6D-0864-4DDB-8D96-7B1AB024D20D}"/>
    <cellStyle name="fundodeentrada 12 2" xfId="43526" xr:uid="{71B7FB69-83F9-4A23-9F23-35844EFE9041}"/>
    <cellStyle name="fundodeentrada 13" xfId="43527" xr:uid="{04AB2561-0064-4435-A246-6F4B95B05735}"/>
    <cellStyle name="fundodeentrada 13 2" xfId="43528" xr:uid="{7D7E320B-D4A8-4FA9-B789-7171C233523F}"/>
    <cellStyle name="fundodeentrada 14" xfId="43529" xr:uid="{8655A2AD-1370-470F-81E2-A08151AFA530}"/>
    <cellStyle name="fundodeentrada 14 2" xfId="43530" xr:uid="{00DF3547-C96B-4DCB-914B-AE255CE838B1}"/>
    <cellStyle name="fundodeentrada 15" xfId="43531" xr:uid="{BB33B4FD-FDDB-4784-AF7C-A1546D85B1D2}"/>
    <cellStyle name="fundodeentrada 15 2" xfId="43532" xr:uid="{2539FDCF-3C8C-44AE-B2FC-E892B9E739B7}"/>
    <cellStyle name="fundodeentrada 16" xfId="43533" xr:uid="{68763476-1AFF-4F24-A36E-9CA7E4247764}"/>
    <cellStyle name="fundodeentrada 16 2" xfId="43534" xr:uid="{D0DB8F10-C57B-454B-AEE6-1BD404E89464}"/>
    <cellStyle name="fundodeentrada 17" xfId="43535" xr:uid="{E1D81646-777F-48C1-BDE1-71EFA3EDD071}"/>
    <cellStyle name="fundodeentrada 17 2" xfId="43536" xr:uid="{4786C856-6834-4E6E-8013-A860E404CD6A}"/>
    <cellStyle name="fundodeentrada 18" xfId="43537" xr:uid="{B7BDF173-A51C-4F79-8763-B4818F582675}"/>
    <cellStyle name="fundodeentrada 18 2" xfId="43538" xr:uid="{B9DFDBC0-713C-4650-B8B4-A649FE0887A4}"/>
    <cellStyle name="fundodeentrada 19" xfId="43539" xr:uid="{8E508530-21AD-4271-A433-C89B985EFF16}"/>
    <cellStyle name="fundodeentrada 19 2" xfId="43540" xr:uid="{80E87E0E-2B49-4F8D-B8EA-663FE2D4D623}"/>
    <cellStyle name="fundodeentrada 2" xfId="1023" xr:uid="{E76587C5-367A-499D-8F07-7C70A500A696}"/>
    <cellStyle name="fundodeentrada 2 2" xfId="4522" xr:uid="{B0CBA424-D32D-4789-8BE2-1D3ECB51AB72}"/>
    <cellStyle name="fundodeentrada 2 3" xfId="4523" xr:uid="{B6912F87-F081-4D50-82A1-C40401DDAB5E}"/>
    <cellStyle name="fundodeentrada 2 4" xfId="4524" xr:uid="{0C1040E8-53DC-461E-BE25-A923101AF87D}"/>
    <cellStyle name="fundodeentrada 20" xfId="43541" xr:uid="{CA4641BF-DDF8-41D3-B3BE-AEFEB2EDE8F5}"/>
    <cellStyle name="fundodeentrada 20 2" xfId="43542" xr:uid="{831FB7AF-2DC1-4C06-9C24-B68294FF236B}"/>
    <cellStyle name="fundodeentrada 21" xfId="43543" xr:uid="{9DB24524-6826-46D9-9952-E9E393046BEC}"/>
    <cellStyle name="fundodeentrada 21 2" xfId="43544" xr:uid="{F3DBFC2D-BFB9-4930-8ACA-50DEB9C7392D}"/>
    <cellStyle name="fundodeentrada 22" xfId="43545" xr:uid="{CCD561BB-9F9D-4503-9701-4B9FFCFF2CC1}"/>
    <cellStyle name="fundodeentrada 22 2" xfId="43546" xr:uid="{3F184C85-BCC0-45F2-AD62-6A0213CC24D3}"/>
    <cellStyle name="fundodeentrada 23" xfId="43547" xr:uid="{F38AF203-53C1-4E16-B2B7-EC0C272F2BB1}"/>
    <cellStyle name="fundodeentrada 23 2" xfId="43548" xr:uid="{99A7BA09-1590-4BFC-A72E-27EC26457B1D}"/>
    <cellStyle name="fundodeentrada 24" xfId="43549" xr:uid="{3B2A082B-6360-40D0-BB05-759F315B8AD4}"/>
    <cellStyle name="fundodeentrada 24 2" xfId="43550" xr:uid="{858FE266-32EA-4565-B9F6-1EF541B9A8D7}"/>
    <cellStyle name="fundodeentrada 25" xfId="43551" xr:uid="{3B45C159-7958-4E65-BE8D-44C437E8479D}"/>
    <cellStyle name="fundodeentrada 25 2" xfId="43552" xr:uid="{8111D379-E1C5-4671-9075-4A41FDE6752D}"/>
    <cellStyle name="fundodeentrada 26" xfId="43553" xr:uid="{8663EBA5-714F-40A3-A1BB-14E5D667CEB6}"/>
    <cellStyle name="fundodeentrada 26 2" xfId="43554" xr:uid="{4CC564C0-5013-4CBC-99BF-3B614306E0D9}"/>
    <cellStyle name="fundodeentrada 27" xfId="43555" xr:uid="{A08E95AB-4425-48B9-BE7B-B9E4727D5A06}"/>
    <cellStyle name="fundodeentrada 27 2" xfId="43556" xr:uid="{09E17870-A267-4A81-A5E3-F1F3C9A8EDB7}"/>
    <cellStyle name="fundodeentrada 28" xfId="43557" xr:uid="{55B069DB-294D-406F-BE64-4911AD51475A}"/>
    <cellStyle name="fundodeentrada 28 2" xfId="43558" xr:uid="{9A84680E-40B9-473E-91B2-3211BB0E0842}"/>
    <cellStyle name="fundodeentrada 29" xfId="43559" xr:uid="{45B54FD2-95AE-4A29-AC18-C572B8A79BE4}"/>
    <cellStyle name="fundodeentrada 3" xfId="4525" xr:uid="{57E8466D-692D-4059-8FC3-25416F50ABB0}"/>
    <cellStyle name="fundodeentrada 3 2" xfId="43560" xr:uid="{91C048BB-B7F1-4221-9D44-758F834B1858}"/>
    <cellStyle name="fundodeentrada 4" xfId="4526" xr:uid="{951D54B1-0CD6-4DD2-A050-1B54C09FB898}"/>
    <cellStyle name="fundodeentrada 4 2" xfId="43561" xr:uid="{1BDCA774-BB36-489A-9618-F35945956B31}"/>
    <cellStyle name="fundodeentrada 5" xfId="4527" xr:uid="{AD016A04-5542-4FC6-8CF1-AFFAE0AC97B7}"/>
    <cellStyle name="fundodeentrada 5 2" xfId="43562" xr:uid="{6EE76377-86CB-4149-9993-FB9D22CD3524}"/>
    <cellStyle name="fundodeentrada 6" xfId="4528" xr:uid="{EEBBBA47-233E-415D-8671-E917DAB0DDB4}"/>
    <cellStyle name="fundodeentrada 6 2" xfId="43563" xr:uid="{8D581D6A-3E1B-48D3-BE44-EBD829AFD3CF}"/>
    <cellStyle name="fundodeentrada 7" xfId="4529" xr:uid="{35296981-D800-4443-8A02-5BB70EB2752D}"/>
    <cellStyle name="fundodeentrada 7 2" xfId="43564" xr:uid="{1A1D978D-49A5-4A39-A10B-56FFD5BFC2B3}"/>
    <cellStyle name="fundodeentrada 8" xfId="4530" xr:uid="{BEF84854-9BF3-47FB-90E3-D912FBEC1EFE}"/>
    <cellStyle name="fundodeentrada 8 2" xfId="43565" xr:uid="{16A5E59A-4F2B-40F9-85CA-A36C5815E9E0}"/>
    <cellStyle name="fundodeentrada 9" xfId="4531" xr:uid="{81CB0F73-ADCE-4FAE-8331-6EDBA03EBB5E}"/>
    <cellStyle name="fundodeentrada 9 2" xfId="43566" xr:uid="{FF0BD324-E20A-445C-95FA-440B1EC6A4F4}"/>
    <cellStyle name="fundoentrada" xfId="822" xr:uid="{47457AC1-A8FF-4212-830A-BCC4AA8F3517}"/>
    <cellStyle name="fundoentrada 2" xfId="4532" xr:uid="{BC1DBB18-D69F-42C8-8BC8-96F259478B95}"/>
    <cellStyle name="fundoentrada 3" xfId="4533" xr:uid="{C9ECAE6D-98D2-42AE-B7F3-F96C809B0E21}"/>
    <cellStyle name="fundoentrada 3 2" xfId="4534" xr:uid="{F1C636C3-E89B-499A-87B8-CC8D77BFE403}"/>
    <cellStyle name="Geral" xfId="4535" xr:uid="{89373890-AD97-4A4B-B682-960F315B6311}"/>
    <cellStyle name="Geral 2" xfId="4536" xr:uid="{72858CD9-C194-46C0-96BF-E39C4FCE467B}"/>
    <cellStyle name="Geral 3" xfId="4537" xr:uid="{A2BD4A53-4BC4-4D87-B50B-D3FD06B7326A}"/>
    <cellStyle name="Geral_IF - Autoprodutores" xfId="4538" xr:uid="{B9BB31F9-7979-4AFB-92D1-329AA2FB0A6B}"/>
    <cellStyle name="Good" xfId="823" xr:uid="{A9F43D3D-79A8-44C8-A086-5B6822846580}"/>
    <cellStyle name="Good 2" xfId="4539" xr:uid="{1BBD53C2-CA59-41A0-8F05-6780E7E2AA62}"/>
    <cellStyle name="Grey" xfId="824" xr:uid="{FE8029DD-08FC-45E0-B6CA-2712D56FA859}"/>
    <cellStyle name="Grey 2" xfId="1024" xr:uid="{A526AE9E-6B90-4D1E-B475-9D44EC5E5428}"/>
    <cellStyle name="Grey 3" xfId="1025" xr:uid="{182E6F74-A4EB-4947-9583-794123BAB5C7}"/>
    <cellStyle name="Grey 4" xfId="1026" xr:uid="{7D585317-BC7B-4230-9B3F-A0C76917B14A}"/>
    <cellStyle name="Grey 5" xfId="1027" xr:uid="{5F3234C3-F21E-48AD-AF22-3002FA2C52A9}"/>
    <cellStyle name="Grey 6" xfId="4540" xr:uid="{18012E10-0033-4E1D-9F94-24572003A9D6}"/>
    <cellStyle name="Grey 7" xfId="4541" xr:uid="{EA2D1384-9BC8-49AA-A438-626E299D6B50}"/>
    <cellStyle name="Grey 8" xfId="4542" xr:uid="{062FB021-460B-4E1A-BE36-4396BEF2C43E}"/>
    <cellStyle name="Grey 9" xfId="4543" xr:uid="{E9140D9B-BB6F-40F6-ADEF-6FE0F1962D76}"/>
    <cellStyle name="Grey_COELCE CVA SRE (4)" xfId="4544" xr:uid="{799D39E9-D41A-4AFE-82D6-569E0316FA58}"/>
    <cellStyle name="Hard Percent" xfId="4545" xr:uid="{88671C62-3205-4929-88AA-D3115B191942}"/>
    <cellStyle name="HEADER" xfId="825" xr:uid="{A2AC0570-228F-46DF-9935-6066F14A06B6}"/>
    <cellStyle name="Header1" xfId="826" xr:uid="{33B6F281-073A-496B-B796-FB84C4EDF906}"/>
    <cellStyle name="Header1 2" xfId="4546" xr:uid="{A91D7259-9CBA-4BF7-92F0-685CE1105E67}"/>
    <cellStyle name="Header1 3" xfId="4547" xr:uid="{34BF4E2F-8D10-4F11-BAB0-2B09F513D2C6}"/>
    <cellStyle name="Header1 4" xfId="4548" xr:uid="{DE004C22-A715-4331-BB72-1A42007175D2}"/>
    <cellStyle name="Header1 5" xfId="4549" xr:uid="{13745E96-9193-4900-8259-A928CF3B565E}"/>
    <cellStyle name="Header1 6" xfId="4550" xr:uid="{32882A5B-3B85-4148-8729-65F011D52B9A}"/>
    <cellStyle name="Header2" xfId="827" xr:uid="{0B4E0845-335B-46E0-AE03-B7920EA2C8B8}"/>
    <cellStyle name="Header2 2" xfId="4551" xr:uid="{DDC61F3E-84D5-42FE-9604-63CA2B023A41}"/>
    <cellStyle name="Header2 3" xfId="4552" xr:uid="{01C641B5-93A7-473E-B5DE-E670D2759262}"/>
    <cellStyle name="Header2 4" xfId="4553" xr:uid="{C394287E-7218-460C-978B-B8C402EC8B5A}"/>
    <cellStyle name="Heading 1" xfId="828" xr:uid="{9B96183F-CAD8-4796-A951-AC859FEE1B7B}"/>
    <cellStyle name="Heading 1 2" xfId="1028" xr:uid="{DBAE7E87-646D-4F07-8324-03806C599ECC}"/>
    <cellStyle name="Heading 1 3" xfId="4554" xr:uid="{03B29F85-FA27-4B3C-979B-D7686A9A5CD4}"/>
    <cellStyle name="Heading 1_SOBRECONTRATAÇÃO E CVA" xfId="4555" xr:uid="{D6C56568-12C8-4C70-82CE-FAA87A9B9620}"/>
    <cellStyle name="Heading 2" xfId="829" xr:uid="{7913D529-78C3-4908-BD03-2E5656DAFA26}"/>
    <cellStyle name="Heading 2 2" xfId="1029" xr:uid="{A44B1D4F-04F6-4D77-A1FF-A772F72BDF61}"/>
    <cellStyle name="Heading 2 3" xfId="4556" xr:uid="{C801A9C4-D9E3-4CEA-9FB8-7E2415937466}"/>
    <cellStyle name="Heading 2_SOBRECONTRATAÇÃO E CVA" xfId="4557" xr:uid="{C936CCD9-3036-4122-8121-D3FF47E36A3C}"/>
    <cellStyle name="Heading 3" xfId="830" xr:uid="{23EC054C-34BE-4680-9ADA-156484CE4A9F}"/>
    <cellStyle name="Heading 3 2" xfId="4558" xr:uid="{D565373F-9510-431C-BF2B-609682CC2555}"/>
    <cellStyle name="Heading 4" xfId="831" xr:uid="{C829EC50-F734-44A2-8C62-8EE4C1097C9F}"/>
    <cellStyle name="Heading 4 2" xfId="4559" xr:uid="{05F24A5B-9015-4B52-89BE-E1B3826410D0}"/>
    <cellStyle name="Heading1" xfId="832" xr:uid="{3BB08C46-7C5E-4110-A107-688FD13EADF4}"/>
    <cellStyle name="Heading1 2" xfId="1030" xr:uid="{B346A17B-8AD6-4B6B-AB42-5B46543B5E88}"/>
    <cellStyle name="Heading1 2 2" xfId="4560" xr:uid="{7D3039F1-2B35-4CEC-AE1E-4C9ED4674540}"/>
    <cellStyle name="Heading1 3" xfId="1031" xr:uid="{3E5B3678-8EE5-441D-BAC5-9451D8F65570}"/>
    <cellStyle name="Heading1 4" xfId="1032" xr:uid="{317FE763-5BB2-4E9E-865D-4FFF84DE9C45}"/>
    <cellStyle name="Heading1 4 2" xfId="4561" xr:uid="{97727A7F-4315-4CCA-8C37-A059582C1196}"/>
    <cellStyle name="Heading1 5" xfId="1033" xr:uid="{75308D67-5946-468C-8770-919F586F7B7C}"/>
    <cellStyle name="Heading1_IF - Autoprodutores 2" xfId="4562" xr:uid="{9842E8C3-EE8A-4D82-9D50-A81DE4658C1B}"/>
    <cellStyle name="Heading2" xfId="833" xr:uid="{F9F15F20-D5C1-4079-805A-D70713CB1B69}"/>
    <cellStyle name="Heading2 2" xfId="1034" xr:uid="{56ECB851-5158-48B0-B88B-74823758114C}"/>
    <cellStyle name="Heading2 2 2" xfId="4563" xr:uid="{1630A1BB-36E1-4374-92B1-83571AB64AFD}"/>
    <cellStyle name="Heading2 3" xfId="1035" xr:uid="{8FC3224F-81F5-42D4-B22E-E594845712C3}"/>
    <cellStyle name="Heading2 4" xfId="1036" xr:uid="{1EE97F48-B85A-4B9F-A39A-EF72BEA3E552}"/>
    <cellStyle name="Heading2 4 2" xfId="4564" xr:uid="{87CDDB84-2178-4983-A4D7-455A2F6A1A97}"/>
    <cellStyle name="Heading2 5" xfId="1037" xr:uid="{1FBF7E84-B2C8-4F0B-85DD-726369E4BDE2}"/>
    <cellStyle name="Heading2_IF - Autoprodutores 2" xfId="4565" xr:uid="{40B2270D-7A63-48CE-965B-DB0EB90C8B76}"/>
    <cellStyle name="Hidden" xfId="4566" xr:uid="{46E28D3A-AB34-4B8B-9900-AF5DBA657A62}"/>
    <cellStyle name="HIGHLIGHT" xfId="834" xr:uid="{E637D6B1-782A-48A2-9211-39505C5257D1}"/>
    <cellStyle name="HIGHLIGHT 2" xfId="4567" xr:uid="{696DD28D-7724-4510-8527-A3EC567F5086}"/>
    <cellStyle name="HIGHLIGHT_COELCE CVA SRE (4)" xfId="4568" xr:uid="{B34C8ABE-AC6C-492E-9E2D-C7467AC19E12}"/>
    <cellStyle name="Hiperlink" xfId="2" builtinId="8" hidden="1"/>
    <cellStyle name="Hiperlink" xfId="4" builtinId="8" hidden="1"/>
    <cellStyle name="Hiperlink" xfId="6" builtinId="8" hidden="1"/>
    <cellStyle name="Hiperlink" xfId="8" builtinId="8" hidden="1"/>
    <cellStyle name="Hiperlink" xfId="10" builtinId="8" hidden="1"/>
    <cellStyle name="Hiperlink Visitado" xfId="3" builtinId="9" hidden="1"/>
    <cellStyle name="Hiperlink Visitado" xfId="5" builtinId="9" hidden="1"/>
    <cellStyle name="Hiperlink Visitado" xfId="7" builtinId="9" hidden="1"/>
    <cellStyle name="Hiperlink Visitado" xfId="9" builtinId="9" hidden="1"/>
    <cellStyle name="Hiperlink Visitado" xfId="11" builtinId="9" hidden="1"/>
    <cellStyle name="Hipervínculo visitado_ESSAL" xfId="1684" xr:uid="{8E2B9A46-3F8F-4098-9F5D-B2522367C8B9}"/>
    <cellStyle name="Hipervínculo_ESSAL" xfId="1685" xr:uid="{2997523F-37F6-4114-A3AD-FD9568BD01C8}"/>
    <cellStyle name="Hyperlink 2" xfId="4569" xr:uid="{46319969-A08C-4E6F-A4E3-36B8B854DF88}"/>
    <cellStyle name="Hyperlink 2 2" xfId="43567" xr:uid="{FD9D5A6B-80CF-4371-84B0-78CE43F9728F}"/>
    <cellStyle name="Hyperlink 3" xfId="4570" xr:uid="{12A9BBFD-3C37-4D83-8E62-D58D2C19C3E2}"/>
    <cellStyle name="Hyperlink 4" xfId="4571" xr:uid="{EBF16F25-2431-4B2C-B1B2-AC9C0F6079F6}"/>
    <cellStyle name="Hyperlink 5" xfId="43568" xr:uid="{363A8DD4-7DF5-4F42-BD73-09037D15565F}"/>
    <cellStyle name="Hyperlink_casulo 5" xfId="835" xr:uid="{2BCEA26A-EE4B-4839-966D-F196FCCFCDCD}"/>
    <cellStyle name="Incorrecto" xfId="1038" xr:uid="{D267B43A-DB89-4990-BA84-F68B3E5B3102}"/>
    <cellStyle name="Incorreto 2" xfId="1039" xr:uid="{6B975B48-A18B-4429-893A-0690597385C3}"/>
    <cellStyle name="Incorreto 2 2" xfId="4572" xr:uid="{071D5CAC-75AF-4546-996B-B31AD73DE3FD}"/>
    <cellStyle name="Incorreto 3" xfId="1786" xr:uid="{08735F21-FE6B-46D8-8986-F0ED4D444C2B}"/>
    <cellStyle name="Incorreto 4" xfId="4573" xr:uid="{AD810923-01B8-4B7B-B7D8-C7C293E40CD1}"/>
    <cellStyle name="Incorreto 5" xfId="43569" xr:uid="{25DE6279-4573-41EB-AC9C-4C6506EF1FE0}"/>
    <cellStyle name="Incorreto 6" xfId="43570" xr:uid="{82EDA56F-4AE0-4C9A-AB27-8763A3B232D2}"/>
    <cellStyle name="Incorreto 7" xfId="43571" xr:uid="{195B0AF4-C8E0-4666-81FA-7765075E80AE}"/>
    <cellStyle name="Incorreto 8" xfId="43572" xr:uid="{2C160491-E2C9-41F8-B4CB-A755F5736DFA}"/>
    <cellStyle name="Incorreto 9" xfId="836" xr:uid="{52303841-09A0-4E39-81AC-A2E673D6057C}"/>
    <cellStyle name="Indefinido" xfId="837" xr:uid="{3F232B7B-E878-4183-8625-7DD01DF28F0F}"/>
    <cellStyle name="Indefinido 2" xfId="4574" xr:uid="{0F3FFA91-EC05-4C1E-8E7E-8BFBF641D180}"/>
    <cellStyle name="Info Cell" xfId="4575" xr:uid="{DCDA855E-DBA1-46C5-BFF5-8F508EE542A9}"/>
    <cellStyle name="Information" xfId="4576" xr:uid="{2F51E9E7-8787-47FE-B26E-EFA65CB1F1A9}"/>
    <cellStyle name="Input" xfId="838" xr:uid="{E47FF995-D98F-42CE-B1C9-EE46B0555124}"/>
    <cellStyle name="Input %" xfId="839" xr:uid="{91B4A370-DE3D-4F2A-957E-4B1B49E4B49E}"/>
    <cellStyle name="Input % 2" xfId="4577" xr:uid="{CA9C8898-46B0-46A5-890A-D6D45075DB28}"/>
    <cellStyle name="Input % 3" xfId="4578" xr:uid="{A5F324F8-F19D-4DCF-9E0B-9CBDD1AD5692}"/>
    <cellStyle name="Input % 4" xfId="4579" xr:uid="{E0EDC7C1-13FE-499B-B13E-18B26EDE5E3F}"/>
    <cellStyle name="Input (%)" xfId="4580" xr:uid="{15E298D8-10EE-449F-90B7-B65BDCDC91EB}"/>
    <cellStyle name="Input (%) 2" xfId="4581" xr:uid="{783225CE-6871-4132-B3CD-4F909A4565B0}"/>
    <cellStyle name="Input (%) 3" xfId="4582" xr:uid="{0EEA8BFB-BCCA-4C92-A372-E4E54306D77C}"/>
    <cellStyle name="Input (£m)" xfId="4583" xr:uid="{3308B36D-1314-415B-B864-C53EA841539C}"/>
    <cellStyle name="Input (£m) 2" xfId="4584" xr:uid="{B632B0B1-75A7-41E7-A25C-0641CC14C87A}"/>
    <cellStyle name="Input (£m) 3" xfId="4585" xr:uid="{2E97DD69-8C07-4FAA-A20C-93A925C29E4F}"/>
    <cellStyle name="Input (No)" xfId="4586" xr:uid="{DB16D729-FA65-43AC-8FFA-8E9C155B6196}"/>
    <cellStyle name="Input (No) 2" xfId="4587" xr:uid="{F3C0B870-729C-4B0C-A798-08D3BEFA4410}"/>
    <cellStyle name="Input (No) 3" xfId="4588" xr:uid="{84BB4A7F-3286-4F1E-B6FA-D3C825C0C6AE}"/>
    <cellStyle name="Input [yellow]" xfId="840" xr:uid="{57EA4541-533F-4A3E-85A9-F57B0C0FED1B}"/>
    <cellStyle name="Input [yellow] 2" xfId="1040" xr:uid="{744AFE8E-C1D2-491E-B91A-113D2ED2D317}"/>
    <cellStyle name="Input [yellow] 2 2" xfId="4589" xr:uid="{C5009012-D0F0-4748-A6BD-CEA763B6D972}"/>
    <cellStyle name="Input [yellow] 2 3" xfId="4590" xr:uid="{1F3786F7-6AE9-498C-95C9-D0868D3B3DEA}"/>
    <cellStyle name="Input [yellow] 2 4" xfId="4591" xr:uid="{9D8DF539-269C-4EAF-AD27-83BA7BDE3239}"/>
    <cellStyle name="Input [yellow] 3" xfId="1041" xr:uid="{38AC04F5-19BF-4527-A402-8EA19AEA969F}"/>
    <cellStyle name="Input [yellow] 4" xfId="1042" xr:uid="{FFE56850-C87E-472C-B885-6D311F1D12D8}"/>
    <cellStyle name="Input [yellow] 5" xfId="1043" xr:uid="{1B8B83FA-06F3-46FD-AB54-A1528FB159D7}"/>
    <cellStyle name="Input [yellow] 6" xfId="4592" xr:uid="{76856A43-D896-4EAE-B89D-5C99B808345E}"/>
    <cellStyle name="Input [yellow] 7" xfId="4593" xr:uid="{EA6E67FF-D05C-4F40-9868-1D89BA01FEC6}"/>
    <cellStyle name="Input [yellow] 8" xfId="4594" xr:uid="{6A44FA6F-5851-4F4D-94F4-665E583167E1}"/>
    <cellStyle name="Input [yellow] 9" xfId="4595" xr:uid="{EA396E72-0EEC-4A39-89D9-9BC2016E3CEE}"/>
    <cellStyle name="Input [yellow]_COELCE CVA SRE (4)" xfId="4596" xr:uid="{17BB21F1-6555-4A28-83A8-FCCB94A90E30}"/>
    <cellStyle name="Input 1" xfId="841" xr:uid="{41010FE5-5EE2-479A-A89A-2CEA4DEF6143}"/>
    <cellStyle name="Input 1 2" xfId="4597" xr:uid="{43AAC9E2-96E8-4189-8A98-DC72831E3F2D}"/>
    <cellStyle name="Input 1 3" xfId="4598" xr:uid="{9B36F627-0B1C-4CD2-A1E7-88C2BE8DA7CA}"/>
    <cellStyle name="Input 1 3 2" xfId="4599" xr:uid="{FC21737D-D178-41CB-9187-C86C0A7F77DB}"/>
    <cellStyle name="Input 1_IF - Autoprodutores 2" xfId="4600" xr:uid="{E3D6733C-7050-4275-B12F-5B31188183D7}"/>
    <cellStyle name="Input 10" xfId="1044" xr:uid="{4C6D78E9-D30D-4B9A-89DD-3B6DD4B03792}"/>
    <cellStyle name="Input 11" xfId="1045" xr:uid="{FFDE3C02-CF87-46BF-BB81-8D13244B2BBF}"/>
    <cellStyle name="Input 12" xfId="1046" xr:uid="{3E04E297-B423-41AD-80E2-D4609EA9AF00}"/>
    <cellStyle name="Input 13" xfId="1047" xr:uid="{64667F7A-0184-4533-82F5-1B3F0BB7A03F}"/>
    <cellStyle name="Input 2" xfId="1048" xr:uid="{97795257-3A1B-457D-B98D-E4492A9AE892}"/>
    <cellStyle name="Input 3" xfId="842" xr:uid="{CE27105F-63B1-4C7E-9220-3136AF137E34}"/>
    <cellStyle name="Input 3 2" xfId="4601" xr:uid="{3640A38B-7182-424D-8880-49B009ECE460}"/>
    <cellStyle name="Input 4" xfId="1049" xr:uid="{5FF759BB-F51F-4E55-A175-405A72006621}"/>
    <cellStyle name="Input 5" xfId="1050" xr:uid="{57BAE672-E571-4A5E-9F31-1BA789C4B666}"/>
    <cellStyle name="Input 6" xfId="1051" xr:uid="{A8C236AB-0BEB-4A7D-95EE-98E6A0E673A3}"/>
    <cellStyle name="Input 7" xfId="1052" xr:uid="{D96B08F3-8870-4C54-AC19-D629D0C0BC7A}"/>
    <cellStyle name="Input 8" xfId="1053" xr:uid="{EBB86F68-1150-4176-B0D1-8B62D6E548DD}"/>
    <cellStyle name="Input 9" xfId="1054" xr:uid="{9D0C9881-429B-492C-B97E-79F228104286}"/>
    <cellStyle name="input override" xfId="4602" xr:uid="{46A1673C-A135-4236-91CB-2D6BC84D1F41}"/>
    <cellStyle name="Input_Análise CO" xfId="42563" xr:uid="{2FA373B2-04FC-4DBB-A52A-2DFAF7351EAD}"/>
    <cellStyle name="Kristopher's model" xfId="4603" xr:uid="{5BD59BA4-96BF-4FED-8242-F87B500EB9B1}"/>
    <cellStyle name="Lien hypertexte" xfId="4604" xr:uid="{6A2054D9-D5F9-4DC9-B935-4BC6B6C2EA9A}"/>
    <cellStyle name="Link Currency (0)" xfId="843" xr:uid="{A2EAE26F-C85D-4A9F-B207-AC15AF1178C0}"/>
    <cellStyle name="Link Currency (0) 2" xfId="1055" xr:uid="{9DF37AFA-6B56-4A96-9DE9-AFB467480140}"/>
    <cellStyle name="Link Currency (0) 3" xfId="4605" xr:uid="{BC685A89-816B-489C-837F-4C2F18F4780C}"/>
    <cellStyle name="Link Currency (0)_IRT_Planilha Básica_ v2010_CERRP" xfId="1787" xr:uid="{8A4060F8-F6EA-4C91-BB9B-4742FAEA2E62}"/>
    <cellStyle name="Link Currency (2)" xfId="844" xr:uid="{10326C22-6B48-4C0A-8E67-A4365A88304D}"/>
    <cellStyle name="Link Units (0)" xfId="845" xr:uid="{002EBCA0-A8C0-482A-BAC8-8B1777CA2DBA}"/>
    <cellStyle name="Link Units (0) 2" xfId="1056" xr:uid="{096F1916-AA44-4E25-AADF-124C3C7DF599}"/>
    <cellStyle name="Link Units (0) 3" xfId="4606" xr:uid="{2F706F93-BDFF-4D06-AB73-5D11AC4F1B77}"/>
    <cellStyle name="Link Units (0)_IRT_Planilha Básica_ v2010_CERRP" xfId="1788" xr:uid="{5DBB9701-0E20-446B-B7FE-621CB8F51FB0}"/>
    <cellStyle name="Link Units (1)" xfId="846" xr:uid="{B15113F3-6CDF-46A8-88FD-3109DA077CA1}"/>
    <cellStyle name="Link Units (1) 2" xfId="1057" xr:uid="{60EBB9BB-9FC7-41A5-B47D-A1D08B64D946}"/>
    <cellStyle name="Link Units (1) 3" xfId="4607" xr:uid="{D480C15F-76AB-4739-A3E0-08E56EE250AF}"/>
    <cellStyle name="Link Units (1)_IRT_Planilha Básica_ v2010_CERRP" xfId="1789" xr:uid="{396CD93D-2FF7-46CA-A901-71B219A0873F}"/>
    <cellStyle name="Link Units (2)" xfId="847" xr:uid="{527C0F4B-E511-496D-8C54-4E4F906E20DC}"/>
    <cellStyle name="Linked Cell" xfId="848" xr:uid="{96CDD790-47FD-445B-9567-A34EFE478B07}"/>
    <cellStyle name="Linked Cell 2" xfId="4608" xr:uid="{B8A1DC09-1D79-436F-BE1D-23D3F477DD4E}"/>
    <cellStyle name="MacroCode" xfId="4609" xr:uid="{F682CFC2-E166-4C2F-8126-1BEFBFBD39F0}"/>
    <cellStyle name="měny_Business Plan MCE" xfId="4610" xr:uid="{D963800E-D93D-41A0-B2DA-B2D55390D546}"/>
    <cellStyle name="Migliaia (0)_00_REV" xfId="4611" xr:uid="{C72A0D0B-13B7-4A2B-9715-CE9F85E80025}"/>
    <cellStyle name="Migliaia_1320 NX" xfId="4612" xr:uid="{FBD178C9-1ED3-4536-9955-00B0B7F6D2C8}"/>
    <cellStyle name="Mike" xfId="4613" xr:uid="{A36EBCDD-21CD-4472-9DAC-E1EF912E770B}"/>
    <cellStyle name="Millares [0]_10 AVERIAS MASIVAS + ANT" xfId="4614" xr:uid="{C9CE3448-E5B9-49A3-A11B-F75956C7B33F}"/>
    <cellStyle name="Millares 2" xfId="1058" xr:uid="{3418BC43-2B57-491F-9CFE-080A3A444501}"/>
    <cellStyle name="Millares 2 10" xfId="4615" xr:uid="{1BA57126-7F6A-425F-A6CE-C9C354BCF62A}"/>
    <cellStyle name="Millares 2 11" xfId="4616" xr:uid="{B5CC75C5-B230-4C71-9F91-2E6675D67E59}"/>
    <cellStyle name="Millares 2 12" xfId="4617" xr:uid="{AA61D60B-2619-456F-92A0-6851927597E7}"/>
    <cellStyle name="Millares 2 13" xfId="4618" xr:uid="{01892FB9-E227-41D2-9F0B-DBA68451AF09}"/>
    <cellStyle name="Millares 2 14" xfId="4619" xr:uid="{AC823E7B-D718-422B-8DFE-9578CBE26DDF}"/>
    <cellStyle name="Millares 2 15" xfId="4620" xr:uid="{1BE91351-038C-4696-9570-A90F0A92C213}"/>
    <cellStyle name="Millares 2 16" xfId="4621" xr:uid="{77AB98DD-648F-423E-8BCE-58B6C391220C}"/>
    <cellStyle name="Millares 2 17" xfId="4622" xr:uid="{6B8F9B8A-F0A5-4061-8D21-A50FF179FDD6}"/>
    <cellStyle name="Millares 2 18" xfId="4623" xr:uid="{9982E9DF-75E2-4910-9DC3-703F08C55973}"/>
    <cellStyle name="Millares 2 19" xfId="4624" xr:uid="{59C2499E-965A-4B9C-9407-A18EE2E69B31}"/>
    <cellStyle name="Millares 2 2" xfId="4625" xr:uid="{C7841DA2-BDAF-4DAB-99B9-BDD271BB16F2}"/>
    <cellStyle name="Millares 2 20" xfId="4626" xr:uid="{4FEA796F-0FA5-415D-8DBB-CA0976434399}"/>
    <cellStyle name="Millares 2 21" xfId="4627" xr:uid="{ED18F464-4712-4665-B5B2-DB2BE6BD1BB7}"/>
    <cellStyle name="Millares 2 22" xfId="4628" xr:uid="{13EEE544-00BB-42F2-A64B-BB114411F0F6}"/>
    <cellStyle name="Millares 2 23" xfId="4629" xr:uid="{84B9CC04-0568-4B18-B765-EBFFCD624F42}"/>
    <cellStyle name="Millares 2 24" xfId="4630" xr:uid="{F5373A3A-45D1-42F3-94C0-C6C4C3B5A988}"/>
    <cellStyle name="Millares 2 25" xfId="4631" xr:uid="{B2837A8E-4DB5-40F4-9551-3DF50AAE0BF9}"/>
    <cellStyle name="Millares 2 3" xfId="4632" xr:uid="{12E1D75A-DDD2-4141-8148-64B383FF1DA0}"/>
    <cellStyle name="Millares 2 4" xfId="4633" xr:uid="{2E61AFE5-E368-4BB7-BE6A-501893BB97FE}"/>
    <cellStyle name="Millares 2 5" xfId="4634" xr:uid="{641D1741-D5BD-4BF8-AC1B-7EA0784AB276}"/>
    <cellStyle name="Millares 2 6" xfId="4635" xr:uid="{18826C54-EA12-4A9C-8DC7-89C676841423}"/>
    <cellStyle name="Millares 2 7" xfId="4636" xr:uid="{953CCBEF-EB8E-4C28-A6ED-7065744A6E2D}"/>
    <cellStyle name="Millares 2 8" xfId="4637" xr:uid="{D28A02B3-280D-444C-AC3F-266439B93EDC}"/>
    <cellStyle name="Millares 2 9" xfId="4638" xr:uid="{DC4815B3-068D-4588-A48A-27E7F02B16BE}"/>
    <cellStyle name="Millares 3" xfId="1059" xr:uid="{00E0D7E7-0554-4821-9119-F2D43FF5353E}"/>
    <cellStyle name="Millares 3 10" xfId="4639" xr:uid="{D6750AA2-3151-4D92-8C27-C6397C654F21}"/>
    <cellStyle name="Millares 3 11" xfId="4640" xr:uid="{16CEF7DB-3BCE-4A5A-B651-BF12E02D0FFA}"/>
    <cellStyle name="Millares 3 12" xfId="4641" xr:uid="{CD82EB65-04B4-4336-9706-5B1D50791B46}"/>
    <cellStyle name="Millares 3 13" xfId="4642" xr:uid="{01A60C3D-A9B1-4340-B2AF-A87CE97D88AF}"/>
    <cellStyle name="Millares 3 14" xfId="4643" xr:uid="{736CBB0E-1DA9-4B54-A927-6BA7A1533FB9}"/>
    <cellStyle name="Millares 3 15" xfId="4644" xr:uid="{50325DB1-C08F-412F-A540-B700AB0640E7}"/>
    <cellStyle name="Millares 3 16" xfId="4645" xr:uid="{EE8BB128-7B80-4E76-8633-6EDFAEA3426F}"/>
    <cellStyle name="Millares 3 17" xfId="4646" xr:uid="{7A11DA3A-066B-418A-BAA5-710EEE99DD4A}"/>
    <cellStyle name="Millares 3 18" xfId="4647" xr:uid="{450FF7F0-17C9-4D65-B087-22AE979FD28D}"/>
    <cellStyle name="Millares 3 19" xfId="4648" xr:uid="{E0F13760-5808-473E-A056-7D960AC866F1}"/>
    <cellStyle name="Millares 3 2" xfId="4649" xr:uid="{FB4E6AD6-D93A-40B1-9771-C08FD426EC34}"/>
    <cellStyle name="Millares 3 20" xfId="4650" xr:uid="{74218037-F771-4B82-846D-D7D3FFCC694B}"/>
    <cellStyle name="Millares 3 21" xfId="4651" xr:uid="{7B32485B-BED9-48B2-AC4C-084179101D32}"/>
    <cellStyle name="Millares 3 22" xfId="4652" xr:uid="{C04D3B2F-B395-4994-B969-819D5E638405}"/>
    <cellStyle name="Millares 3 23" xfId="4653" xr:uid="{6B89F187-7D78-4101-8F20-311CD5EAB621}"/>
    <cellStyle name="Millares 3 24" xfId="4654" xr:uid="{183D8455-CD35-493F-AC38-6301A582357B}"/>
    <cellStyle name="Millares 3 25" xfId="4655" xr:uid="{004073D1-DD50-4DE7-9546-BFAEBFBED23A}"/>
    <cellStyle name="Millares 3 3" xfId="4656" xr:uid="{77014F69-A5AB-43C1-BC40-61DF44CC9F3E}"/>
    <cellStyle name="Millares 3 4" xfId="4657" xr:uid="{5D7AB335-0BCE-401A-BEA2-604D2496A00D}"/>
    <cellStyle name="Millares 3 5" xfId="4658" xr:uid="{4A921600-1FFE-4C43-AF71-EE5FFC640E2E}"/>
    <cellStyle name="Millares 3 6" xfId="4659" xr:uid="{A807352B-C61C-4D3E-A8F0-A0749438E455}"/>
    <cellStyle name="Millares 3 7" xfId="4660" xr:uid="{E805EAA0-B851-44B2-BCFC-D57E71B3546E}"/>
    <cellStyle name="Millares 3 8" xfId="4661" xr:uid="{8FF27590-8867-4E9B-BFA3-46BCC1BA3BF1}"/>
    <cellStyle name="Millares 3 9" xfId="4662" xr:uid="{531EF607-B94E-48C9-912E-C2CFB0EED9AF}"/>
    <cellStyle name="Millares 4" xfId="1060" xr:uid="{FD452C2B-0A53-4614-8302-42C4E8F8DD5B}"/>
    <cellStyle name="Millares 4 10" xfId="4663" xr:uid="{5D06BC86-EA83-4784-9B94-165A679347C9}"/>
    <cellStyle name="Millares 4 11" xfId="4664" xr:uid="{5B764E4D-885E-45DB-8F65-2EC094469A09}"/>
    <cellStyle name="Millares 4 12" xfId="4665" xr:uid="{A837DED8-8021-4451-93C8-03DEE2FCD030}"/>
    <cellStyle name="Millares 4 13" xfId="4666" xr:uid="{5F1640D7-4A14-43F3-A30E-103912AD9C4D}"/>
    <cellStyle name="Millares 4 14" xfId="4667" xr:uid="{0330FFE6-7569-41FE-811D-7A2BFAB3A961}"/>
    <cellStyle name="Millares 4 15" xfId="4668" xr:uid="{E9BEF62E-B4C3-4575-964F-00C790A1499E}"/>
    <cellStyle name="Millares 4 16" xfId="4669" xr:uid="{2948489E-8A9F-4DB3-9B6F-D8E95BDEAFDD}"/>
    <cellStyle name="Millares 4 17" xfId="4670" xr:uid="{12F235C1-FB6E-4E24-AB54-4F0207465764}"/>
    <cellStyle name="Millares 4 18" xfId="4671" xr:uid="{21587567-1AF3-433C-BB72-EE6C4DF5EF48}"/>
    <cellStyle name="Millares 4 19" xfId="4672" xr:uid="{2E578975-FF7A-4AAC-9EC3-1FB9AF40594E}"/>
    <cellStyle name="Millares 4 2" xfId="4673" xr:uid="{A8C4A126-AD3A-4F48-854F-BDF9D642EDA2}"/>
    <cellStyle name="Millares 4 20" xfId="4674" xr:uid="{0EEA6287-363D-4AEA-8D74-94A6D5A56F21}"/>
    <cellStyle name="Millares 4 21" xfId="4675" xr:uid="{64DFE51E-0204-47FD-8B6A-2BEAAB5D1D3F}"/>
    <cellStyle name="Millares 4 22" xfId="4676" xr:uid="{150CEE9C-7CB4-460F-9CF1-3F9F5CAF79A1}"/>
    <cellStyle name="Millares 4 23" xfId="4677" xr:uid="{6EF7A091-755F-4873-A0AF-AB15F7EAA061}"/>
    <cellStyle name="Millares 4 24" xfId="4678" xr:uid="{8CBB0DB6-4352-4D6C-9A5D-E01F35811A98}"/>
    <cellStyle name="Millares 4 25" xfId="4679" xr:uid="{A20CD677-AE78-4E15-A063-F0372529D1B1}"/>
    <cellStyle name="Millares 4 3" xfId="4680" xr:uid="{57DF9A16-6FE4-4470-A375-059706607CC3}"/>
    <cellStyle name="Millares 4 4" xfId="4681" xr:uid="{F0108467-0CAA-4738-A059-DA69285DF154}"/>
    <cellStyle name="Millares 4 5" xfId="4682" xr:uid="{CF6949DB-AE59-497C-85E0-59245876786E}"/>
    <cellStyle name="Millares 4 6" xfId="4683" xr:uid="{C80871BF-48EC-4BC6-9391-FCB6F65C5677}"/>
    <cellStyle name="Millares 4 7" xfId="4684" xr:uid="{8B7AFC6A-1557-415E-9A76-482E93EF8351}"/>
    <cellStyle name="Millares 4 8" xfId="4685" xr:uid="{89DCE2D9-35BA-480A-B08A-51C742D42EFB}"/>
    <cellStyle name="Millares 4 9" xfId="4686" xr:uid="{B5706150-7F53-42FB-B111-A19BE623CF63}"/>
    <cellStyle name="Millares 5" xfId="1061" xr:uid="{50C02224-D6DF-4A35-8DE8-85A31B253C9D}"/>
    <cellStyle name="Millares 5 10" xfId="4687" xr:uid="{D5DE99CA-9077-49A7-AD89-4B66CFCC51A3}"/>
    <cellStyle name="Millares 5 11" xfId="4688" xr:uid="{7E6E0C78-F645-451A-B30F-D9780935AFD0}"/>
    <cellStyle name="Millares 5 12" xfId="4689" xr:uid="{3BD7421A-3B4E-4E9D-9C8C-82F34FE7FEF0}"/>
    <cellStyle name="Millares 5 13" xfId="4690" xr:uid="{E67FD5AC-C34E-4122-9223-84A205B106E3}"/>
    <cellStyle name="Millares 5 14" xfId="4691" xr:uid="{8E92720D-16F5-43A7-BB3C-A30B5F7E1B14}"/>
    <cellStyle name="Millares 5 15" xfId="4692" xr:uid="{F1799147-5D5A-4721-B16C-6481EEAE9D51}"/>
    <cellStyle name="Millares 5 16" xfId="4693" xr:uid="{A28BBC6C-7A31-4B53-9540-92D32BCA7610}"/>
    <cellStyle name="Millares 5 17" xfId="4694" xr:uid="{BB9D4F78-655A-455C-8CA4-7B0EE8FC249A}"/>
    <cellStyle name="Millares 5 18" xfId="4695" xr:uid="{C4BC72CD-63E0-4C51-BEA7-0B2AAE0EC8BD}"/>
    <cellStyle name="Millares 5 19" xfId="4696" xr:uid="{483643A9-B726-41F3-BB6F-2764D9EE2409}"/>
    <cellStyle name="Millares 5 2" xfId="4697" xr:uid="{B79ADACE-CB70-42C5-A1A7-0CDEAD951D7F}"/>
    <cellStyle name="Millares 5 20" xfId="4698" xr:uid="{BCC7E3DA-D2FF-43F0-9FB8-A8ACEA1BA748}"/>
    <cellStyle name="Millares 5 21" xfId="4699" xr:uid="{B3755C2C-57CB-43B5-8CC3-59F5445C4822}"/>
    <cellStyle name="Millares 5 22" xfId="4700" xr:uid="{677083BE-1A34-4B08-909B-B6B118F37642}"/>
    <cellStyle name="Millares 5 23" xfId="4701" xr:uid="{7EE24A84-7E61-4E59-9209-17EED121469D}"/>
    <cellStyle name="Millares 5 24" xfId="4702" xr:uid="{F2312AE7-695A-4FB2-94DC-E162FE5B366D}"/>
    <cellStyle name="Millares 5 25" xfId="4703" xr:uid="{CFE1AF13-61F1-422E-B496-CF76E8870329}"/>
    <cellStyle name="Millares 5 3" xfId="4704" xr:uid="{F0F0FFD3-DD16-414E-9E6B-70910160CC2F}"/>
    <cellStyle name="Millares 5 4" xfId="4705" xr:uid="{5CAAE20B-D127-495D-B485-05683B77E60B}"/>
    <cellStyle name="Millares 5 5" xfId="4706" xr:uid="{F04CDF7F-4902-4315-AC22-5342E3EBD388}"/>
    <cellStyle name="Millares 5 6" xfId="4707" xr:uid="{0F5CABD9-439C-42A1-8548-987430411C2C}"/>
    <cellStyle name="Millares 5 7" xfId="4708" xr:uid="{E6385764-5203-4CEF-B198-4C3F5C699F79}"/>
    <cellStyle name="Millares 5 8" xfId="4709" xr:uid="{C45C3D47-DF9B-4924-84EC-4BEF19352F05}"/>
    <cellStyle name="Millares 5 9" xfId="4710" xr:uid="{7924E9C0-45F6-4242-A44C-57D8BB5F4846}"/>
    <cellStyle name="Millares_10 AVERIAS MASIVAS + ANT" xfId="4711" xr:uid="{7A5D92CA-BD61-4051-B800-0F686AB0F746}"/>
    <cellStyle name="Milliers [0]_~S9STD" xfId="4712" xr:uid="{72DC1FD0-8974-4693-A2D6-252F1173761E}"/>
    <cellStyle name="Milliers_~S9STD" xfId="4713" xr:uid="{366AE238-F535-4F60-A135-6654394986E1}"/>
    <cellStyle name="Misto" xfId="1686" xr:uid="{13E8C749-E4B9-4967-B77F-6DE0A911A88A}"/>
    <cellStyle name="Moeda 10" xfId="849" xr:uid="{88791C1D-07BE-4258-9B15-D9E87E7942B4}"/>
    <cellStyle name="Moeda 11" xfId="43979" xr:uid="{38D7E443-A699-43B7-8B7F-B69371CFC4B7}"/>
    <cellStyle name="Moeda 12" xfId="44008" xr:uid="{4C716396-0CB7-47CF-AFFB-5D08B35CC793}"/>
    <cellStyle name="Moeda 13" xfId="44018" xr:uid="{70E37F24-5654-4B07-AE6D-3A592630232A}"/>
    <cellStyle name="Moeda 2" xfId="931" xr:uid="{FD9C9DE2-8378-4973-B8BA-F87C3543E141}"/>
    <cellStyle name="Moeda 2 2" xfId="1062" xr:uid="{488F5BC8-C54D-4B83-96AC-BDFF7E015685}"/>
    <cellStyle name="Moeda 2 2 2" xfId="4714" xr:uid="{101D4534-F70C-41AA-B8E1-16FA0B832B8F}"/>
    <cellStyle name="Moeda 2 2 3" xfId="4715" xr:uid="{87B7CAFC-24D7-4120-BD73-3D8655504FD1}"/>
    <cellStyle name="Moeda 2 2 4" xfId="4716" xr:uid="{9A0281D0-23D6-4AEA-BB26-22F063255B9B}"/>
    <cellStyle name="Moeda 2 2 5" xfId="4717" xr:uid="{05E00EB1-8A90-47F0-BF23-0536F4AB7343}"/>
    <cellStyle name="Moeda 2 3" xfId="1790" xr:uid="{89194BEA-B5CF-4B99-BDCA-94E14E3448DC}"/>
    <cellStyle name="Moeda 2 3 2" xfId="4718" xr:uid="{B4116400-1576-4949-814A-5FD62CE476D9}"/>
    <cellStyle name="Moeda 2 3 3" xfId="4719" xr:uid="{08D358DB-B22D-4AEB-BFC9-7AF88AD9CF15}"/>
    <cellStyle name="Moeda 2 3 4" xfId="4720" xr:uid="{893FDB7F-F040-4056-BFFB-3A67A64179D0}"/>
    <cellStyle name="Moeda 2 4" xfId="4721" xr:uid="{B0932E37-773C-4ED7-BE66-7A8CD6FBA493}"/>
    <cellStyle name="Moeda 2 4 2" xfId="4722" xr:uid="{3140AB37-D1B8-4D73-AF42-9B76592D18DE}"/>
    <cellStyle name="Moeda 2 4 3" xfId="4723" xr:uid="{CA075A76-4092-4708-97BA-3A44C7E82927}"/>
    <cellStyle name="Moeda 2 4 4" xfId="4724" xr:uid="{FCBA554A-4818-42FA-8747-BCED6794E997}"/>
    <cellStyle name="Moeda 2 5" xfId="4725" xr:uid="{4B5B997C-52AD-40B4-A1AF-D5F80670DCD1}"/>
    <cellStyle name="Moeda 2 5 2" xfId="4726" xr:uid="{C9A54230-932B-4922-B576-B2F94955ED18}"/>
    <cellStyle name="Moeda 2 5 3" xfId="4727" xr:uid="{F87D04C7-CB6E-4908-9902-04F0602867CB}"/>
    <cellStyle name="Moeda 2 5 4" xfId="4728" xr:uid="{A59A1A8C-0099-4693-A812-07FA48FFB382}"/>
    <cellStyle name="Moeda 2 6" xfId="4729" xr:uid="{C218E6AB-0CC2-4416-8614-D860E085B65F}"/>
    <cellStyle name="Moeda 2 6 2" xfId="4730" xr:uid="{07ED646C-8FBA-4629-9303-7ADA65150463}"/>
    <cellStyle name="Moeda 2 6 3" xfId="4731" xr:uid="{D0021FF5-251B-4B36-8297-2E515369D97C}"/>
    <cellStyle name="Moeda 2 6 4" xfId="4732" xr:uid="{70AD85B2-89DC-41A0-9DF7-FE7B683A5C82}"/>
    <cellStyle name="Moeda 2 7" xfId="4733" xr:uid="{943F0B88-A9E5-4CD5-954F-A6D1DF0B27E8}"/>
    <cellStyle name="Moeda 2 8" xfId="4734" xr:uid="{ECE77981-4F8D-4158-B29C-81813BF45EFF}"/>
    <cellStyle name="Moeda 3" xfId="1063" xr:uid="{D6911425-F87B-4EB5-AC4F-C44CD666B5CA}"/>
    <cellStyle name="Moeda 3 2" xfId="4735" xr:uid="{C5877B71-9E97-43C8-9AF4-C627FAA23569}"/>
    <cellStyle name="Moeda 30" xfId="43573" xr:uid="{79CDAABC-8CD9-417A-8CF1-779068061DFF}"/>
    <cellStyle name="Moeda 4" xfId="1687" xr:uid="{22B9B6D2-4CD3-4DD9-BE8D-EF3C6D082F12}"/>
    <cellStyle name="Moeda 4 2" xfId="4736" xr:uid="{D6D50E91-E2B4-40DB-A24E-9D5BC8A852F0}"/>
    <cellStyle name="Moeda 4 3" xfId="4737" xr:uid="{1A47347B-D6CD-4800-80C5-0CFC0A3C4D28}"/>
    <cellStyle name="Moeda 5" xfId="1503" xr:uid="{74C16493-07A3-4BF0-822D-D940572B74B3}"/>
    <cellStyle name="Moeda 5 2" xfId="4738" xr:uid="{72599DBD-B7CF-43E2-975F-F5EF0F6165D5}"/>
    <cellStyle name="Moeda 6" xfId="1791" xr:uid="{FB2C7DD9-3287-4B2A-9267-0FE0742491A2}"/>
    <cellStyle name="Moeda 6 2" xfId="43574" xr:uid="{D7EC0051-E030-4E1C-A9F2-8D87ABDEC7F8}"/>
    <cellStyle name="Moeda 7" xfId="4739" xr:uid="{2E42E2D8-990C-4743-8639-B8228BFB716A}"/>
    <cellStyle name="Moeda 8" xfId="43575" xr:uid="{D0C4894F-3A88-4B80-B57B-26E03548950F}"/>
    <cellStyle name="Moeda 8 2" xfId="43576" xr:uid="{A4B851DF-4C82-4BE2-91C1-FC106BC6B98A}"/>
    <cellStyle name="Moeda 9" xfId="43964" xr:uid="{C2AC9208-FF41-45A5-BDCF-6C9CD685F1BA}"/>
    <cellStyle name="Moeda0" xfId="850" xr:uid="{4AC3E9AC-7381-4984-9130-C50C340CD281}"/>
    <cellStyle name="Moeda0 2" xfId="4740" xr:uid="{892591DC-79DD-4553-B92A-15443BF6FEEF}"/>
    <cellStyle name="Moeda0 3" xfId="4741" xr:uid="{0481F353-D575-4C39-A230-451BDAC63F33}"/>
    <cellStyle name="Moneda [0]_0499EJEG" xfId="4742" xr:uid="{15965ED8-E4D9-4357-A6C8-90795DA5437D}"/>
    <cellStyle name="Moneda_0499EJEG" xfId="4743" xr:uid="{E0B12EDE-21F4-49B9-8F59-E736B887997F}"/>
    <cellStyle name="Monétaire [0]_~S9STD" xfId="4744" xr:uid="{4545D67F-1D56-4FA8-B7B6-1CCEC83D4AB4}"/>
    <cellStyle name="Monétaire_~S9STD" xfId="4745" xr:uid="{D5DA9348-949F-41F9-8089-D4CA99298CD2}"/>
    <cellStyle name="Monétaire0" xfId="4746" xr:uid="{E7D5BE7C-BC14-4626-98A3-B04813C4B220}"/>
    <cellStyle name="Monetario" xfId="4747" xr:uid="{88A964BF-5710-45A3-AF86-4CCAA7F7D01E}"/>
    <cellStyle name="Month" xfId="851" xr:uid="{CE0AECB0-619A-4555-84CE-1175DA0D1CC6}"/>
    <cellStyle name="Month 2" xfId="4748" xr:uid="{617E2D6D-E9AE-4682-A3EB-F30EE43546EA}"/>
    <cellStyle name="Month 3" xfId="4749" xr:uid="{5E1A8A12-5C1C-46BA-817E-E88DD5069B8F}"/>
    <cellStyle name="Month 3 2" xfId="4750" xr:uid="{4634C6F8-7E30-4596-9B38-2FA79063D38A}"/>
    <cellStyle name="movimentação" xfId="852" xr:uid="{7158D782-A6C2-40F7-89E5-F5CE07CA8E3C}"/>
    <cellStyle name="movimentação 2" xfId="1064" xr:uid="{41760CB5-7E06-4A3D-89AE-24625A767023}"/>
    <cellStyle name="Multiple" xfId="4751" xr:uid="{FF2E3B53-DFF0-4E1F-AF60-B6662BC83401}"/>
    <cellStyle name="Multiple Black [0]" xfId="4752" xr:uid="{63865059-B9B6-4CE3-9C09-E138D6386581}"/>
    <cellStyle name="Multiple Black [1]" xfId="4753" xr:uid="{D71D4D18-2AC5-40F0-9D71-BD62CEE68EA0}"/>
    <cellStyle name="Multiple Black [2]" xfId="4754" xr:uid="{18D90FC7-A55E-4B7D-AD65-2C5ACDF5DB38}"/>
    <cellStyle name="Multiple Blue [0]" xfId="4755" xr:uid="{7D3CBC45-502B-456C-B1E4-BEDF2DA9E5C2}"/>
    <cellStyle name="Multiple Blue [1]" xfId="4756" xr:uid="{9932A348-27A3-4CD2-A29D-9886897F252D}"/>
    <cellStyle name="Multiple Blue [2]" xfId="4757" xr:uid="{325A6810-B3BB-4854-A763-6E7D5C58A955}"/>
    <cellStyle name="Neutra 10" xfId="4758" xr:uid="{EA9C708E-0D7B-4F24-B038-AA02AB3410F2}"/>
    <cellStyle name="Neutra 11" xfId="43577" xr:uid="{87B3078E-65A2-48DD-BEC8-03A862953ECB}"/>
    <cellStyle name="Neutra 12" xfId="853" xr:uid="{A8CBB476-4BE9-431A-B437-99392983144B}"/>
    <cellStyle name="Neutra 2" xfId="1065" xr:uid="{55445325-4C2B-4FB9-8873-BA7F2D301348}"/>
    <cellStyle name="Neutra 2 2" xfId="4759" xr:uid="{FD8D6B91-1C49-4FFA-AE8B-1113164FA0C4}"/>
    <cellStyle name="Neutra 3" xfId="1792" xr:uid="{D3DB2DC0-1D76-4B19-86E8-2F38300413CA}"/>
    <cellStyle name="Neutra 3 2" xfId="4760" xr:uid="{4470431D-7EBC-4C17-B704-76387A29E7F3}"/>
    <cellStyle name="Neutra 4" xfId="4761" xr:uid="{3F755F7F-0DE6-4C95-96A1-667A8AB23F1C}"/>
    <cellStyle name="Neutra 4 2" xfId="4762" xr:uid="{68F25A96-8B62-4C57-A5A3-6D70692D9709}"/>
    <cellStyle name="Neutra 5" xfId="4763" xr:uid="{D810C971-A32A-4782-ACAA-B63C535AE23C}"/>
    <cellStyle name="Neutra 6" xfId="4764" xr:uid="{8D6A8678-CBEB-451F-B4D0-D18EDA30766E}"/>
    <cellStyle name="Neutra 7" xfId="4765" xr:uid="{7DBC2991-2A94-4D59-957B-C24C0B92DFDF}"/>
    <cellStyle name="Neutra 8" xfId="4766" xr:uid="{7C6511D5-7127-4218-8DB9-F88B3135DF78}"/>
    <cellStyle name="Neutra 9" xfId="4767" xr:uid="{516CC6E9-9EEB-46E8-8FD8-7D9AB0778333}"/>
    <cellStyle name="Neutral" xfId="854" xr:uid="{8DB2B104-5236-494B-A03E-69313B081766}"/>
    <cellStyle name="Neutral 2" xfId="4768" xr:uid="{6DDD4165-CF12-4025-8031-A03BCE563E87}"/>
    <cellStyle name="NívelLinha_2_1998" xfId="4769" xr:uid="{688E8E9A-C5F1-400D-8118-12B977B8D281}"/>
    <cellStyle name="no dec" xfId="855" xr:uid="{9343E8F2-596C-44ED-8FD8-792198D94934}"/>
    <cellStyle name="no dec 2" xfId="4770" xr:uid="{C37B72CB-0D3D-4D01-A162-90A984F422BE}"/>
    <cellStyle name="no dec 3" xfId="4771" xr:uid="{520901CD-F9C1-4281-830C-F0BD5312FB0A}"/>
    <cellStyle name="No-definido" xfId="1688" xr:uid="{FE4C680B-6EC0-4D49-9D58-0C39A9B86E02}"/>
    <cellStyle name="Non_definito" xfId="4772" xr:uid="{B822974E-1DB1-4277-B883-C956004A6F64}"/>
    <cellStyle name="Normal" xfId="0" builtinId="0"/>
    <cellStyle name="Normal - Estilo1" xfId="4773" xr:uid="{4C298D23-9DC1-45B5-9D5B-0667622680EF}"/>
    <cellStyle name="Normal - Estilo2" xfId="4774" xr:uid="{96A84226-8BDF-49D5-98BC-F302CF44F8A4}"/>
    <cellStyle name="Normal - Estilo3" xfId="4775" xr:uid="{77CF8AFF-A8EC-447F-BA58-F8296F15EFE2}"/>
    <cellStyle name="Normal - Estilo4" xfId="4776" xr:uid="{01C03ED5-742B-48A6-89BC-CC36093A7526}"/>
    <cellStyle name="Normal - Estilo5" xfId="4777" xr:uid="{6BE655C1-C2C8-4619-81D1-DC6D0FAEA7FF}"/>
    <cellStyle name="Normal - Estilo6" xfId="4778" xr:uid="{BBD6F9C9-7446-4F9C-A338-249498930FD2}"/>
    <cellStyle name="Normal - Estilo7" xfId="4779" xr:uid="{1DB255B7-A627-43B7-8074-EBE07A7A0EEF}"/>
    <cellStyle name="Normal - Estilo8" xfId="4780" xr:uid="{35A38AD3-F084-4437-9B4E-66DBFD94956F}"/>
    <cellStyle name="Normal - Style1" xfId="856" xr:uid="{CA1AC23E-EEE2-4306-8D5B-F941E29B00A7}"/>
    <cellStyle name="Normal - Style1 10" xfId="4781" xr:uid="{436D8A76-C061-456D-8729-07621A80FE38}"/>
    <cellStyle name="Normal - Style1 2" xfId="1066" xr:uid="{4A7A782B-E646-4081-A96D-0E2BFE8313E3}"/>
    <cellStyle name="Normal - Style1 3" xfId="1067" xr:uid="{132C644E-B295-4AE8-B999-C5DFE84D5C62}"/>
    <cellStyle name="Normal - Style1 4" xfId="1068" xr:uid="{CC1E44D0-CB07-4C72-B0DD-5A1FF32F756B}"/>
    <cellStyle name="Normal - Style1 5" xfId="1069" xr:uid="{E3B7BDA6-1692-4966-BC43-D98F88B4F98C}"/>
    <cellStyle name="Normal - Style1 6" xfId="4782" xr:uid="{731B06DF-1C45-45BA-A1F1-DB940FE102B1}"/>
    <cellStyle name="Normal - Style1 7" xfId="4783" xr:uid="{6F3EB1EB-7C14-4DD1-9B30-238F60E3FE09}"/>
    <cellStyle name="Normal - Style1 8" xfId="4784" xr:uid="{EB24AA7D-48A8-45BF-9800-4B8426A39E26}"/>
    <cellStyle name="Normal - Style1 9" xfId="4785" xr:uid="{F3224338-98C8-410A-8724-089FFEE8B063}"/>
    <cellStyle name="Normal (%)" xfId="857" xr:uid="{6092F446-B9D7-49EB-AD21-09263DC015D2}"/>
    <cellStyle name="Normal (%) 2" xfId="1070" xr:uid="{D0BAFA64-E653-410C-A51B-C7791683EF0A}"/>
    <cellStyle name="Normal (%) 3" xfId="1793" xr:uid="{0C29B8CC-9CCF-4620-888D-63C80F4E7353}"/>
    <cellStyle name="Normal (%) 4" xfId="1794" xr:uid="{9353C933-57B3-4B34-A46F-A0DE758A8555}"/>
    <cellStyle name="Normal (£m)" xfId="4786" xr:uid="{0787E482-9CE3-432B-AA6F-46A048FFACD1}"/>
    <cellStyle name="Normal (£m) 2" xfId="4787" xr:uid="{AC29C103-1BF5-4E6A-9078-2EAC06C5FA17}"/>
    <cellStyle name="Normal (£m) 3" xfId="4788" xr:uid="{4033FAA8-7D92-4308-8739-8A936693905F}"/>
    <cellStyle name="Normal (No)" xfId="858" xr:uid="{64732257-1DCE-48C2-8FD8-149D04ABFF09}"/>
    <cellStyle name="Normal (No) 2" xfId="1071" xr:uid="{E3F5121B-BFD5-4C4A-81FC-FCDC6F51358A}"/>
    <cellStyle name="Normal (No) 3" xfId="1795" xr:uid="{CD542E2B-9DED-4B79-BB5C-5EF3D75F1C11}"/>
    <cellStyle name="Normal (No) 4" xfId="1796" xr:uid="{A4DBBFE1-57F5-49BF-86F9-537F634B49A1}"/>
    <cellStyle name="Normal (x)" xfId="4789" xr:uid="{34CF7609-23B3-4A21-99F5-359357D8F1C7}"/>
    <cellStyle name="Normal (x) 2" xfId="4790" xr:uid="{C043E51C-D21A-45AF-92AD-89944B36996A}"/>
    <cellStyle name="Normal (x) 3" xfId="4791" xr:uid="{29C61755-DD86-4EC0-B3C8-B71DCE567AE0}"/>
    <cellStyle name="Normal 10" xfId="1072" xr:uid="{050AF3D6-9783-48D0-B239-923F7DADECFD}"/>
    <cellStyle name="Normal 10 10" xfId="4792" xr:uid="{8FAC9B54-95C7-4429-AB84-6496E3534568}"/>
    <cellStyle name="Normal 10 10 10" xfId="4793" xr:uid="{7C66E898-1ED5-4312-887F-EF0DF08B0CBD}"/>
    <cellStyle name="Normal 10 10 11" xfId="4794" xr:uid="{E7A1D379-6AEB-4A8D-85B6-F9FA8BB1923E}"/>
    <cellStyle name="Normal 10 10 12" xfId="4795" xr:uid="{3E928563-2D65-4E2F-AEB9-53919D58FA2D}"/>
    <cellStyle name="Normal 10 10 13" xfId="4796" xr:uid="{BA02959E-5E1B-4B8E-BD33-C8CDE7627A81}"/>
    <cellStyle name="Normal 10 10 2" xfId="4797" xr:uid="{886A2E1F-2E76-4348-A3EB-47251AB5A47A}"/>
    <cellStyle name="Normal 10 10 2 2" xfId="4798" xr:uid="{1C4CA054-C6BD-4E7E-BE5A-6F83F46DD95A}"/>
    <cellStyle name="Normal 10 10 2 3" xfId="4799" xr:uid="{892912FA-39FE-444B-AC45-D982D00E1359}"/>
    <cellStyle name="Normal 10 10 2 4" xfId="4800" xr:uid="{7D319655-880F-4EFF-9FB4-64050513CAA6}"/>
    <cellStyle name="Normal 10 10 2 5" xfId="4801" xr:uid="{EE04E8B3-2416-48AD-BCB0-95FD906309F8}"/>
    <cellStyle name="Normal 10 10 2 6" xfId="4802" xr:uid="{7BA99395-7C92-4944-AE4A-51DFFCEC162B}"/>
    <cellStyle name="Normal 10 10 3" xfId="4803" xr:uid="{0141BC55-2645-418C-8A7A-852DDB30DF6A}"/>
    <cellStyle name="Normal 10 10 3 2" xfId="4804" xr:uid="{42DC21C1-89E0-48F1-BD6C-7E4F6529418F}"/>
    <cellStyle name="Normal 10 10 3 3" xfId="4805" xr:uid="{4D4F0513-C7C2-444A-A5F2-D96E6AE80AF5}"/>
    <cellStyle name="Normal 10 10 3 4" xfId="4806" xr:uid="{2D2E9CF3-EBB4-4E49-994D-E4825DE04639}"/>
    <cellStyle name="Normal 10 10 3 5" xfId="4807" xr:uid="{B8112CA9-651D-4FE4-A561-C78C3E48A2FC}"/>
    <cellStyle name="Normal 10 10 3 6" xfId="4808" xr:uid="{7C57CB12-311D-40F2-B56F-D58F1BD27F92}"/>
    <cellStyle name="Normal 10 10 4" xfId="4809" xr:uid="{2CE45D05-3E27-44BA-AC57-DD6165F29407}"/>
    <cellStyle name="Normal 10 10 4 2" xfId="4810" xr:uid="{C7BAF998-E09C-405D-92A9-E54DD733DA39}"/>
    <cellStyle name="Normal 10 10 4 3" xfId="4811" xr:uid="{C69AED21-6A02-4206-B299-5905B330B94B}"/>
    <cellStyle name="Normal 10 10 4 4" xfId="4812" xr:uid="{0305CB46-5DD5-44D6-90E2-6700D9B1AE7C}"/>
    <cellStyle name="Normal 10 10 4 5" xfId="4813" xr:uid="{BF03F48D-3C78-457F-9616-657B8D400138}"/>
    <cellStyle name="Normal 10 10 4 6" xfId="4814" xr:uid="{E36022D7-A93C-4474-9A23-FD1B98C0672A}"/>
    <cellStyle name="Normal 10 10 5" xfId="4815" xr:uid="{13C72606-3B3A-48CF-95EF-3DBB1BA7A54E}"/>
    <cellStyle name="Normal 10 10 5 2" xfId="4816" xr:uid="{7E41CF88-1B0D-497D-B5AF-DECF130CCFB7}"/>
    <cellStyle name="Normal 10 10 5 3" xfId="4817" xr:uid="{E9151906-B6AD-4051-8C21-61D721DCEC9A}"/>
    <cellStyle name="Normal 10 10 5 4" xfId="4818" xr:uid="{82C552BF-06CD-4504-9A5F-479C22AB05E5}"/>
    <cellStyle name="Normal 10 10 5 5" xfId="4819" xr:uid="{DF3AF8E9-3152-4CD0-9249-467A499319BF}"/>
    <cellStyle name="Normal 10 10 5 6" xfId="4820" xr:uid="{8C0F3A66-7807-4F08-8B21-6A7B783D91E3}"/>
    <cellStyle name="Normal 10 10 6" xfId="4821" xr:uid="{358D35E8-E971-47BA-A08C-522F48159236}"/>
    <cellStyle name="Normal 10 10 6 2" xfId="4822" xr:uid="{4B896D53-CA93-4612-9EB1-26D6881F87C1}"/>
    <cellStyle name="Normal 10 10 6 3" xfId="4823" xr:uid="{19AF90E3-0F60-41F8-BB75-4B90AA91E1C0}"/>
    <cellStyle name="Normal 10 10 6 4" xfId="4824" xr:uid="{04068034-5F4A-4E99-B58E-58309A42BA55}"/>
    <cellStyle name="Normal 10 10 6 5" xfId="4825" xr:uid="{2699EF33-8F28-4E90-A11D-45ABC570E8E0}"/>
    <cellStyle name="Normal 10 10 6 6" xfId="4826" xr:uid="{550B46C5-C3E5-4394-A954-D7394EBF1990}"/>
    <cellStyle name="Normal 10 10 7" xfId="4827" xr:uid="{99256F49-3BAB-45DD-9422-CB7D34FC8AB8}"/>
    <cellStyle name="Normal 10 10 7 2" xfId="4828" xr:uid="{4E8AB929-00BD-40F9-99A8-0AFE4E8EA643}"/>
    <cellStyle name="Normal 10 10 7 3" xfId="4829" xr:uid="{089F405F-D4D5-4CBA-ABB9-63F60530B76D}"/>
    <cellStyle name="Normal 10 10 7 4" xfId="4830" xr:uid="{39378648-97A8-4C5F-9BD1-353888A92002}"/>
    <cellStyle name="Normal 10 10 7 5" xfId="4831" xr:uid="{73033469-BF3C-42D5-9C1C-143745A5AD25}"/>
    <cellStyle name="Normal 10 10 7 6" xfId="4832" xr:uid="{255F6CD7-9B8E-4743-9975-8CE0274C52D2}"/>
    <cellStyle name="Normal 10 10 8" xfId="4833" xr:uid="{B88A9B2D-09D7-46F5-846E-298213DB67C1}"/>
    <cellStyle name="Normal 10 10 8 2" xfId="4834" xr:uid="{69327A49-B49F-46AA-A8E8-82CA1175F0B7}"/>
    <cellStyle name="Normal 10 10 8 3" xfId="4835" xr:uid="{258071C3-62D1-4C2D-B216-37ECED100872}"/>
    <cellStyle name="Normal 10 10 8 4" xfId="4836" xr:uid="{D809A4D9-7A3D-4B87-AEA0-CA4CAC6AC493}"/>
    <cellStyle name="Normal 10 10 8 5" xfId="4837" xr:uid="{599F51FE-0887-4E3B-B127-A88B092FCECD}"/>
    <cellStyle name="Normal 10 10 8 6" xfId="4838" xr:uid="{DF5602D4-40E6-4974-8D45-F744D1982632}"/>
    <cellStyle name="Normal 10 10 9" xfId="4839" xr:uid="{DDB0747F-9220-4F37-94AA-436B5BACA967}"/>
    <cellStyle name="Normal 10 11" xfId="4840" xr:uid="{AD480013-6084-48C9-8BD0-43630E28AC41}"/>
    <cellStyle name="Normal 10 11 10" xfId="4841" xr:uid="{44ECCF95-E37F-4E6C-BBC3-3EDB5B9E765F}"/>
    <cellStyle name="Normal 10 11 11" xfId="4842" xr:uid="{2AD3397D-CED5-4BBE-ACB8-A9990775ECCB}"/>
    <cellStyle name="Normal 10 11 12" xfId="4843" xr:uid="{7C809BFE-688C-41DD-8390-90552DF4F163}"/>
    <cellStyle name="Normal 10 11 13" xfId="4844" xr:uid="{481E1379-0A7F-4EC2-829A-2EEEB98CD908}"/>
    <cellStyle name="Normal 10 11 2" xfId="4845" xr:uid="{ADDB13E6-7F25-4914-A00B-E3273B59570B}"/>
    <cellStyle name="Normal 10 11 2 2" xfId="4846" xr:uid="{304466B0-E13C-4BCC-895F-2A39B0C7864A}"/>
    <cellStyle name="Normal 10 11 2 3" xfId="4847" xr:uid="{D5856017-C007-42AA-99F8-3B5EBF997565}"/>
    <cellStyle name="Normal 10 11 2 4" xfId="4848" xr:uid="{688855B1-79D9-4310-9068-A709253B084E}"/>
    <cellStyle name="Normal 10 11 2 5" xfId="4849" xr:uid="{39F462C3-CD57-4477-A49E-5FFE0A74CB73}"/>
    <cellStyle name="Normal 10 11 2 6" xfId="4850" xr:uid="{3827198D-FB4B-4E22-9092-72B63236F43C}"/>
    <cellStyle name="Normal 10 11 3" xfId="4851" xr:uid="{FE52203E-61AC-468A-A578-4E111D47F995}"/>
    <cellStyle name="Normal 10 11 3 2" xfId="4852" xr:uid="{DD2061E6-EBCF-4AC7-8486-0F2E085F3358}"/>
    <cellStyle name="Normal 10 11 3 3" xfId="4853" xr:uid="{9DAA20C0-DB97-4478-AEA9-26E4A6E22E2F}"/>
    <cellStyle name="Normal 10 11 3 4" xfId="4854" xr:uid="{D589A354-6416-455E-A4A3-7706687931D2}"/>
    <cellStyle name="Normal 10 11 3 5" xfId="4855" xr:uid="{596F5F9A-1120-4353-9182-17C7A7103C54}"/>
    <cellStyle name="Normal 10 11 3 6" xfId="4856" xr:uid="{631EDA5E-88EA-4940-A2A1-0119BBF67A9F}"/>
    <cellStyle name="Normal 10 11 4" xfId="4857" xr:uid="{C77894DA-A635-4B19-8287-31D43533B983}"/>
    <cellStyle name="Normal 10 11 4 2" xfId="4858" xr:uid="{1E62591B-FD48-4311-993F-3A0ABB45C5ED}"/>
    <cellStyle name="Normal 10 11 4 3" xfId="4859" xr:uid="{5C4CC441-90EA-4F1E-84F1-83A885793CD3}"/>
    <cellStyle name="Normal 10 11 4 4" xfId="4860" xr:uid="{4921C9B4-9A73-4DDA-B5B7-821A3F7E7DED}"/>
    <cellStyle name="Normal 10 11 4 5" xfId="4861" xr:uid="{40B93C81-6769-4045-9301-6045A2EED1CB}"/>
    <cellStyle name="Normal 10 11 4 6" xfId="4862" xr:uid="{F9881D58-DB12-4467-906A-80E2D28EA933}"/>
    <cellStyle name="Normal 10 11 5" xfId="4863" xr:uid="{F28DDAAD-2C07-47BD-A837-199DC9A2B173}"/>
    <cellStyle name="Normal 10 11 5 2" xfId="4864" xr:uid="{4411CB65-E7A5-4076-ACA7-5348187FA328}"/>
    <cellStyle name="Normal 10 11 5 3" xfId="4865" xr:uid="{0B14D5DA-5E11-4F94-AC25-FCEC1CE05BA5}"/>
    <cellStyle name="Normal 10 11 5 4" xfId="4866" xr:uid="{A46F782C-4297-42B6-A16A-45827B1DD3EC}"/>
    <cellStyle name="Normal 10 11 5 5" xfId="4867" xr:uid="{003DC9D0-B8A2-420B-9196-F85353D30B7D}"/>
    <cellStyle name="Normal 10 11 5 6" xfId="4868" xr:uid="{DE441090-341F-486F-9489-4586F33ABDC6}"/>
    <cellStyle name="Normal 10 11 6" xfId="4869" xr:uid="{49F7C3B1-354A-4AE5-A9B2-E769411A1027}"/>
    <cellStyle name="Normal 10 11 6 2" xfId="4870" xr:uid="{BAEB9CB6-E372-4E28-880D-AAF5DD9E7647}"/>
    <cellStyle name="Normal 10 11 6 3" xfId="4871" xr:uid="{11427DB9-EB0B-43C4-B27C-329546CA5072}"/>
    <cellStyle name="Normal 10 11 6 4" xfId="4872" xr:uid="{9C037C29-BB10-4634-9747-BB3E12F0B2B4}"/>
    <cellStyle name="Normal 10 11 6 5" xfId="4873" xr:uid="{219C5143-BCAF-4D42-84F7-BC41912F4F4B}"/>
    <cellStyle name="Normal 10 11 6 6" xfId="4874" xr:uid="{C87BAE2B-89A3-4BDF-A251-FF8050A86DA5}"/>
    <cellStyle name="Normal 10 11 7" xfId="4875" xr:uid="{32725E87-79A2-414A-B709-4EE90174EA81}"/>
    <cellStyle name="Normal 10 11 7 2" xfId="4876" xr:uid="{C99D5A0C-E062-42D3-AB7E-52FEF2EFC85E}"/>
    <cellStyle name="Normal 10 11 7 3" xfId="4877" xr:uid="{7A70BC33-F2B1-41B2-BF84-8B2B84D08B33}"/>
    <cellStyle name="Normal 10 11 7 4" xfId="4878" xr:uid="{C73A2565-7EB1-45A6-8987-3472FDD6114D}"/>
    <cellStyle name="Normal 10 11 7 5" xfId="4879" xr:uid="{7A1ACFC7-239D-4B61-AD93-AE0FAAF3E1C0}"/>
    <cellStyle name="Normal 10 11 7 6" xfId="4880" xr:uid="{640A9A97-BE9A-402B-ABBB-CC4DFA7C062B}"/>
    <cellStyle name="Normal 10 11 8" xfId="4881" xr:uid="{BF7E3308-5E83-48AE-BAFC-64F9579B0890}"/>
    <cellStyle name="Normal 10 11 8 2" xfId="4882" xr:uid="{B930D11B-4253-49BB-AC19-810AFBD052A6}"/>
    <cellStyle name="Normal 10 11 8 3" xfId="4883" xr:uid="{6EB863F5-9357-49C0-9115-8C97827D9E64}"/>
    <cellStyle name="Normal 10 11 8 4" xfId="4884" xr:uid="{E6F31717-B7DD-4FEB-8737-6FE787A59631}"/>
    <cellStyle name="Normal 10 11 8 5" xfId="4885" xr:uid="{52413F75-9621-409F-9C8C-5818F8DE9786}"/>
    <cellStyle name="Normal 10 11 8 6" xfId="4886" xr:uid="{61DA3EBC-43EC-4F85-BAA5-7013E533D411}"/>
    <cellStyle name="Normal 10 11 9" xfId="4887" xr:uid="{7042C6FE-9412-47B7-9E62-B42822BAC84D}"/>
    <cellStyle name="Normal 10 12" xfId="4888" xr:uid="{73EE1207-FD93-4883-A2D0-6C3C86794193}"/>
    <cellStyle name="Normal 10 12 10" xfId="4889" xr:uid="{5EFAEF7C-FB29-40C9-B2B3-CCD59249447C}"/>
    <cellStyle name="Normal 10 12 11" xfId="4890" xr:uid="{30CA67CB-F2F6-45AD-AB21-58AE36E472BB}"/>
    <cellStyle name="Normal 10 12 12" xfId="4891" xr:uid="{3D5B3460-BCF5-4BC8-A7C4-8157E84E1D0D}"/>
    <cellStyle name="Normal 10 12 13" xfId="4892" xr:uid="{0E88B53E-7399-48B2-9461-61917936B597}"/>
    <cellStyle name="Normal 10 12 2" xfId="4893" xr:uid="{6A68624B-04DC-43C0-89B9-F34AD36C306B}"/>
    <cellStyle name="Normal 10 12 2 2" xfId="4894" xr:uid="{EF6D6AD5-4316-4AC5-B622-1BB49FCB4FEF}"/>
    <cellStyle name="Normal 10 12 2 3" xfId="4895" xr:uid="{FA7CACEE-2A32-4EB7-ABCC-36B58A60D147}"/>
    <cellStyle name="Normal 10 12 2 4" xfId="4896" xr:uid="{6BFFD10E-1416-43C4-BF99-A5E579AAD3C7}"/>
    <cellStyle name="Normal 10 12 2 5" xfId="4897" xr:uid="{233A9006-4239-4050-8340-382BECF0973A}"/>
    <cellStyle name="Normal 10 12 2 6" xfId="4898" xr:uid="{1B6BE521-B7DE-492C-B288-3EC605F11B18}"/>
    <cellStyle name="Normal 10 12 3" xfId="4899" xr:uid="{B5B0E476-1C72-4CE4-9858-1A73FAA8BE0B}"/>
    <cellStyle name="Normal 10 12 3 2" xfId="4900" xr:uid="{6329326E-568C-4EBE-A9E0-682684932701}"/>
    <cellStyle name="Normal 10 12 3 3" xfId="4901" xr:uid="{76631970-67B4-41EF-B046-D117DEC345C8}"/>
    <cellStyle name="Normal 10 12 3 4" xfId="4902" xr:uid="{D92E1F84-69C4-450C-B654-FEFC66201EC2}"/>
    <cellStyle name="Normal 10 12 3 5" xfId="4903" xr:uid="{6DF11F7B-CD9D-491B-918B-7F32FFE2657D}"/>
    <cellStyle name="Normal 10 12 3 6" xfId="4904" xr:uid="{F82EF1B3-2F53-454E-A606-BB4288D58D48}"/>
    <cellStyle name="Normal 10 12 4" xfId="4905" xr:uid="{E006D414-A060-4A51-A599-D50CF11E8F39}"/>
    <cellStyle name="Normal 10 12 4 2" xfId="4906" xr:uid="{E97C7E8C-54C4-4491-82FF-E31FB372DD6D}"/>
    <cellStyle name="Normal 10 12 4 3" xfId="4907" xr:uid="{B956A678-0E0F-4CF0-9901-222938177884}"/>
    <cellStyle name="Normal 10 12 4 4" xfId="4908" xr:uid="{665D51D9-C1DA-48FA-9F80-23377F8D5196}"/>
    <cellStyle name="Normal 10 12 4 5" xfId="4909" xr:uid="{28375244-4342-4881-9FED-B0F4CC661320}"/>
    <cellStyle name="Normal 10 12 4 6" xfId="4910" xr:uid="{AF4206D0-32CC-4DC1-AADD-472EA2CB1BFF}"/>
    <cellStyle name="Normal 10 12 5" xfId="4911" xr:uid="{35CCDF7E-EBAA-49AA-8FF4-E96C820D1E61}"/>
    <cellStyle name="Normal 10 12 5 2" xfId="4912" xr:uid="{F6C253F6-76DA-4F0D-99CD-D7DE78A81EF0}"/>
    <cellStyle name="Normal 10 12 5 3" xfId="4913" xr:uid="{81E8196B-FAEC-4905-AD2A-979DAB27AD1D}"/>
    <cellStyle name="Normal 10 12 5 4" xfId="4914" xr:uid="{1831B662-8A96-462A-9438-AB3C7D29E733}"/>
    <cellStyle name="Normal 10 12 5 5" xfId="4915" xr:uid="{B518BF44-233E-43D1-A2B8-393053EF74F2}"/>
    <cellStyle name="Normal 10 12 5 6" xfId="4916" xr:uid="{371CD6FB-ADE6-4F99-B9CE-E2E53CBCE7C6}"/>
    <cellStyle name="Normal 10 12 6" xfId="4917" xr:uid="{3E2EC820-BD07-4DEF-B514-829421F4D9C1}"/>
    <cellStyle name="Normal 10 12 6 2" xfId="4918" xr:uid="{4227AEAD-D8C0-44CA-BB03-8BBFD4DCF1DD}"/>
    <cellStyle name="Normal 10 12 6 3" xfId="4919" xr:uid="{439C43CE-F1E7-4366-81F5-FC08EE301859}"/>
    <cellStyle name="Normal 10 12 6 4" xfId="4920" xr:uid="{40ED3992-77CE-4DAA-B434-13A3702F30BF}"/>
    <cellStyle name="Normal 10 12 6 5" xfId="4921" xr:uid="{C6571B3D-8F8B-4C1A-83D6-C1AEF8F191FB}"/>
    <cellStyle name="Normal 10 12 6 6" xfId="4922" xr:uid="{ED6FD9E9-C28E-43FA-99C1-144A263AA20F}"/>
    <cellStyle name="Normal 10 12 7" xfId="4923" xr:uid="{6D52A936-506B-4FF7-A941-0C3360F33CF3}"/>
    <cellStyle name="Normal 10 12 7 2" xfId="4924" xr:uid="{3BB1A54A-A171-446D-A256-3D13AD93E34B}"/>
    <cellStyle name="Normal 10 12 7 3" xfId="4925" xr:uid="{B2E42B85-181A-4F96-BB3B-5C1DD1AC8B61}"/>
    <cellStyle name="Normal 10 12 7 4" xfId="4926" xr:uid="{7F56DAF6-1847-4916-A860-0C63A9C230F2}"/>
    <cellStyle name="Normal 10 12 7 5" xfId="4927" xr:uid="{1335C451-AC52-4692-8454-7ED24A3C73E3}"/>
    <cellStyle name="Normal 10 12 7 6" xfId="4928" xr:uid="{CD6581EE-9B9E-401F-8C4B-7298ABCBA8E1}"/>
    <cellStyle name="Normal 10 12 8" xfId="4929" xr:uid="{F2A9CF0D-1A58-4B9B-9B81-910FC348AD91}"/>
    <cellStyle name="Normal 10 12 8 2" xfId="4930" xr:uid="{3EE83F3D-5C98-44AD-8314-CAF8785A56E2}"/>
    <cellStyle name="Normal 10 12 8 3" xfId="4931" xr:uid="{49ACFCA7-00E0-4998-9A6D-1408DCD8F061}"/>
    <cellStyle name="Normal 10 12 8 4" xfId="4932" xr:uid="{9D2D368F-5F53-402B-81A6-C66D7996CA99}"/>
    <cellStyle name="Normal 10 12 8 5" xfId="4933" xr:uid="{B6E7F418-7BFC-4A3D-9949-2AE288D771F7}"/>
    <cellStyle name="Normal 10 12 8 6" xfId="4934" xr:uid="{929D8000-2ECA-4FB1-9DCD-01889C7FB305}"/>
    <cellStyle name="Normal 10 12 9" xfId="4935" xr:uid="{41759ADD-A92F-407D-92D4-BC97DE6B6AAF}"/>
    <cellStyle name="Normal 10 13" xfId="4936" xr:uid="{6495E23A-816A-46AB-9ED6-1BC8581EB8F3}"/>
    <cellStyle name="Normal 10 13 10" xfId="4937" xr:uid="{91FE62C1-BCC6-470F-8AB4-9B4EEDA3869B}"/>
    <cellStyle name="Normal 10 13 11" xfId="4938" xr:uid="{9F9E2D17-ADA8-45CF-9D5C-A59DF2EC4807}"/>
    <cellStyle name="Normal 10 13 12" xfId="4939" xr:uid="{F3171D9A-B74F-4233-ADF0-F784F07020DF}"/>
    <cellStyle name="Normal 10 13 13" xfId="4940" xr:uid="{55DD556A-A3F5-4DB4-8418-031452D90984}"/>
    <cellStyle name="Normal 10 13 2" xfId="4941" xr:uid="{69D23CE5-56C1-4D21-B82A-BF0C916B86B1}"/>
    <cellStyle name="Normal 10 13 2 2" xfId="4942" xr:uid="{FDF366F3-FD03-4E19-90A2-D746ABDD5B79}"/>
    <cellStyle name="Normal 10 13 2 3" xfId="4943" xr:uid="{583D2E63-B8A7-4BA8-9EAD-0E0E231A0A0B}"/>
    <cellStyle name="Normal 10 13 2 4" xfId="4944" xr:uid="{795C93A4-9E03-4719-85AC-81768AC13716}"/>
    <cellStyle name="Normal 10 13 2 5" xfId="4945" xr:uid="{CD35E4F5-02A6-4F61-971E-7E67188791A8}"/>
    <cellStyle name="Normal 10 13 2 6" xfId="4946" xr:uid="{688F0CB2-BCB2-42A3-BF3B-C5123ACD76BE}"/>
    <cellStyle name="Normal 10 13 3" xfId="4947" xr:uid="{4450371C-B83C-4D78-9EF4-DDFF15903C20}"/>
    <cellStyle name="Normal 10 13 3 2" xfId="4948" xr:uid="{08F31D72-0B8C-4C3E-897E-7804E58CEDF1}"/>
    <cellStyle name="Normal 10 13 3 3" xfId="4949" xr:uid="{6F94D815-2D88-4C95-B057-FD684B423C94}"/>
    <cellStyle name="Normal 10 13 3 4" xfId="4950" xr:uid="{401AADB2-AAC5-4C48-B6B9-379373209EE8}"/>
    <cellStyle name="Normal 10 13 3 5" xfId="4951" xr:uid="{3463C076-E7F6-47FE-97EA-1F96B9C901AC}"/>
    <cellStyle name="Normal 10 13 3 6" xfId="4952" xr:uid="{D9BF952B-2D9F-4882-BF6E-6224E193E6DC}"/>
    <cellStyle name="Normal 10 13 4" xfId="4953" xr:uid="{D7050E38-93C1-47CD-B633-21195A2440B8}"/>
    <cellStyle name="Normal 10 13 4 2" xfId="4954" xr:uid="{4477C08A-D1A4-4FDC-87C5-A03CB9BC3644}"/>
    <cellStyle name="Normal 10 13 4 3" xfId="4955" xr:uid="{65B14CF6-8BB6-4E47-B126-216B7C096E7F}"/>
    <cellStyle name="Normal 10 13 4 4" xfId="4956" xr:uid="{15F9273D-AD48-4B16-A195-518D28C3EE2F}"/>
    <cellStyle name="Normal 10 13 4 5" xfId="4957" xr:uid="{DD00A4E0-88E3-4A2D-BDC9-350E9300C393}"/>
    <cellStyle name="Normal 10 13 4 6" xfId="4958" xr:uid="{3CE23DC4-455D-4559-8491-A06CEF546124}"/>
    <cellStyle name="Normal 10 13 5" xfId="4959" xr:uid="{A4E876AA-807E-4BF4-A93A-05FAB4534F76}"/>
    <cellStyle name="Normal 10 13 5 2" xfId="4960" xr:uid="{03B23BBC-DE9C-4A44-AF91-32B74F0A2FBA}"/>
    <cellStyle name="Normal 10 13 5 3" xfId="4961" xr:uid="{1CA42F6F-D049-4843-AEEC-FCA9ED1A5785}"/>
    <cellStyle name="Normal 10 13 5 4" xfId="4962" xr:uid="{DB95DE63-F7F6-4C48-B929-54C021A39948}"/>
    <cellStyle name="Normal 10 13 5 5" xfId="4963" xr:uid="{C285039C-1F00-4D3B-AEB6-9A5F0E5698FC}"/>
    <cellStyle name="Normal 10 13 5 6" xfId="4964" xr:uid="{C09B8AE3-EF1E-43F0-B09C-4CC585923AEC}"/>
    <cellStyle name="Normal 10 13 6" xfId="4965" xr:uid="{D05854EE-76C4-4254-B826-3358131F4665}"/>
    <cellStyle name="Normal 10 13 6 2" xfId="4966" xr:uid="{E4DBDB76-6FDF-4529-B54F-F490C2AD0305}"/>
    <cellStyle name="Normal 10 13 6 3" xfId="4967" xr:uid="{7F93EC31-61BB-4F1C-9338-1F690F512F7F}"/>
    <cellStyle name="Normal 10 13 6 4" xfId="4968" xr:uid="{C679C422-43E8-49C9-94AF-9A7AC8B25C6B}"/>
    <cellStyle name="Normal 10 13 6 5" xfId="4969" xr:uid="{5F89071B-0CB5-4327-BD88-0C24FB3B78BE}"/>
    <cellStyle name="Normal 10 13 6 6" xfId="4970" xr:uid="{CF3A1217-0E9A-4804-A2FC-3017496297FA}"/>
    <cellStyle name="Normal 10 13 7" xfId="4971" xr:uid="{82594DF1-5687-4EBC-8FED-ECA1BFBF887E}"/>
    <cellStyle name="Normal 10 13 7 2" xfId="4972" xr:uid="{E2944E51-6A22-49CD-8B47-955C1F55E0B2}"/>
    <cellStyle name="Normal 10 13 7 3" xfId="4973" xr:uid="{BF8DF394-3ADB-4C3F-BEEC-EAA82CE78A79}"/>
    <cellStyle name="Normal 10 13 7 4" xfId="4974" xr:uid="{C10A998D-F979-4D49-ACC8-D59B731F7A13}"/>
    <cellStyle name="Normal 10 13 7 5" xfId="4975" xr:uid="{12A852E1-0348-4BC1-944F-8E7A3BB20A2E}"/>
    <cellStyle name="Normal 10 13 7 6" xfId="4976" xr:uid="{1327372C-66F3-43D5-B905-B564E8607949}"/>
    <cellStyle name="Normal 10 13 8" xfId="4977" xr:uid="{3A393B31-ADD1-469B-B858-D42115FE3ACA}"/>
    <cellStyle name="Normal 10 13 8 2" xfId="4978" xr:uid="{B984F1FD-621F-4394-B50E-E109403241C9}"/>
    <cellStyle name="Normal 10 13 8 3" xfId="4979" xr:uid="{861B040C-DC53-4C26-8F54-924F69DC8391}"/>
    <cellStyle name="Normal 10 13 8 4" xfId="4980" xr:uid="{91D796CB-39DF-49D8-A142-90162211BA1E}"/>
    <cellStyle name="Normal 10 13 8 5" xfId="4981" xr:uid="{9E741398-3B2D-4ED5-9813-BA32DC89C6F2}"/>
    <cellStyle name="Normal 10 13 8 6" xfId="4982" xr:uid="{DB1D6C54-82D4-4BA0-8B2A-79E92ACBD9C3}"/>
    <cellStyle name="Normal 10 13 9" xfId="4983" xr:uid="{9B97D492-765D-4C7C-B6CE-8CF9F46AB0DD}"/>
    <cellStyle name="Normal 10 14" xfId="4984" xr:uid="{283933FC-5031-46B2-808E-3F470CDA520A}"/>
    <cellStyle name="Normal 10 14 10" xfId="4985" xr:uid="{08C4F70B-CDC1-4D3F-A48F-C67C9C146CCB}"/>
    <cellStyle name="Normal 10 14 11" xfId="4986" xr:uid="{3AFE448E-C06A-4E86-B399-CA6AA69B5BE6}"/>
    <cellStyle name="Normal 10 14 12" xfId="4987" xr:uid="{65B9DFA4-C8BC-4057-ABDC-027D85A97960}"/>
    <cellStyle name="Normal 10 14 13" xfId="4988" xr:uid="{F1ABA65E-DF99-4D98-BAF5-DCF0636A60D0}"/>
    <cellStyle name="Normal 10 14 2" xfId="4989" xr:uid="{D89C264F-85BA-48B7-AEC6-7288937CFA3D}"/>
    <cellStyle name="Normal 10 14 2 2" xfId="4990" xr:uid="{7D0310D5-C5C0-40B0-8CAE-5522C16BC636}"/>
    <cellStyle name="Normal 10 14 2 3" xfId="4991" xr:uid="{F4861A0D-F24D-471D-A18A-F76A7C21677C}"/>
    <cellStyle name="Normal 10 14 2 4" xfId="4992" xr:uid="{12DC4C95-2541-4580-B699-90A4B8C55CED}"/>
    <cellStyle name="Normal 10 14 2 5" xfId="4993" xr:uid="{997F52D0-7593-43B9-82A2-DF64A9646A79}"/>
    <cellStyle name="Normal 10 14 2 6" xfId="4994" xr:uid="{B994E57A-74EE-4D49-BC8D-82CAC6F0FD16}"/>
    <cellStyle name="Normal 10 14 3" xfId="4995" xr:uid="{674000CA-0A41-45A5-8FC5-5F04960696EE}"/>
    <cellStyle name="Normal 10 14 3 2" xfId="4996" xr:uid="{DB5C1066-A56F-40B9-B88D-C865DAB34B4D}"/>
    <cellStyle name="Normal 10 14 3 3" xfId="4997" xr:uid="{F3E4103C-DFA8-4EE9-B556-EBDCA690BFA4}"/>
    <cellStyle name="Normal 10 14 3 4" xfId="4998" xr:uid="{0A99ED1F-A632-4762-A954-294C63CDD305}"/>
    <cellStyle name="Normal 10 14 3 5" xfId="4999" xr:uid="{D53EF6D1-9979-4833-98F6-77DCF08C2D03}"/>
    <cellStyle name="Normal 10 14 3 6" xfId="5000" xr:uid="{A16D190D-F00A-4BF8-BCFD-A5B758A2663B}"/>
    <cellStyle name="Normal 10 14 4" xfId="5001" xr:uid="{A2C30938-5185-4464-8D6C-9D70251DEAEC}"/>
    <cellStyle name="Normal 10 14 4 2" xfId="5002" xr:uid="{D2514424-3EAB-4DFC-8E5B-73217C9DEFF5}"/>
    <cellStyle name="Normal 10 14 4 3" xfId="5003" xr:uid="{268DAE03-2711-47F7-BC4F-F53F7839459E}"/>
    <cellStyle name="Normal 10 14 4 4" xfId="5004" xr:uid="{7109E3DD-19B5-4622-886F-DC2FEC853D74}"/>
    <cellStyle name="Normal 10 14 4 5" xfId="5005" xr:uid="{A88C52B5-FF78-4BB8-81FA-28133F75B61F}"/>
    <cellStyle name="Normal 10 14 4 6" xfId="5006" xr:uid="{2D7BCF46-1DBB-413C-B3C3-F0F8EC73A078}"/>
    <cellStyle name="Normal 10 14 5" xfId="5007" xr:uid="{F82AF760-8172-4F1F-AFD2-21F26F064A30}"/>
    <cellStyle name="Normal 10 14 5 2" xfId="5008" xr:uid="{69D3954C-E531-4DD8-BA78-D5D47D3DAD0C}"/>
    <cellStyle name="Normal 10 14 5 3" xfId="5009" xr:uid="{8CB7F104-C669-418E-9CFC-D8A220CA07C1}"/>
    <cellStyle name="Normal 10 14 5 4" xfId="5010" xr:uid="{4F1F6E45-9078-4720-AB53-44A626BFCC52}"/>
    <cellStyle name="Normal 10 14 5 5" xfId="5011" xr:uid="{C4E70D7A-AA92-4119-9D29-9688A5E59847}"/>
    <cellStyle name="Normal 10 14 5 6" xfId="5012" xr:uid="{92A20831-D62B-4167-ACE1-EA1BF9962AD5}"/>
    <cellStyle name="Normal 10 14 6" xfId="5013" xr:uid="{F1BB1AC1-CB06-4654-A1DC-420F142E769C}"/>
    <cellStyle name="Normal 10 14 6 2" xfId="5014" xr:uid="{48A8DEF8-F97B-43AD-84C3-025D50537242}"/>
    <cellStyle name="Normal 10 14 6 3" xfId="5015" xr:uid="{30BB44FD-C527-4F7F-B0AC-52ED6D10D1DE}"/>
    <cellStyle name="Normal 10 14 6 4" xfId="5016" xr:uid="{CE287066-6F54-4FD7-B07F-AC79FC33168C}"/>
    <cellStyle name="Normal 10 14 6 5" xfId="5017" xr:uid="{FA792F33-F34B-47A8-8851-59F59F010C19}"/>
    <cellStyle name="Normal 10 14 6 6" xfId="5018" xr:uid="{8C4E8B1B-F82C-4669-BDE0-256A8F5CCAD7}"/>
    <cellStyle name="Normal 10 14 7" xfId="5019" xr:uid="{444223A6-94A6-4042-A446-598A20875BFB}"/>
    <cellStyle name="Normal 10 14 7 2" xfId="5020" xr:uid="{BD0780E4-6FC1-4B17-B256-96275C213A96}"/>
    <cellStyle name="Normal 10 14 7 3" xfId="5021" xr:uid="{2DF9FF2C-D1CB-4C05-9EAE-AACADADDCFFE}"/>
    <cellStyle name="Normal 10 14 7 4" xfId="5022" xr:uid="{93F46104-167D-42CE-A854-36BAE2018A8C}"/>
    <cellStyle name="Normal 10 14 7 5" xfId="5023" xr:uid="{71CD8042-52BB-4980-B078-718FE46579FB}"/>
    <cellStyle name="Normal 10 14 7 6" xfId="5024" xr:uid="{4F4A3655-26DD-4DBE-8275-6EB26E9345A8}"/>
    <cellStyle name="Normal 10 14 8" xfId="5025" xr:uid="{C719D62D-ECD9-45F3-BA4C-82EEBB4153EE}"/>
    <cellStyle name="Normal 10 14 8 2" xfId="5026" xr:uid="{E260BB95-457E-4ACD-93C9-775B2D89825C}"/>
    <cellStyle name="Normal 10 14 8 3" xfId="5027" xr:uid="{AA5785B1-6FFF-4D19-8AD3-F812F911BE98}"/>
    <cellStyle name="Normal 10 14 8 4" xfId="5028" xr:uid="{08688A54-8A9F-44D6-8BCA-D2084D46D2AA}"/>
    <cellStyle name="Normal 10 14 8 5" xfId="5029" xr:uid="{45AD3A76-7F66-43DF-8976-FF6AB115F7F9}"/>
    <cellStyle name="Normal 10 14 8 6" xfId="5030" xr:uid="{C07A6F38-C9E1-4598-AC4C-CB9DDEAE71F2}"/>
    <cellStyle name="Normal 10 14 9" xfId="5031" xr:uid="{E82CAD4C-FD7B-4102-9E94-471EED75DB50}"/>
    <cellStyle name="Normal 10 15" xfId="5032" xr:uid="{74D1CCBE-EEA6-4280-9270-E38F3211408C}"/>
    <cellStyle name="Normal 10 15 10" xfId="5033" xr:uid="{0186FF11-805F-4C2C-B14D-21FC072B406E}"/>
    <cellStyle name="Normal 10 15 11" xfId="5034" xr:uid="{9AD5DC1F-6A1F-498B-BB85-4DBC175B769A}"/>
    <cellStyle name="Normal 10 15 12" xfId="5035" xr:uid="{7D74B7ED-CABB-4E08-8A90-458CA4E936A6}"/>
    <cellStyle name="Normal 10 15 13" xfId="5036" xr:uid="{30A002FA-636D-4492-B2E7-DBEFDA5A7F81}"/>
    <cellStyle name="Normal 10 15 2" xfId="5037" xr:uid="{A24370B7-2A44-4C67-B08E-6194FD6CBA3E}"/>
    <cellStyle name="Normal 10 15 2 2" xfId="5038" xr:uid="{E9F2DA39-199C-4AFF-BCF7-871211E6017C}"/>
    <cellStyle name="Normal 10 15 2 3" xfId="5039" xr:uid="{465FD3AD-71A0-4663-8705-10611B0B4526}"/>
    <cellStyle name="Normal 10 15 2 4" xfId="5040" xr:uid="{03412BB3-81EC-4FC2-BCD4-5A6E6FC5E7F2}"/>
    <cellStyle name="Normal 10 15 2 5" xfId="5041" xr:uid="{41077D67-A197-41CE-A49E-D019B93E11FF}"/>
    <cellStyle name="Normal 10 15 2 6" xfId="5042" xr:uid="{C4125A9E-CB38-4225-90C3-55DACF90D06B}"/>
    <cellStyle name="Normal 10 15 3" xfId="5043" xr:uid="{A89B0AA9-5B4E-4CD2-BAB6-1D99F65193B8}"/>
    <cellStyle name="Normal 10 15 3 2" xfId="5044" xr:uid="{BA408423-5551-466C-8E28-8D0B6D2CEF49}"/>
    <cellStyle name="Normal 10 15 3 3" xfId="5045" xr:uid="{CE8E8C05-4A09-4C3F-B8DE-EF55C9BDD282}"/>
    <cellStyle name="Normal 10 15 3 4" xfId="5046" xr:uid="{8832287A-A592-4BBF-96CA-C0BFF0D91BD5}"/>
    <cellStyle name="Normal 10 15 3 5" xfId="5047" xr:uid="{97D4A9B3-6D9E-418A-B603-2828D778D4A5}"/>
    <cellStyle name="Normal 10 15 3 6" xfId="5048" xr:uid="{43424368-BEAA-45EA-B677-2B4916B21DCC}"/>
    <cellStyle name="Normal 10 15 4" xfId="5049" xr:uid="{EC0B91E8-15F6-4850-B21A-5A598E2733C5}"/>
    <cellStyle name="Normal 10 15 4 2" xfId="5050" xr:uid="{916075C0-EDA6-45FC-B1A8-666D3695A554}"/>
    <cellStyle name="Normal 10 15 4 3" xfId="5051" xr:uid="{73C4EE5A-7360-4AD4-BB55-7E95A69FD9DC}"/>
    <cellStyle name="Normal 10 15 4 4" xfId="5052" xr:uid="{39351787-C5CA-42D8-9E48-71CB4D0E7D72}"/>
    <cellStyle name="Normal 10 15 4 5" xfId="5053" xr:uid="{CBFEEF81-D934-42ED-AE1B-5F0C59ED3C24}"/>
    <cellStyle name="Normal 10 15 4 6" xfId="5054" xr:uid="{91E93E60-904D-4ED6-B8C4-3EBEC21146E3}"/>
    <cellStyle name="Normal 10 15 5" xfId="5055" xr:uid="{54416FB4-DAF4-4CE6-BA0A-D36B6D4B5F54}"/>
    <cellStyle name="Normal 10 15 5 2" xfId="5056" xr:uid="{0E4AA38F-926B-45DD-99DB-0AE02851CDDE}"/>
    <cellStyle name="Normal 10 15 5 3" xfId="5057" xr:uid="{9D2FC9DF-A353-48C5-A013-13691A415BA0}"/>
    <cellStyle name="Normal 10 15 5 4" xfId="5058" xr:uid="{50AB26D7-B7B8-4A62-AC5B-ECA68BB9EC22}"/>
    <cellStyle name="Normal 10 15 5 5" xfId="5059" xr:uid="{55D15197-A6C5-49FD-9CB5-B925316C2E07}"/>
    <cellStyle name="Normal 10 15 5 6" xfId="5060" xr:uid="{648690B9-EBE9-46F7-B6B3-1009772A2976}"/>
    <cellStyle name="Normal 10 15 6" xfId="5061" xr:uid="{096EA930-E6EB-4A78-A722-17CA370CC04B}"/>
    <cellStyle name="Normal 10 15 6 2" xfId="5062" xr:uid="{21BDC383-50A2-4EEF-B264-944134B5AA1B}"/>
    <cellStyle name="Normal 10 15 6 3" xfId="5063" xr:uid="{6338F92D-8BAD-4F15-A283-30E6EBEF6632}"/>
    <cellStyle name="Normal 10 15 6 4" xfId="5064" xr:uid="{D78EC0CA-EDBA-4EB2-849E-DC3F6A394A4D}"/>
    <cellStyle name="Normal 10 15 6 5" xfId="5065" xr:uid="{4F047E53-B83C-40D5-B6FC-309D28EE6B97}"/>
    <cellStyle name="Normal 10 15 6 6" xfId="5066" xr:uid="{21D7125D-6F55-47C4-9666-ADB1A6D567C9}"/>
    <cellStyle name="Normal 10 15 7" xfId="5067" xr:uid="{EE3EEBBC-D668-48DB-8729-986CF55CBCF0}"/>
    <cellStyle name="Normal 10 15 7 2" xfId="5068" xr:uid="{BB80D3AA-B403-440B-AAAE-541D38704150}"/>
    <cellStyle name="Normal 10 15 7 3" xfId="5069" xr:uid="{1E4E8F01-229E-40F7-B546-1B40A45A8ED3}"/>
    <cellStyle name="Normal 10 15 7 4" xfId="5070" xr:uid="{2C21D114-A110-4350-92FC-6869A6FC6F2E}"/>
    <cellStyle name="Normal 10 15 7 5" xfId="5071" xr:uid="{A8E3A862-38D3-4203-A322-DFD309F187C7}"/>
    <cellStyle name="Normal 10 15 7 6" xfId="5072" xr:uid="{F525BBD8-D05C-47DD-8DCA-3785CC96650C}"/>
    <cellStyle name="Normal 10 15 8" xfId="5073" xr:uid="{86A1CA10-5281-4CF9-B7FE-B664714126CB}"/>
    <cellStyle name="Normal 10 15 8 2" xfId="5074" xr:uid="{70809F4E-D59A-48A3-B072-49874B81B0DB}"/>
    <cellStyle name="Normal 10 15 8 3" xfId="5075" xr:uid="{64171ED6-2621-411E-96F1-1C9B66F22BD7}"/>
    <cellStyle name="Normal 10 15 8 4" xfId="5076" xr:uid="{C6CF10F1-EE93-4892-82BA-D89D084706D8}"/>
    <cellStyle name="Normal 10 15 8 5" xfId="5077" xr:uid="{39D63C15-EC1F-4081-9301-806A907B9F6B}"/>
    <cellStyle name="Normal 10 15 8 6" xfId="5078" xr:uid="{1A6E6067-8301-4621-8EC6-A9DB7EF0F77E}"/>
    <cellStyle name="Normal 10 15 9" xfId="5079" xr:uid="{D1FD26C1-F9C1-4F9F-9E01-6C31822BE044}"/>
    <cellStyle name="Normal 10 16" xfId="5080" xr:uid="{55B9C7E6-0294-4097-B8C5-1ACB2DBBA08A}"/>
    <cellStyle name="Normal 10 16 10" xfId="5081" xr:uid="{2D247B98-20D0-4403-8822-0A96F093B31B}"/>
    <cellStyle name="Normal 10 16 11" xfId="5082" xr:uid="{1FCCF1FB-D11B-4808-BB48-4EB631DCDBDE}"/>
    <cellStyle name="Normal 10 16 12" xfId="5083" xr:uid="{15761FFB-375F-4720-B332-3F5C448B925D}"/>
    <cellStyle name="Normal 10 16 13" xfId="5084" xr:uid="{D105822A-F276-42EF-A5C1-7726337042B5}"/>
    <cellStyle name="Normal 10 16 2" xfId="5085" xr:uid="{09757A1F-45C9-408E-8CB9-2F8AE9492236}"/>
    <cellStyle name="Normal 10 16 2 2" xfId="5086" xr:uid="{6EC314BB-C843-48F7-BE6D-E1569C401AA5}"/>
    <cellStyle name="Normal 10 16 2 3" xfId="5087" xr:uid="{E75451E3-A4EC-49B7-B3B4-B1EB44CE0600}"/>
    <cellStyle name="Normal 10 16 2 4" xfId="5088" xr:uid="{45B121D2-D1E5-4C51-BDA9-D01E8FC69AA5}"/>
    <cellStyle name="Normal 10 16 2 5" xfId="5089" xr:uid="{5D2CFB76-072B-4DDD-A98F-1D42B46501D8}"/>
    <cellStyle name="Normal 10 16 2 6" xfId="5090" xr:uid="{AE1C2325-3D7D-4B9D-BA4B-F486AB3AD49D}"/>
    <cellStyle name="Normal 10 16 3" xfId="5091" xr:uid="{5268A018-BE4E-4E0F-AA20-8636993EE5D5}"/>
    <cellStyle name="Normal 10 16 3 2" xfId="5092" xr:uid="{B880608C-30C0-4181-835F-BD016C5E8798}"/>
    <cellStyle name="Normal 10 16 3 3" xfId="5093" xr:uid="{4F8C3ECB-8ABD-4DC7-A41C-7F4580E552B1}"/>
    <cellStyle name="Normal 10 16 3 4" xfId="5094" xr:uid="{7EA7485C-1E1F-46D4-93F9-5B6D72E904E7}"/>
    <cellStyle name="Normal 10 16 3 5" xfId="5095" xr:uid="{EB12E1F1-6420-4073-AE77-59108DE87BAA}"/>
    <cellStyle name="Normal 10 16 3 6" xfId="5096" xr:uid="{BBDB6AB9-67FA-401B-A2F8-E60787F7FA6B}"/>
    <cellStyle name="Normal 10 16 4" xfId="5097" xr:uid="{3A9738EE-B55A-46E0-997E-80617FEF6561}"/>
    <cellStyle name="Normal 10 16 4 2" xfId="5098" xr:uid="{9BF09E9E-47A7-4CDA-9A63-F99779746AEC}"/>
    <cellStyle name="Normal 10 16 4 3" xfId="5099" xr:uid="{3FD40B4A-AADA-4EA0-94FB-987BCF96AD84}"/>
    <cellStyle name="Normal 10 16 4 4" xfId="5100" xr:uid="{1FFF7885-B802-473C-8724-1E8C86C517EC}"/>
    <cellStyle name="Normal 10 16 4 5" xfId="5101" xr:uid="{187451D6-C2D8-4B63-93B0-C90DCBFDE934}"/>
    <cellStyle name="Normal 10 16 4 6" xfId="5102" xr:uid="{98AE8D9A-3194-4F1B-98EE-E8359C874398}"/>
    <cellStyle name="Normal 10 16 5" xfId="5103" xr:uid="{5A2002C5-AD13-4A09-8566-B6BF037692C6}"/>
    <cellStyle name="Normal 10 16 5 2" xfId="5104" xr:uid="{834DF327-D373-4E16-98B5-86991DD9B85B}"/>
    <cellStyle name="Normal 10 16 5 3" xfId="5105" xr:uid="{942A1798-3D0D-4C75-9460-E2A1BCF7342F}"/>
    <cellStyle name="Normal 10 16 5 4" xfId="5106" xr:uid="{57C01366-602F-403C-BFBB-DA86A1B359C0}"/>
    <cellStyle name="Normal 10 16 5 5" xfId="5107" xr:uid="{AB89F4C5-7F0F-4FCE-8EA7-82521B413E43}"/>
    <cellStyle name="Normal 10 16 5 6" xfId="5108" xr:uid="{D4AC041F-6906-4832-B857-0C904331691A}"/>
    <cellStyle name="Normal 10 16 6" xfId="5109" xr:uid="{07605977-2123-4671-AFB8-20EF69E868F9}"/>
    <cellStyle name="Normal 10 16 6 2" xfId="5110" xr:uid="{057F97DC-5539-40B2-AD5A-773B927C756C}"/>
    <cellStyle name="Normal 10 16 6 3" xfId="5111" xr:uid="{8B0241F7-792A-4F68-8F2F-3A012879CA44}"/>
    <cellStyle name="Normal 10 16 6 4" xfId="5112" xr:uid="{10384B4F-618E-40DB-87C4-9CCAA3C21E23}"/>
    <cellStyle name="Normal 10 16 6 5" xfId="5113" xr:uid="{F7386922-156A-4691-8A55-CD270AE696A8}"/>
    <cellStyle name="Normal 10 16 6 6" xfId="5114" xr:uid="{6B4DA553-AC97-4510-8E53-A5283A29F724}"/>
    <cellStyle name="Normal 10 16 7" xfId="5115" xr:uid="{A0C24B33-C1FC-4A19-B52F-FA6E1575B0B7}"/>
    <cellStyle name="Normal 10 16 7 2" xfId="5116" xr:uid="{9B2C9AA4-9CB4-4154-A5EF-64767191BBC7}"/>
    <cellStyle name="Normal 10 16 7 3" xfId="5117" xr:uid="{0C66E705-D9DC-4680-8B37-367C08D3CEBF}"/>
    <cellStyle name="Normal 10 16 7 4" xfId="5118" xr:uid="{D96E30C3-04B8-4601-9FD7-BE58385B6D09}"/>
    <cellStyle name="Normal 10 16 7 5" xfId="5119" xr:uid="{1630EA40-E10F-46EF-A30E-4B34EB7767AF}"/>
    <cellStyle name="Normal 10 16 7 6" xfId="5120" xr:uid="{48AD7BC2-9F9C-49CA-9BB5-C2B743317BCF}"/>
    <cellStyle name="Normal 10 16 8" xfId="5121" xr:uid="{1971D998-674E-4925-BA75-1D5EEB8750CD}"/>
    <cellStyle name="Normal 10 16 8 2" xfId="5122" xr:uid="{58B1A2EB-CC1A-495B-9610-E95ADFED9664}"/>
    <cellStyle name="Normal 10 16 8 3" xfId="5123" xr:uid="{17E821FE-63E2-44B2-AE8E-03E2DCFF0B60}"/>
    <cellStyle name="Normal 10 16 8 4" xfId="5124" xr:uid="{A9F56BA6-F318-4F74-A006-263F09084C60}"/>
    <cellStyle name="Normal 10 16 8 5" xfId="5125" xr:uid="{11E04163-E0B8-4333-8290-EDE3E199C5AB}"/>
    <cellStyle name="Normal 10 16 8 6" xfId="5126" xr:uid="{B3DA4C9A-6906-4D9E-A94A-D457BCDDBF2C}"/>
    <cellStyle name="Normal 10 16 9" xfId="5127" xr:uid="{BEF3EB99-B57A-48A4-8C5E-B1C9C4C26C3D}"/>
    <cellStyle name="Normal 10 17" xfId="5128" xr:uid="{79C2E86E-6114-467B-BC44-B07F4582F4A4}"/>
    <cellStyle name="Normal 10 17 10" xfId="5129" xr:uid="{CFB34C3D-8BA8-4AE5-A865-5B86D8C547D8}"/>
    <cellStyle name="Normal 10 17 11" xfId="5130" xr:uid="{5FA9524D-9079-4F7F-B17E-106F5E1E15B3}"/>
    <cellStyle name="Normal 10 17 12" xfId="5131" xr:uid="{F1AF8842-346C-4E88-8A53-8288FAEF0AE5}"/>
    <cellStyle name="Normal 10 17 13" xfId="5132" xr:uid="{FF568A2F-7401-418A-9545-1AEA3D4A5A17}"/>
    <cellStyle name="Normal 10 17 2" xfId="5133" xr:uid="{5B60DBF9-C58C-4BF5-934B-1CF0A22C6DC8}"/>
    <cellStyle name="Normal 10 17 2 2" xfId="5134" xr:uid="{EE007651-7106-4F9C-9F8C-401641607C9F}"/>
    <cellStyle name="Normal 10 17 2 3" xfId="5135" xr:uid="{7D62E444-E5BD-4BF9-9422-D183307F8FF6}"/>
    <cellStyle name="Normal 10 17 2 4" xfId="5136" xr:uid="{D984F058-C2D6-43E8-BE19-9B1ED90B2B98}"/>
    <cellStyle name="Normal 10 17 2 5" xfId="5137" xr:uid="{3396C4FE-220A-4236-8239-6CDF25A26625}"/>
    <cellStyle name="Normal 10 17 2 6" xfId="5138" xr:uid="{0CBC86AD-1048-410D-A4AE-B2764590CA72}"/>
    <cellStyle name="Normal 10 17 3" xfId="5139" xr:uid="{13D973C2-53B5-43F0-B008-3EACBA4C13C0}"/>
    <cellStyle name="Normal 10 17 3 2" xfId="5140" xr:uid="{29F4E1EC-0C41-47A3-A495-FB9132CC101B}"/>
    <cellStyle name="Normal 10 17 3 3" xfId="5141" xr:uid="{04CE8AD4-18C6-48D7-8FA4-3A459DCE0B88}"/>
    <cellStyle name="Normal 10 17 3 4" xfId="5142" xr:uid="{41B3559A-B35D-4485-AC54-3D2834779F81}"/>
    <cellStyle name="Normal 10 17 3 5" xfId="5143" xr:uid="{75D8D081-DA17-45DE-86BB-11268BA67B5A}"/>
    <cellStyle name="Normal 10 17 3 6" xfId="5144" xr:uid="{A1BB5246-665C-4524-AF29-11B36318F6AD}"/>
    <cellStyle name="Normal 10 17 4" xfId="5145" xr:uid="{1F11B6B9-783F-4176-BC3F-D2B8C1BC0633}"/>
    <cellStyle name="Normal 10 17 4 2" xfId="5146" xr:uid="{6C168C61-DF70-43C0-8CBD-9CBA703BAF96}"/>
    <cellStyle name="Normal 10 17 4 3" xfId="5147" xr:uid="{D7DE869B-99AC-4D21-918F-BE07182F1FBC}"/>
    <cellStyle name="Normal 10 17 4 4" xfId="5148" xr:uid="{94D1F01E-6C37-4733-8098-F4CB8DB88835}"/>
    <cellStyle name="Normal 10 17 4 5" xfId="5149" xr:uid="{FB61E8A6-BCA2-4779-9C9C-FCA195FCD741}"/>
    <cellStyle name="Normal 10 17 4 6" xfId="5150" xr:uid="{6D0A9364-57A6-4B6A-9264-466375670367}"/>
    <cellStyle name="Normal 10 17 5" xfId="5151" xr:uid="{1CFC7416-5A9C-4918-A5B1-F4B2E63082DB}"/>
    <cellStyle name="Normal 10 17 5 2" xfId="5152" xr:uid="{D63A37C6-142F-4D88-8707-C6CE1992C7ED}"/>
    <cellStyle name="Normal 10 17 5 3" xfId="5153" xr:uid="{4B943AAF-CEBE-4722-9D56-644B380F740E}"/>
    <cellStyle name="Normal 10 17 5 4" xfId="5154" xr:uid="{436E3A3D-8B7E-4341-AC09-5F33548B3DD5}"/>
    <cellStyle name="Normal 10 17 5 5" xfId="5155" xr:uid="{41E3EFD4-6E65-44BC-A7A5-E28F2D06A37F}"/>
    <cellStyle name="Normal 10 17 5 6" xfId="5156" xr:uid="{9B7AE558-657E-4825-8ACB-7793D920F417}"/>
    <cellStyle name="Normal 10 17 6" xfId="5157" xr:uid="{C77A5299-FB91-4FEF-AE2D-D776DF7F9B90}"/>
    <cellStyle name="Normal 10 17 6 2" xfId="5158" xr:uid="{DE06603D-104D-40DE-963A-9D4D7E4E21DB}"/>
    <cellStyle name="Normal 10 17 6 3" xfId="5159" xr:uid="{00D2FDA0-54ED-4053-8A70-6BD6D3DC5B52}"/>
    <cellStyle name="Normal 10 17 6 4" xfId="5160" xr:uid="{CF912C5C-CC74-4C84-9895-D2363826F9D4}"/>
    <cellStyle name="Normal 10 17 6 5" xfId="5161" xr:uid="{3D6ED4C9-95E1-4E46-BA88-54E9C7069D51}"/>
    <cellStyle name="Normal 10 17 6 6" xfId="5162" xr:uid="{DA564883-0904-40A7-B14D-844CD3BB1195}"/>
    <cellStyle name="Normal 10 17 7" xfId="5163" xr:uid="{F750ACC5-87BC-45CF-9CC6-E81A943932CB}"/>
    <cellStyle name="Normal 10 17 7 2" xfId="5164" xr:uid="{7835DB88-FE92-4978-A5C9-D6F6F81A9DC7}"/>
    <cellStyle name="Normal 10 17 7 3" xfId="5165" xr:uid="{184CE224-2374-4CAD-9ABE-0A37400F8E19}"/>
    <cellStyle name="Normal 10 17 7 4" xfId="5166" xr:uid="{6954BD76-2418-4114-B0DD-151617C13E2F}"/>
    <cellStyle name="Normal 10 17 7 5" xfId="5167" xr:uid="{35A64C85-DC7F-45AF-841C-743890D0CC35}"/>
    <cellStyle name="Normal 10 17 7 6" xfId="5168" xr:uid="{E2B4296F-3F61-42B8-A1EB-F394F165D44E}"/>
    <cellStyle name="Normal 10 17 8" xfId="5169" xr:uid="{5C10EE6D-465D-484D-8CE3-EE1192CC2040}"/>
    <cellStyle name="Normal 10 17 8 2" xfId="5170" xr:uid="{A10480F5-1070-444C-9FDD-C664625F19BF}"/>
    <cellStyle name="Normal 10 17 8 3" xfId="5171" xr:uid="{4620C03B-E700-4EDC-B67C-8D427A9D1FA8}"/>
    <cellStyle name="Normal 10 17 8 4" xfId="5172" xr:uid="{24722650-496A-44BE-BDFC-86EC1855165C}"/>
    <cellStyle name="Normal 10 17 8 5" xfId="5173" xr:uid="{962D0B8F-FC18-40F4-89CE-FAD1EA20F1FE}"/>
    <cellStyle name="Normal 10 17 8 6" xfId="5174" xr:uid="{67A97F37-3D00-4DC1-99E8-CC31C228AB99}"/>
    <cellStyle name="Normal 10 17 9" xfId="5175" xr:uid="{A2FF4F49-C981-418D-9BE2-492651408E68}"/>
    <cellStyle name="Normal 10 18" xfId="5176" xr:uid="{604CC861-B808-4984-B8E5-DFCB1627200A}"/>
    <cellStyle name="Normal 10 18 10" xfId="5177" xr:uid="{8FDFBC5F-0BA5-4BD3-BBEF-0CFB98937E48}"/>
    <cellStyle name="Normal 10 18 11" xfId="5178" xr:uid="{17635129-818B-4B1A-ABC9-64609CF500FB}"/>
    <cellStyle name="Normal 10 18 12" xfId="5179" xr:uid="{3F62DB51-842B-4F77-B744-9681A6F13464}"/>
    <cellStyle name="Normal 10 18 13" xfId="5180" xr:uid="{5DFC5EE5-449C-4619-91E8-836CC6AA7A51}"/>
    <cellStyle name="Normal 10 18 2" xfId="5181" xr:uid="{5A8E6CB3-15E7-4412-A41C-BF951BEFBAD0}"/>
    <cellStyle name="Normal 10 18 2 2" xfId="5182" xr:uid="{8E6346BD-A1FE-4E58-BC71-DFB1E114B452}"/>
    <cellStyle name="Normal 10 18 2 3" xfId="5183" xr:uid="{62AB4DA2-F66A-46A1-823C-5A1E9A4A4743}"/>
    <cellStyle name="Normal 10 18 2 4" xfId="5184" xr:uid="{86456F70-B41B-4BA9-AF97-944DD88104D7}"/>
    <cellStyle name="Normal 10 18 2 5" xfId="5185" xr:uid="{1975B675-03F1-4805-8151-90C5EF608B6F}"/>
    <cellStyle name="Normal 10 18 2 6" xfId="5186" xr:uid="{861FBBFD-35A3-45F9-85E0-01634D2A6E21}"/>
    <cellStyle name="Normal 10 18 3" xfId="5187" xr:uid="{332CB5B7-0336-42F5-896A-E38988AC73CC}"/>
    <cellStyle name="Normal 10 18 3 2" xfId="5188" xr:uid="{490C1CAB-3419-4C98-8885-C4993C96550C}"/>
    <cellStyle name="Normal 10 18 3 3" xfId="5189" xr:uid="{B959C582-85FE-469C-B5AC-0721344E9C0A}"/>
    <cellStyle name="Normal 10 18 3 4" xfId="5190" xr:uid="{FAF9D902-991C-47D7-9405-F7702B0F2D92}"/>
    <cellStyle name="Normal 10 18 3 5" xfId="5191" xr:uid="{A9582328-C7B3-4BD0-BE5E-FE7767EF6639}"/>
    <cellStyle name="Normal 10 18 3 6" xfId="5192" xr:uid="{D74269D9-5574-4316-B179-8B9C0CB0A2F9}"/>
    <cellStyle name="Normal 10 18 4" xfId="5193" xr:uid="{7754B4D3-FE4A-4588-A6C1-6B5055006079}"/>
    <cellStyle name="Normal 10 18 4 2" xfId="5194" xr:uid="{E0BE167D-3A07-4AC6-9F7E-2E42B9BE717B}"/>
    <cellStyle name="Normal 10 18 4 3" xfId="5195" xr:uid="{FFF49C81-0A8C-4C51-9983-6F316BA29104}"/>
    <cellStyle name="Normal 10 18 4 4" xfId="5196" xr:uid="{0AD3449A-B68F-464B-902F-29A3EB6B31E7}"/>
    <cellStyle name="Normal 10 18 4 5" xfId="5197" xr:uid="{F601B4BD-81D6-4FC8-84FB-9D69D4EDC6E0}"/>
    <cellStyle name="Normal 10 18 4 6" xfId="5198" xr:uid="{7E913CE9-3CDA-4E45-B069-1E23FCC7F818}"/>
    <cellStyle name="Normal 10 18 5" xfId="5199" xr:uid="{EA91CB75-35B1-4FF8-9F5D-30E07D607F2F}"/>
    <cellStyle name="Normal 10 18 5 2" xfId="5200" xr:uid="{1591EBC6-5CDD-4054-A552-2425DFD01DDB}"/>
    <cellStyle name="Normal 10 18 5 3" xfId="5201" xr:uid="{A0E770DC-1CCA-4B7C-9F58-F9C22117FE65}"/>
    <cellStyle name="Normal 10 18 5 4" xfId="5202" xr:uid="{99793470-54DD-4CEE-8F4D-43310EF21B3B}"/>
    <cellStyle name="Normal 10 18 5 5" xfId="5203" xr:uid="{8038F932-0890-43A0-BB1E-C0BFEA10C664}"/>
    <cellStyle name="Normal 10 18 5 6" xfId="5204" xr:uid="{DD10F4CF-8B01-4644-B11D-039757750DD9}"/>
    <cellStyle name="Normal 10 18 6" xfId="5205" xr:uid="{5517CF53-DB43-4C11-A7E1-D9B608282CE8}"/>
    <cellStyle name="Normal 10 18 6 2" xfId="5206" xr:uid="{E3256222-BC90-47D7-8596-8EDAE34550E7}"/>
    <cellStyle name="Normal 10 18 6 3" xfId="5207" xr:uid="{6E4608C1-BCA4-4686-BB51-BA596F47A69E}"/>
    <cellStyle name="Normal 10 18 6 4" xfId="5208" xr:uid="{87F626DB-990B-47ED-B88F-8FF46C96B339}"/>
    <cellStyle name="Normal 10 18 6 5" xfId="5209" xr:uid="{205BFC3A-CD9A-40D6-97BC-D3BB7C503D26}"/>
    <cellStyle name="Normal 10 18 6 6" xfId="5210" xr:uid="{86FCF17B-DD3F-43F3-A935-F8E1CF11C37F}"/>
    <cellStyle name="Normal 10 18 7" xfId="5211" xr:uid="{96003253-9EB1-407E-B58F-19DB51D2CCB1}"/>
    <cellStyle name="Normal 10 18 7 2" xfId="5212" xr:uid="{67FE1C53-F4D4-4C62-82B7-0B77DDB90507}"/>
    <cellStyle name="Normal 10 18 7 3" xfId="5213" xr:uid="{C5364CDB-F622-4E07-977D-42625B005C73}"/>
    <cellStyle name="Normal 10 18 7 4" xfId="5214" xr:uid="{04B38379-8AAE-469E-8FB3-B161B737B652}"/>
    <cellStyle name="Normal 10 18 7 5" xfId="5215" xr:uid="{41AD6B0A-6A2A-4609-A971-5753C72F606A}"/>
    <cellStyle name="Normal 10 18 7 6" xfId="5216" xr:uid="{633318CA-81AA-4D7A-950C-0F90176554F4}"/>
    <cellStyle name="Normal 10 18 8" xfId="5217" xr:uid="{B303D79F-44AC-423D-85BC-605426F2527A}"/>
    <cellStyle name="Normal 10 18 8 2" xfId="5218" xr:uid="{DBBF7113-8959-42D6-8596-76B63676B899}"/>
    <cellStyle name="Normal 10 18 8 3" xfId="5219" xr:uid="{5142B6BB-346F-4B60-AC7B-1D3404CCDB39}"/>
    <cellStyle name="Normal 10 18 8 4" xfId="5220" xr:uid="{81A41471-E5FF-4321-963B-12812BBB73EF}"/>
    <cellStyle name="Normal 10 18 8 5" xfId="5221" xr:uid="{5E604387-044B-4181-BE9E-6115F969B810}"/>
    <cellStyle name="Normal 10 18 8 6" xfId="5222" xr:uid="{AD42C4C4-F3B7-4ED4-8F3E-F37550371874}"/>
    <cellStyle name="Normal 10 18 9" xfId="5223" xr:uid="{E94DCDEC-B38D-4E23-A98B-87B0D437EE87}"/>
    <cellStyle name="Normal 10 19" xfId="5224" xr:uid="{5F07AFAD-B920-417A-9C9E-995315D3E04F}"/>
    <cellStyle name="Normal 10 19 10" xfId="5225" xr:uid="{DDA7BA4E-085B-41D1-A3A3-AAF1A6E9064A}"/>
    <cellStyle name="Normal 10 19 11" xfId="5226" xr:uid="{A6897733-AD88-4F04-A27A-7C4FE4133FA4}"/>
    <cellStyle name="Normal 10 19 12" xfId="5227" xr:uid="{E704DD7E-2427-4BDB-A864-FD93E2C511DC}"/>
    <cellStyle name="Normal 10 19 13" xfId="5228" xr:uid="{CFBBD569-AA3B-4A2A-81E0-B6655550098A}"/>
    <cellStyle name="Normal 10 19 2" xfId="5229" xr:uid="{3579A8EB-E1EA-441D-A592-2150A52DCC27}"/>
    <cellStyle name="Normal 10 19 2 2" xfId="5230" xr:uid="{6CA18C23-10A4-4FD1-8385-7BA01AE50BEB}"/>
    <cellStyle name="Normal 10 19 2 3" xfId="5231" xr:uid="{4530F509-0468-4CCB-8F35-C8C44E97012C}"/>
    <cellStyle name="Normal 10 19 2 4" xfId="5232" xr:uid="{46D56B46-D178-489C-9934-4877F680D64A}"/>
    <cellStyle name="Normal 10 19 2 5" xfId="5233" xr:uid="{904EC16B-473C-4476-859C-86715FAC8631}"/>
    <cellStyle name="Normal 10 19 2 6" xfId="5234" xr:uid="{E3103379-E3FD-47FC-848F-6368EF9518DC}"/>
    <cellStyle name="Normal 10 19 3" xfId="5235" xr:uid="{342BF68E-6AEC-4A61-9675-FC9C79364D5E}"/>
    <cellStyle name="Normal 10 19 3 2" xfId="5236" xr:uid="{17F3F677-775E-4484-9EBB-3F50222325DC}"/>
    <cellStyle name="Normal 10 19 3 3" xfId="5237" xr:uid="{14C0CFF3-CD05-4B8B-9203-E22BC766BCB6}"/>
    <cellStyle name="Normal 10 19 3 4" xfId="5238" xr:uid="{6752EAC9-CF6B-41B2-874A-D259F589BBCC}"/>
    <cellStyle name="Normal 10 19 3 5" xfId="5239" xr:uid="{E2556003-A48F-4442-85E8-4161E22619BF}"/>
    <cellStyle name="Normal 10 19 3 6" xfId="5240" xr:uid="{A8371CF3-5980-4ED6-895F-189459229B23}"/>
    <cellStyle name="Normal 10 19 4" xfId="5241" xr:uid="{631AF9AB-ACE9-47F4-AA45-4FB39C412781}"/>
    <cellStyle name="Normal 10 19 4 2" xfId="5242" xr:uid="{7EAA4848-6811-4DB6-B629-F631E30EF802}"/>
    <cellStyle name="Normal 10 19 4 3" xfId="5243" xr:uid="{1AA3FFAA-7171-41C3-93B2-806339C5FC42}"/>
    <cellStyle name="Normal 10 19 4 4" xfId="5244" xr:uid="{1F1A32EF-8E9E-4628-AA84-EE4FF69A34C5}"/>
    <cellStyle name="Normal 10 19 4 5" xfId="5245" xr:uid="{91931357-C791-494B-89DF-68C319438DC0}"/>
    <cellStyle name="Normal 10 19 4 6" xfId="5246" xr:uid="{45B2B704-2767-434D-B7CB-58F61E438361}"/>
    <cellStyle name="Normal 10 19 5" xfId="5247" xr:uid="{FBC25928-A53D-4B54-87B9-C97B2CA27674}"/>
    <cellStyle name="Normal 10 19 5 2" xfId="5248" xr:uid="{170A3BAB-09D0-4FC2-B78C-89E59FE7D5EF}"/>
    <cellStyle name="Normal 10 19 5 3" xfId="5249" xr:uid="{723D0A63-33A1-4809-B522-7A150729EACA}"/>
    <cellStyle name="Normal 10 19 5 4" xfId="5250" xr:uid="{542A222D-7846-4A47-9533-E159BEBDE6E5}"/>
    <cellStyle name="Normal 10 19 5 5" xfId="5251" xr:uid="{80BD0F9B-66EC-4D49-9996-DA51BCF581D3}"/>
    <cellStyle name="Normal 10 19 5 6" xfId="5252" xr:uid="{BEE24CEB-D82D-4DB9-9343-0CB613514683}"/>
    <cellStyle name="Normal 10 19 6" xfId="5253" xr:uid="{CBDCB09D-18D0-4310-9992-EF94B407C607}"/>
    <cellStyle name="Normal 10 19 6 2" xfId="5254" xr:uid="{96112CE5-B5C4-4A48-81DD-B1C4C0051D7A}"/>
    <cellStyle name="Normal 10 19 6 3" xfId="5255" xr:uid="{D5E1CE05-72EA-42FC-AE5A-6C62FEA5F1BF}"/>
    <cellStyle name="Normal 10 19 6 4" xfId="5256" xr:uid="{BAFE10B9-C9E5-46D1-945F-3A702DBA3A80}"/>
    <cellStyle name="Normal 10 19 6 5" xfId="5257" xr:uid="{4CF46848-94BC-4537-83CF-A78F5F6CDB92}"/>
    <cellStyle name="Normal 10 19 6 6" xfId="5258" xr:uid="{2CE4865A-9927-4921-B830-A065BDCB6F76}"/>
    <cellStyle name="Normal 10 19 7" xfId="5259" xr:uid="{FCFAA9A8-3B20-44D2-8F69-1D4B84083CC9}"/>
    <cellStyle name="Normal 10 19 7 2" xfId="5260" xr:uid="{61042F47-D9DD-4FFE-8126-8A63FA30DC8F}"/>
    <cellStyle name="Normal 10 19 7 3" xfId="5261" xr:uid="{1085E5CF-A2BD-4DDA-A4BB-11687FB9FB7C}"/>
    <cellStyle name="Normal 10 19 7 4" xfId="5262" xr:uid="{53F0B8E9-CFCC-4095-B8B6-7C17FF74932A}"/>
    <cellStyle name="Normal 10 19 7 5" xfId="5263" xr:uid="{D6C2F3BD-D456-41A8-B6F3-B6B2404CECE8}"/>
    <cellStyle name="Normal 10 19 7 6" xfId="5264" xr:uid="{64C84E82-3D96-451A-A88E-165DFEF272A6}"/>
    <cellStyle name="Normal 10 19 8" xfId="5265" xr:uid="{A749E392-6621-4821-99D1-A8CBA0AE1C12}"/>
    <cellStyle name="Normal 10 19 8 2" xfId="5266" xr:uid="{02299CD0-87CD-40E4-A373-28E2C4043293}"/>
    <cellStyle name="Normal 10 19 8 3" xfId="5267" xr:uid="{C16DCEA0-CA66-46EF-BED7-E963B2817575}"/>
    <cellStyle name="Normal 10 19 8 4" xfId="5268" xr:uid="{F4D61EC4-5B09-40CF-BD79-739C0BFDFA61}"/>
    <cellStyle name="Normal 10 19 8 5" xfId="5269" xr:uid="{73081A95-1A45-496F-A879-DCC90DF2C79C}"/>
    <cellStyle name="Normal 10 19 8 6" xfId="5270" xr:uid="{A36582A8-31B3-48D4-8B24-CF94E406D5C0}"/>
    <cellStyle name="Normal 10 19 9" xfId="5271" xr:uid="{0B205922-F070-4D1D-B932-A1A0F4E3BEC3}"/>
    <cellStyle name="Normal 10 2" xfId="5272" xr:uid="{7A2ABBAE-A29F-47C9-B216-68EDD5FF8489}"/>
    <cellStyle name="Normal 10 2 10" xfId="5273" xr:uid="{B7B5C39B-AAE9-4097-89A8-7FA18E20C0DB}"/>
    <cellStyle name="Normal 10 2 10 2" xfId="5274" xr:uid="{AEAB1BF2-FBEE-4363-8C0C-08E6DAD83652}"/>
    <cellStyle name="Normal 10 2 10 2 2" xfId="5275" xr:uid="{2CFEA9B7-8CCD-4EEA-8447-EF0F2BDA1F26}"/>
    <cellStyle name="Normal 10 2 10 2 3" xfId="5276" xr:uid="{4E4B1117-A4FE-483B-8D04-AE9824D757B2}"/>
    <cellStyle name="Normal 10 2 10 2 4" xfId="5277" xr:uid="{D61CC799-8335-4463-88FA-8B510FB2C015}"/>
    <cellStyle name="Normal 10 2 10 3" xfId="5278" xr:uid="{BD9CD347-5F61-4457-B03D-CCAD00129BEF}"/>
    <cellStyle name="Normal 10 2 10 3 2" xfId="5279" xr:uid="{609BD5FC-EBC7-49F2-8BFE-028DC0DECB8E}"/>
    <cellStyle name="Normal 10 2 10 3 3" xfId="5280" xr:uid="{07CF40A9-D5C2-4E38-A203-ADA8E69C7207}"/>
    <cellStyle name="Normal 10 2 10 3 4" xfId="5281" xr:uid="{20D49015-5979-44A1-82EB-BEA05BA1476E}"/>
    <cellStyle name="Normal 10 2 10 4" xfId="5282" xr:uid="{BA925370-B2E8-4169-AEF0-CCE3741D660F}"/>
    <cellStyle name="Normal 10 2 10 5" xfId="5283" xr:uid="{CB15318A-10C8-4C01-B6AB-4000543E45C6}"/>
    <cellStyle name="Normal 10 2 10 6" xfId="5284" xr:uid="{39DF4575-68F5-4F58-908D-78A7FFFD5550}"/>
    <cellStyle name="Normal 10 2 11" xfId="5285" xr:uid="{749FBE56-457D-403B-B935-C6A2194FD50A}"/>
    <cellStyle name="Normal 10 2 11 2" xfId="5286" xr:uid="{AD520E2A-394E-4343-A32B-DB338462142E}"/>
    <cellStyle name="Normal 10 2 11 2 2" xfId="5287" xr:uid="{4EC306A5-7430-4598-9333-3DC54E1A55C6}"/>
    <cellStyle name="Normal 10 2 11 2 3" xfId="5288" xr:uid="{13B7FA78-0A90-4F01-8795-60FB03774F09}"/>
    <cellStyle name="Normal 10 2 11 2 4" xfId="5289" xr:uid="{6BD2175C-7E13-49D2-9A4C-1F045F9B6FEB}"/>
    <cellStyle name="Normal 10 2 11 3" xfId="5290" xr:uid="{45677F0F-9A85-477B-BCB5-ED993F78D353}"/>
    <cellStyle name="Normal 10 2 11 3 2" xfId="5291" xr:uid="{1D8638FC-4BF3-4C4A-AE05-78ED68804156}"/>
    <cellStyle name="Normal 10 2 11 3 3" xfId="5292" xr:uid="{96E5D57D-A368-477F-A894-E03CCC2450E2}"/>
    <cellStyle name="Normal 10 2 11 3 4" xfId="5293" xr:uid="{05D8B5B4-2BD8-4D49-B111-E7FC42572037}"/>
    <cellStyle name="Normal 10 2 11 4" xfId="5294" xr:uid="{ECA1E63B-DB3D-4070-BCE4-DEFA7F9CA75E}"/>
    <cellStyle name="Normal 10 2 11 5" xfId="5295" xr:uid="{96B5C7FC-7E1D-4277-A8C4-F4B3ACE8A92E}"/>
    <cellStyle name="Normal 10 2 11 6" xfId="5296" xr:uid="{DD4E254E-2950-4586-B902-66AA85316DF6}"/>
    <cellStyle name="Normal 10 2 12" xfId="5297" xr:uid="{3CD0A7DA-A09C-4B2C-8DFD-CF491199AB89}"/>
    <cellStyle name="Normal 10 2 12 2" xfId="5298" xr:uid="{555FA807-A7B9-4AF2-A7E3-035C06FA6858}"/>
    <cellStyle name="Normal 10 2 12 2 2" xfId="5299" xr:uid="{D3C9E8F5-5B69-427A-917A-82AFBBD12005}"/>
    <cellStyle name="Normal 10 2 12 2 3" xfId="5300" xr:uid="{055B3DAF-1B52-43AF-B38B-25ACC5A45914}"/>
    <cellStyle name="Normal 10 2 12 2 4" xfId="5301" xr:uid="{29EF48CC-337D-4212-A680-57BEC89693BD}"/>
    <cellStyle name="Normal 10 2 12 3" xfId="5302" xr:uid="{E77DB090-B901-4CC1-A923-49594DF638C3}"/>
    <cellStyle name="Normal 10 2 12 3 2" xfId="5303" xr:uid="{53B2B38F-ADD2-4D5E-8860-38565EBB3080}"/>
    <cellStyle name="Normal 10 2 12 3 3" xfId="5304" xr:uid="{DD0210D1-67CF-4649-A7F0-1C9C13DFCA40}"/>
    <cellStyle name="Normal 10 2 12 3 4" xfId="5305" xr:uid="{85C06D5A-4D89-43CB-8E89-9011AC8F8933}"/>
    <cellStyle name="Normal 10 2 12 4" xfId="5306" xr:uid="{8A2E5700-F728-4DC1-A8DE-0CA2F1C5DB1C}"/>
    <cellStyle name="Normal 10 2 12 5" xfId="5307" xr:uid="{C296DD17-AEE3-45F3-93AA-0FF702398D85}"/>
    <cellStyle name="Normal 10 2 12 6" xfId="5308" xr:uid="{4309829D-3CDA-4C88-8394-8140B56972C6}"/>
    <cellStyle name="Normal 10 2 13" xfId="5309" xr:uid="{4A29EB52-F3A6-4695-BDBC-C09469816FF2}"/>
    <cellStyle name="Normal 10 2 13 2" xfId="5310" xr:uid="{9034691D-66AA-4818-A9D6-E4A2CFF9653D}"/>
    <cellStyle name="Normal 10 2 13 2 2" xfId="5311" xr:uid="{315F2FFD-D1AE-4C41-8547-CBEBC0D3079F}"/>
    <cellStyle name="Normal 10 2 13 2 3" xfId="5312" xr:uid="{293C27DD-C4AB-4D85-885A-C7953FB5676C}"/>
    <cellStyle name="Normal 10 2 13 2 4" xfId="5313" xr:uid="{B3F52554-DF23-40D3-8A93-DDE84388BC8E}"/>
    <cellStyle name="Normal 10 2 13 3" xfId="5314" xr:uid="{EBE9EA6D-A8D9-47A5-9FD4-BA9DD187A2C3}"/>
    <cellStyle name="Normal 10 2 13 3 2" xfId="5315" xr:uid="{54D5E247-7864-45A1-A34F-9201A90384ED}"/>
    <cellStyle name="Normal 10 2 13 3 3" xfId="5316" xr:uid="{B4DC3822-A243-44CB-80FF-40FD0B8ABD8B}"/>
    <cellStyle name="Normal 10 2 13 3 4" xfId="5317" xr:uid="{DA26CE31-2D50-429F-B123-24ABBBEC49A3}"/>
    <cellStyle name="Normal 10 2 13 4" xfId="5318" xr:uid="{C87609FF-3E5C-4B1E-ABEB-5A4B0193DA8A}"/>
    <cellStyle name="Normal 10 2 13 5" xfId="5319" xr:uid="{4D2CD1F2-15D7-4ADF-8BAE-F7237590D73E}"/>
    <cellStyle name="Normal 10 2 13 6" xfId="5320" xr:uid="{B2452495-97A8-4FE2-9DF5-CE4663A1B040}"/>
    <cellStyle name="Normal 10 2 14" xfId="5321" xr:uid="{355252E4-2F1E-485E-9DCE-8E7B681EA137}"/>
    <cellStyle name="Normal 10 2 14 2" xfId="5322" xr:uid="{C9DED666-4597-4CF2-9FF8-0797EBC5483F}"/>
    <cellStyle name="Normal 10 2 14 2 2" xfId="5323" xr:uid="{4C84311B-352C-46B1-A960-84456D6A581D}"/>
    <cellStyle name="Normal 10 2 14 2 3" xfId="5324" xr:uid="{BEECA4F5-DB47-420F-93CD-A2ED74F9D4C3}"/>
    <cellStyle name="Normal 10 2 14 2 4" xfId="5325" xr:uid="{937A56D3-8B5A-43E8-BF47-98A53D611C33}"/>
    <cellStyle name="Normal 10 2 14 3" xfId="5326" xr:uid="{F8A7983B-10CD-459E-BF8D-47F3FA4C1443}"/>
    <cellStyle name="Normal 10 2 14 3 2" xfId="5327" xr:uid="{F37A11D6-302E-4E07-AA94-4083D69AB655}"/>
    <cellStyle name="Normal 10 2 14 3 3" xfId="5328" xr:uid="{9C05F0C9-83D1-46EB-B1E1-5A40A1D3C71F}"/>
    <cellStyle name="Normal 10 2 14 3 4" xfId="5329" xr:uid="{D3A7F84E-DFAA-43A6-8D54-81506E7CC066}"/>
    <cellStyle name="Normal 10 2 14 4" xfId="5330" xr:uid="{CFDED975-BAB0-42EA-AD84-A7F467378979}"/>
    <cellStyle name="Normal 10 2 14 5" xfId="5331" xr:uid="{CFBC9CFC-511C-43B4-8A6C-39660F9EC126}"/>
    <cellStyle name="Normal 10 2 14 6" xfId="5332" xr:uid="{9DC05785-BE2D-4189-A719-C5F067E9444D}"/>
    <cellStyle name="Normal 10 2 15" xfId="5333" xr:uid="{33C47B8A-D898-430E-A148-8C800A95955D}"/>
    <cellStyle name="Normal 10 2 15 2" xfId="5334" xr:uid="{D3EBB16C-6E38-4618-B4E1-52A1B76F3D27}"/>
    <cellStyle name="Normal 10 2 15 2 2" xfId="5335" xr:uid="{9B9D2BA6-619B-48D9-9C90-28800DF95590}"/>
    <cellStyle name="Normal 10 2 15 2 3" xfId="5336" xr:uid="{03FEDD72-4325-4983-993B-71E60783A715}"/>
    <cellStyle name="Normal 10 2 15 2 4" xfId="5337" xr:uid="{BAD52685-0045-4AB8-85F7-1FCE9E9E6B13}"/>
    <cellStyle name="Normal 10 2 15 3" xfId="5338" xr:uid="{849FD3AD-27FE-432B-9210-B7E675D3E9CA}"/>
    <cellStyle name="Normal 10 2 15 3 2" xfId="5339" xr:uid="{75F7D17A-D655-439E-924E-F4BCACF6A8BE}"/>
    <cellStyle name="Normal 10 2 15 3 3" xfId="5340" xr:uid="{0A4F2E73-04FF-4378-A98E-AC2FFD40FE97}"/>
    <cellStyle name="Normal 10 2 15 3 4" xfId="5341" xr:uid="{FE891CE8-1082-434D-B513-1C5F21EAC913}"/>
    <cellStyle name="Normal 10 2 15 4" xfId="5342" xr:uid="{5FB78FAD-A92C-49C7-9B22-AA630B96AD7F}"/>
    <cellStyle name="Normal 10 2 15 5" xfId="5343" xr:uid="{16030F75-3721-44E2-AA4E-0E721838BF47}"/>
    <cellStyle name="Normal 10 2 15 6" xfId="5344" xr:uid="{EF56E7C4-CB16-437F-9D3B-8C8B80BA7F3A}"/>
    <cellStyle name="Normal 10 2 16" xfId="5345" xr:uid="{BD3ABEE7-6835-4705-BE7E-0395D8D12368}"/>
    <cellStyle name="Normal 10 2 16 2" xfId="5346" xr:uid="{DF57D6E5-EDF8-4279-81AB-0703AF98E856}"/>
    <cellStyle name="Normal 10 2 16 2 2" xfId="5347" xr:uid="{BF5BD3B3-2565-4D50-B27D-930229607E7A}"/>
    <cellStyle name="Normal 10 2 16 2 3" xfId="5348" xr:uid="{6CDCC824-960B-48A3-9538-73FB386F7219}"/>
    <cellStyle name="Normal 10 2 16 2 4" xfId="5349" xr:uid="{976A19ED-BD3A-433B-BD1D-4A5B0EB1F539}"/>
    <cellStyle name="Normal 10 2 16 3" xfId="5350" xr:uid="{095AEA25-EFE5-4660-BD7D-1359EF5331BF}"/>
    <cellStyle name="Normal 10 2 16 3 2" xfId="5351" xr:uid="{4703B596-7864-46EE-82CB-554FAE7CB1D8}"/>
    <cellStyle name="Normal 10 2 16 3 3" xfId="5352" xr:uid="{AFC33B1A-AC89-48DF-A43D-D08B07850B3A}"/>
    <cellStyle name="Normal 10 2 16 3 4" xfId="5353" xr:uid="{83492260-2258-400E-9489-C1B329A566BA}"/>
    <cellStyle name="Normal 10 2 16 4" xfId="5354" xr:uid="{7260CBC7-B3D6-4043-9FCC-EF73A15E00A0}"/>
    <cellStyle name="Normal 10 2 16 5" xfId="5355" xr:uid="{CB2BE5A8-F88A-4CEC-9BF4-4B3803F8A2B3}"/>
    <cellStyle name="Normal 10 2 16 6" xfId="5356" xr:uid="{41BF6E58-342B-4B03-ACD7-0878F12B1150}"/>
    <cellStyle name="Normal 10 2 17" xfId="5357" xr:uid="{F1C01719-78F7-45CB-ACB0-148EE75A72AB}"/>
    <cellStyle name="Normal 10 2 17 2" xfId="5358" xr:uid="{B13DAC8F-B85B-410C-9F2E-B61FCF8D8502}"/>
    <cellStyle name="Normal 10 2 17 2 2" xfId="5359" xr:uid="{4551A291-D140-45DE-9983-2531D258E8EF}"/>
    <cellStyle name="Normal 10 2 17 2 3" xfId="5360" xr:uid="{3A260790-6DC0-49FD-A9B4-7FAD02A917A2}"/>
    <cellStyle name="Normal 10 2 17 2 4" xfId="5361" xr:uid="{9164048F-87D2-4627-92A1-F0F7F0F06EF9}"/>
    <cellStyle name="Normal 10 2 17 3" xfId="5362" xr:uid="{B6AE7254-62E2-4E96-ADB5-124E105DE272}"/>
    <cellStyle name="Normal 10 2 17 3 2" xfId="5363" xr:uid="{9C59EECB-7272-4F79-8DB2-C5F899534235}"/>
    <cellStyle name="Normal 10 2 17 3 3" xfId="5364" xr:uid="{FB31103A-C92E-4D60-9D56-120487A70883}"/>
    <cellStyle name="Normal 10 2 17 3 4" xfId="5365" xr:uid="{0032301D-6BA3-40E5-ABF0-116B2D3464F7}"/>
    <cellStyle name="Normal 10 2 17 4" xfId="5366" xr:uid="{5AB8E6FE-070D-4FD4-AA63-8C9503C5AF8F}"/>
    <cellStyle name="Normal 10 2 17 5" xfId="5367" xr:uid="{63A73221-724F-4912-AC96-8984AEEBD56F}"/>
    <cellStyle name="Normal 10 2 17 6" xfId="5368" xr:uid="{C36B014A-4746-44F3-A121-2FB19EF81F2A}"/>
    <cellStyle name="Normal 10 2 18" xfId="5369" xr:uid="{1D2568AD-344B-4593-A098-BD45EB9C30B6}"/>
    <cellStyle name="Normal 10 2 18 2" xfId="5370" xr:uid="{61820EB0-4A75-4CB9-AD34-B3EA41CA89FB}"/>
    <cellStyle name="Normal 10 2 18 3" xfId="5371" xr:uid="{98CF8489-DEB4-40A1-8B4A-274D0FB1E7C3}"/>
    <cellStyle name="Normal 10 2 18 4" xfId="5372" xr:uid="{A61E9C68-203B-4F65-A29B-168E6BBBAEB8}"/>
    <cellStyle name="Normal 10 2 19" xfId="5373" xr:uid="{27BC56AF-4444-47E5-B924-1E0F8FF8A49C}"/>
    <cellStyle name="Normal 10 2 19 2" xfId="5374" xr:uid="{432BAFD9-4B51-4858-AB53-CA559FC85805}"/>
    <cellStyle name="Normal 10 2 19 3" xfId="5375" xr:uid="{AFD1FF6D-C114-4021-BD07-1B5CC5BDC177}"/>
    <cellStyle name="Normal 10 2 19 4" xfId="5376" xr:uid="{A71B69DF-DD12-4FE3-875E-E3E103107FE0}"/>
    <cellStyle name="Normal 10 2 2" xfId="5377" xr:uid="{0182440C-39F7-4C95-A1BA-A6427175F1AE}"/>
    <cellStyle name="Normal 10 2 2 2" xfId="5378" xr:uid="{B5830534-2FB8-4399-A276-594CF38FF26B}"/>
    <cellStyle name="Normal 10 2 2 2 2" xfId="5379" xr:uid="{07CAC5F3-91EC-4D09-8680-FE1E72493A9B}"/>
    <cellStyle name="Normal 10 2 2 2 3" xfId="5380" xr:uid="{98620A07-0394-4319-8507-6397B5484505}"/>
    <cellStyle name="Normal 10 2 2 2 4" xfId="5381" xr:uid="{0B2F199C-C66F-41B2-BE84-85872D49EFA1}"/>
    <cellStyle name="Normal 10 2 2 3" xfId="5382" xr:uid="{3F9A8434-AADF-4794-A99C-A6D2A9E0CFC6}"/>
    <cellStyle name="Normal 10 2 2 3 2" xfId="5383" xr:uid="{6AAFA595-DC13-4AD6-B782-2B015C1ED764}"/>
    <cellStyle name="Normal 10 2 2 3 3" xfId="5384" xr:uid="{1D5D1442-192B-4956-B6E2-11A64243FF4D}"/>
    <cellStyle name="Normal 10 2 2 3 4" xfId="5385" xr:uid="{3A6CBA1F-03B6-47A7-A991-4CC48EA15F38}"/>
    <cellStyle name="Normal 10 2 2 4" xfId="5386" xr:uid="{48324B6C-7244-47DC-A074-7B326D13E5C6}"/>
    <cellStyle name="Normal 10 2 2 5" xfId="5387" xr:uid="{45001F9F-DD3D-4B72-9AC1-16AD302B92EC}"/>
    <cellStyle name="Normal 10 2 2 6" xfId="5388" xr:uid="{2D0F85EE-30D9-4EAD-846E-9556BC661802}"/>
    <cellStyle name="Normal 10 2 20" xfId="5389" xr:uid="{08FFCC78-BA1E-4AF1-87BB-32318E514379}"/>
    <cellStyle name="Normal 10 2 20 2" xfId="5390" xr:uid="{53B515D2-9CC5-4639-B0F4-DCCC108E3066}"/>
    <cellStyle name="Normal 10 2 20 3" xfId="5391" xr:uid="{172B1068-208C-4099-B1A9-D639678DFDA8}"/>
    <cellStyle name="Normal 10 2 20 4" xfId="5392" xr:uid="{C6D68332-6EE1-4C5A-B99D-586EFD2ED67C}"/>
    <cellStyle name="Normal 10 2 21" xfId="5393" xr:uid="{5C2AD2DB-9626-454D-AEEE-FD5354D0D476}"/>
    <cellStyle name="Normal 10 2 22" xfId="5394" xr:uid="{FE108AB8-374B-4E1F-BE56-2007DCD9CB05}"/>
    <cellStyle name="Normal 10 2 23" xfId="5395" xr:uid="{DADA5A7B-69AA-42FA-97DF-6F5296B08E89}"/>
    <cellStyle name="Normal 10 2 24" xfId="5396" xr:uid="{571E1453-D967-40C5-AB55-3B509873F46D}"/>
    <cellStyle name="Normal 10 2 3" xfId="5397" xr:uid="{F7E7694D-F45D-4A84-B124-14F1D42BE515}"/>
    <cellStyle name="Normal 10 2 3 2" xfId="5398" xr:uid="{1A69DBAF-C296-485D-A4D0-04AE1B3B0E61}"/>
    <cellStyle name="Normal 10 2 3 2 2" xfId="5399" xr:uid="{334C541A-6194-4081-8E64-C78A603354C1}"/>
    <cellStyle name="Normal 10 2 3 2 3" xfId="5400" xr:uid="{57417DF6-6B47-4727-B938-0CA27648A42D}"/>
    <cellStyle name="Normal 10 2 3 2 4" xfId="5401" xr:uid="{9F635B2F-4E46-4D98-A118-28B5B473130B}"/>
    <cellStyle name="Normal 10 2 3 3" xfId="5402" xr:uid="{BAEB1BD8-037C-458E-A87A-90F920ED6BF6}"/>
    <cellStyle name="Normal 10 2 3 3 2" xfId="5403" xr:uid="{0683DE1F-35E6-4796-B219-081E268000A0}"/>
    <cellStyle name="Normal 10 2 3 3 3" xfId="5404" xr:uid="{7EE083FC-424D-47A8-907E-42BA04453D61}"/>
    <cellStyle name="Normal 10 2 3 3 4" xfId="5405" xr:uid="{6F96E34B-CD50-4532-A8A4-B3ECDACD0B60}"/>
    <cellStyle name="Normal 10 2 3 4" xfId="5406" xr:uid="{D75A0DCE-C79B-4EE4-9747-9A7C3E21BC5A}"/>
    <cellStyle name="Normal 10 2 3 5" xfId="5407" xr:uid="{80D25C35-978C-471C-B359-25BBA49B5DEB}"/>
    <cellStyle name="Normal 10 2 3 6" xfId="5408" xr:uid="{6A1F0875-CD1B-4B95-B0A1-CA52118CF03A}"/>
    <cellStyle name="Normal 10 2 4" xfId="5409" xr:uid="{12462034-323E-4235-934F-DACA2BBF1963}"/>
    <cellStyle name="Normal 10 2 4 2" xfId="5410" xr:uid="{AA7E7394-1B60-427E-B547-559C1DC36745}"/>
    <cellStyle name="Normal 10 2 4 2 2" xfId="5411" xr:uid="{70A645FC-4182-4DD1-A091-2FD25CCCE447}"/>
    <cellStyle name="Normal 10 2 4 2 3" xfId="5412" xr:uid="{A0F3372C-DB06-4C0E-868A-1FD353A83DEA}"/>
    <cellStyle name="Normal 10 2 4 2 4" xfId="5413" xr:uid="{924548EF-753C-49D1-85E5-B6B292438370}"/>
    <cellStyle name="Normal 10 2 4 3" xfId="5414" xr:uid="{6109DE37-EEAD-47B7-90A3-7BD4E2FF66E9}"/>
    <cellStyle name="Normal 10 2 4 3 2" xfId="5415" xr:uid="{42577B40-2AD5-463D-A0E6-743A632DEA11}"/>
    <cellStyle name="Normal 10 2 4 3 3" xfId="5416" xr:uid="{0B60D9C6-9B29-45A1-83E3-ADA8EC04F547}"/>
    <cellStyle name="Normal 10 2 4 3 4" xfId="5417" xr:uid="{5EEDC5E6-F144-46E9-85FB-B811AAB518E2}"/>
    <cellStyle name="Normal 10 2 4 4" xfId="5418" xr:uid="{C30F21BC-0274-4418-BB45-3485E5FFD0B4}"/>
    <cellStyle name="Normal 10 2 4 5" xfId="5419" xr:uid="{27FF2E82-A17E-4CB4-8183-5DF7409E0170}"/>
    <cellStyle name="Normal 10 2 4 6" xfId="5420" xr:uid="{E40FC1AD-1161-411B-90F1-AD1AB8B5F18A}"/>
    <cellStyle name="Normal 10 2 5" xfId="5421" xr:uid="{6ACC11E4-C4A0-402D-82FF-25479FFB3C5F}"/>
    <cellStyle name="Normal 10 2 5 2" xfId="5422" xr:uid="{D1BBEAB9-AA09-4AE4-A30D-6B0FC57CA894}"/>
    <cellStyle name="Normal 10 2 5 2 2" xfId="5423" xr:uid="{DD71656D-457A-4B25-A489-BD061A5DF5FF}"/>
    <cellStyle name="Normal 10 2 5 2 3" xfId="5424" xr:uid="{FFA6BC86-74D3-48FA-B3E6-F2FF09D7B348}"/>
    <cellStyle name="Normal 10 2 5 2 4" xfId="5425" xr:uid="{96914CFF-54D7-4A95-AEDB-6D4AEB221FC5}"/>
    <cellStyle name="Normal 10 2 5 3" xfId="5426" xr:uid="{B7AF6915-BAC6-413B-A1B4-EA2B796CA4C6}"/>
    <cellStyle name="Normal 10 2 5 3 2" xfId="5427" xr:uid="{B84FCABA-2ED7-4F06-AEEC-78CF92ACCA69}"/>
    <cellStyle name="Normal 10 2 5 3 3" xfId="5428" xr:uid="{14971FBE-E297-4832-9755-CF1E4CE1FA9F}"/>
    <cellStyle name="Normal 10 2 5 3 4" xfId="5429" xr:uid="{B19A80B9-64D4-4751-A43D-DFB1AFA13F86}"/>
    <cellStyle name="Normal 10 2 5 4" xfId="5430" xr:uid="{A8F16238-FF3C-4718-8B75-E102EE90FF02}"/>
    <cellStyle name="Normal 10 2 5 5" xfId="5431" xr:uid="{CBDDBE93-33F2-4751-B31E-CDA1F15D5258}"/>
    <cellStyle name="Normal 10 2 5 6" xfId="5432" xr:uid="{C3A13191-18DB-4D60-98B4-AB6AFFC4C9F6}"/>
    <cellStyle name="Normal 10 2 6" xfId="5433" xr:uid="{378A646F-96F4-4DA4-8D6B-C0B0EEBA40F9}"/>
    <cellStyle name="Normal 10 2 6 2" xfId="5434" xr:uid="{31792D7C-B815-4025-BCBA-C6A90B18AA16}"/>
    <cellStyle name="Normal 10 2 6 2 2" xfId="5435" xr:uid="{962ACFEF-F819-4A37-8FEE-8CBCBEB5EEAF}"/>
    <cellStyle name="Normal 10 2 6 2 3" xfId="5436" xr:uid="{086751C6-8ACC-4C05-9E0D-24B55F7EC3FF}"/>
    <cellStyle name="Normal 10 2 6 2 4" xfId="5437" xr:uid="{EB168162-C42B-4029-ABE3-7C3DCC03F5F5}"/>
    <cellStyle name="Normal 10 2 6 3" xfId="5438" xr:uid="{D7DBC839-2BFF-4141-8CB3-1CD3EA90D3CF}"/>
    <cellStyle name="Normal 10 2 6 3 2" xfId="5439" xr:uid="{E3EF75EC-A2C5-4F1F-A1EC-6592BE34E4A8}"/>
    <cellStyle name="Normal 10 2 6 3 3" xfId="5440" xr:uid="{C47836C7-5F18-4596-90A2-F3EB8BB78769}"/>
    <cellStyle name="Normal 10 2 6 3 4" xfId="5441" xr:uid="{8FD5AF23-9214-48F1-AD0C-C89A9161D7C8}"/>
    <cellStyle name="Normal 10 2 6 4" xfId="5442" xr:uid="{CE3DBEE8-F2DF-4325-BA4B-C828292D2E12}"/>
    <cellStyle name="Normal 10 2 6 5" xfId="5443" xr:uid="{FAAE1587-86CE-4F8D-B9F7-6F3A89C35416}"/>
    <cellStyle name="Normal 10 2 6 6" xfId="5444" xr:uid="{E467566A-226D-492B-B266-3A8831A781F2}"/>
    <cellStyle name="Normal 10 2 7" xfId="5445" xr:uid="{68663CD2-6FB7-4BAF-B46F-24D3FE770ABB}"/>
    <cellStyle name="Normal 10 2 7 2" xfId="5446" xr:uid="{30CF0DDD-5A0F-4A4C-B018-01274C0EDAD7}"/>
    <cellStyle name="Normal 10 2 7 2 2" xfId="5447" xr:uid="{81A87E05-62FA-4709-97A3-815887C23F4A}"/>
    <cellStyle name="Normal 10 2 7 2 3" xfId="5448" xr:uid="{81341C5E-DB19-45BC-8E2F-E1F75D7CE53E}"/>
    <cellStyle name="Normal 10 2 7 2 4" xfId="5449" xr:uid="{70343B71-691A-4C4B-A735-DF4A5C9E6C9B}"/>
    <cellStyle name="Normal 10 2 7 3" xfId="5450" xr:uid="{1F751BC7-4EF1-4C0D-89FF-883D53F7B0D2}"/>
    <cellStyle name="Normal 10 2 7 3 2" xfId="5451" xr:uid="{27F59AAF-C941-4B1B-90B1-D01B9CCC18DB}"/>
    <cellStyle name="Normal 10 2 7 3 3" xfId="5452" xr:uid="{91403653-01D5-4785-A4D1-B09400C7854D}"/>
    <cellStyle name="Normal 10 2 7 3 4" xfId="5453" xr:uid="{CCC514A6-1C8D-4832-85B0-5E44A7A82869}"/>
    <cellStyle name="Normal 10 2 7 4" xfId="5454" xr:uid="{EE21A219-5C53-4E3E-83FA-91D4B6E2A3F6}"/>
    <cellStyle name="Normal 10 2 7 5" xfId="5455" xr:uid="{DC034EE0-9E97-400E-A031-26FA92409C5C}"/>
    <cellStyle name="Normal 10 2 7 6" xfId="5456" xr:uid="{A9AF4A4D-F980-4F18-9FC2-34CF52631269}"/>
    <cellStyle name="Normal 10 2 8" xfId="5457" xr:uid="{34669A14-3297-4CBC-A2A1-B59F978ADF9D}"/>
    <cellStyle name="Normal 10 2 8 2" xfId="5458" xr:uid="{5938284E-3F4E-473A-A83A-3E0F45DCF17A}"/>
    <cellStyle name="Normal 10 2 8 2 2" xfId="5459" xr:uid="{F5FB3DC3-3765-4C80-8808-6DDDA9AD037D}"/>
    <cellStyle name="Normal 10 2 8 2 3" xfId="5460" xr:uid="{72E0CFA4-7A69-4754-885F-D59B06C6C83A}"/>
    <cellStyle name="Normal 10 2 8 2 4" xfId="5461" xr:uid="{1DCF99DC-5982-4675-A164-E1298867FBBF}"/>
    <cellStyle name="Normal 10 2 8 3" xfId="5462" xr:uid="{B5118986-2299-444A-B9A0-A0DFFA09D892}"/>
    <cellStyle name="Normal 10 2 8 3 2" xfId="5463" xr:uid="{DD74691F-B2C8-4ECD-BCC3-FE2243259618}"/>
    <cellStyle name="Normal 10 2 8 3 3" xfId="5464" xr:uid="{21F52F1A-7ED5-4914-97BF-FAD711931DCE}"/>
    <cellStyle name="Normal 10 2 8 3 4" xfId="5465" xr:uid="{F9CEAC5C-E4EF-4949-A8A4-F3C003C24786}"/>
    <cellStyle name="Normal 10 2 8 4" xfId="5466" xr:uid="{10AC071B-9996-4AEA-9B79-B27154ABDCE8}"/>
    <cellStyle name="Normal 10 2 8 5" xfId="5467" xr:uid="{D66AEC65-B37B-4204-A9D5-75AEE4743A85}"/>
    <cellStyle name="Normal 10 2 8 6" xfId="5468" xr:uid="{42F94092-1A50-4B89-AE0C-A751273D6935}"/>
    <cellStyle name="Normal 10 2 9" xfId="5469" xr:uid="{1AF26951-FADE-4C59-AE72-B54F2F2CE7A3}"/>
    <cellStyle name="Normal 10 2 9 2" xfId="5470" xr:uid="{6EC57EF5-1B4F-41A7-A478-704AB2B668B6}"/>
    <cellStyle name="Normal 10 2 9 2 2" xfId="5471" xr:uid="{42966D57-EE46-4F02-9018-6CC13A3EAAAC}"/>
    <cellStyle name="Normal 10 2 9 2 3" xfId="5472" xr:uid="{34E024E1-5EB8-4D24-A92A-D685130E36EE}"/>
    <cellStyle name="Normal 10 2 9 2 4" xfId="5473" xr:uid="{921ACD60-17EF-4DA0-A600-0505BB80E5D3}"/>
    <cellStyle name="Normal 10 2 9 3" xfId="5474" xr:uid="{EF4F63AF-0909-437F-8F22-ED52D6FD34C7}"/>
    <cellStyle name="Normal 10 2 9 3 2" xfId="5475" xr:uid="{681D50D7-0B83-4EA0-9875-410FD1C9D92B}"/>
    <cellStyle name="Normal 10 2 9 3 3" xfId="5476" xr:uid="{6B62F985-209B-4066-9F27-394808FEDA2E}"/>
    <cellStyle name="Normal 10 2 9 3 4" xfId="5477" xr:uid="{8A14918E-9F57-4BFB-8DED-F3BA5636FFF0}"/>
    <cellStyle name="Normal 10 2 9 4" xfId="5478" xr:uid="{8710A4B4-3378-44DC-AF56-BD6041EBC88F}"/>
    <cellStyle name="Normal 10 2 9 5" xfId="5479" xr:uid="{CEAFEE69-7C22-4E56-ACDC-65753D7FBB59}"/>
    <cellStyle name="Normal 10 2 9 6" xfId="5480" xr:uid="{EB57A8F5-3814-4A35-B53C-596E8A3B0825}"/>
    <cellStyle name="Normal 10 20" xfId="5481" xr:uid="{42FBE2DC-CE62-4EEB-A744-A79563D88DC1}"/>
    <cellStyle name="Normal 10 20 10" xfId="5482" xr:uid="{7C4D88AB-099A-4C5E-8AD5-CE4AAB195F5E}"/>
    <cellStyle name="Normal 10 20 11" xfId="5483" xr:uid="{5586A500-924E-4E0E-A68E-D7529372F70C}"/>
    <cellStyle name="Normal 10 20 12" xfId="5484" xr:uid="{C2AA2E29-593F-4EC1-AE6C-9EF4DBC31217}"/>
    <cellStyle name="Normal 10 20 13" xfId="5485" xr:uid="{AD74B9F7-BC74-49CD-88D9-3443536D7850}"/>
    <cellStyle name="Normal 10 20 2" xfId="5486" xr:uid="{E1461076-769C-4BA4-916E-14E9C2A5CDEB}"/>
    <cellStyle name="Normal 10 20 2 2" xfId="5487" xr:uid="{80DCD441-5313-4513-B8FA-AC237E72E752}"/>
    <cellStyle name="Normal 10 20 2 3" xfId="5488" xr:uid="{98A5C594-BD45-4FCC-B65B-2FF5656CAFAE}"/>
    <cellStyle name="Normal 10 20 2 4" xfId="5489" xr:uid="{58329E1E-5CF3-409F-9697-38815CDD9887}"/>
    <cellStyle name="Normal 10 20 2 5" xfId="5490" xr:uid="{3160FB6B-DF69-4175-81FB-7AD8B68F01DE}"/>
    <cellStyle name="Normal 10 20 2 6" xfId="5491" xr:uid="{63EFB8DC-D8FC-406D-9FFB-085743E89CE7}"/>
    <cellStyle name="Normal 10 20 3" xfId="5492" xr:uid="{5A093F3B-C31E-4699-918F-1D1863CEE11C}"/>
    <cellStyle name="Normal 10 20 3 2" xfId="5493" xr:uid="{28568F33-2EBE-4501-BD2E-8F3F13FBF048}"/>
    <cellStyle name="Normal 10 20 3 3" xfId="5494" xr:uid="{8CD1007E-4BB1-4B56-86FB-120E59356481}"/>
    <cellStyle name="Normal 10 20 3 4" xfId="5495" xr:uid="{EBFB13D7-468F-404E-9346-B9E460236FE1}"/>
    <cellStyle name="Normal 10 20 3 5" xfId="5496" xr:uid="{5435BAF6-8845-47A7-9F23-D9AD861F4F2E}"/>
    <cellStyle name="Normal 10 20 3 6" xfId="5497" xr:uid="{AEF2E1F2-83E0-4942-9427-1C433F5BD505}"/>
    <cellStyle name="Normal 10 20 4" xfId="5498" xr:uid="{036458E2-8A96-4C57-B6EF-B7D2FCA3114A}"/>
    <cellStyle name="Normal 10 20 4 2" xfId="5499" xr:uid="{49023C86-BDB0-4FDB-96A0-6E422F3746BC}"/>
    <cellStyle name="Normal 10 20 4 3" xfId="5500" xr:uid="{802D82EA-C7F7-4646-A35A-B64D9EF9C587}"/>
    <cellStyle name="Normal 10 20 4 4" xfId="5501" xr:uid="{1D61C668-17BA-401C-9C57-BEEFE18067C3}"/>
    <cellStyle name="Normal 10 20 4 5" xfId="5502" xr:uid="{43C26C0E-1F39-4817-A6FA-9F943DA3F4CC}"/>
    <cellStyle name="Normal 10 20 4 6" xfId="5503" xr:uid="{9E351F12-A19B-4153-B0C5-8404AAC1F701}"/>
    <cellStyle name="Normal 10 20 5" xfId="5504" xr:uid="{83E5E751-A77C-410F-9C80-2DE6A5C1EBF5}"/>
    <cellStyle name="Normal 10 20 5 2" xfId="5505" xr:uid="{C5E0D4E5-7D97-4472-938D-AFFE57417807}"/>
    <cellStyle name="Normal 10 20 5 3" xfId="5506" xr:uid="{333A9EAB-E462-43D0-8DEA-3181E91F39F3}"/>
    <cellStyle name="Normal 10 20 5 4" xfId="5507" xr:uid="{97621A89-06A1-4B8D-BB2B-7C98B4D94822}"/>
    <cellStyle name="Normal 10 20 5 5" xfId="5508" xr:uid="{0D86DD37-C49B-4B03-82DC-DAD7249DE028}"/>
    <cellStyle name="Normal 10 20 5 6" xfId="5509" xr:uid="{FDBD3FE3-46C9-4E5D-ABFA-90B56829CF6E}"/>
    <cellStyle name="Normal 10 20 6" xfId="5510" xr:uid="{8B942A7D-6045-487C-A07A-807A5D927514}"/>
    <cellStyle name="Normal 10 20 6 2" xfId="5511" xr:uid="{9B134E8F-82C8-468D-A2A5-A04CA4CC9154}"/>
    <cellStyle name="Normal 10 20 6 3" xfId="5512" xr:uid="{661C53FE-F14D-48CB-85F1-9F29EEA7EB7C}"/>
    <cellStyle name="Normal 10 20 6 4" xfId="5513" xr:uid="{F79E88EE-F391-4762-AEE2-9D95265840CB}"/>
    <cellStyle name="Normal 10 20 6 5" xfId="5514" xr:uid="{EF7854CE-B733-451A-811A-96F65D030DA4}"/>
    <cellStyle name="Normal 10 20 6 6" xfId="5515" xr:uid="{0EFF8474-A237-42EB-B418-A4EA97309EC4}"/>
    <cellStyle name="Normal 10 20 7" xfId="5516" xr:uid="{BA302E1B-0B1F-4BA2-80C0-E0169CE40D39}"/>
    <cellStyle name="Normal 10 20 7 2" xfId="5517" xr:uid="{CF567768-EA0D-4D14-AD4D-46B2E1E91B14}"/>
    <cellStyle name="Normal 10 20 7 3" xfId="5518" xr:uid="{739408D6-B9F9-442C-AD00-F1DF21087D1B}"/>
    <cellStyle name="Normal 10 20 7 4" xfId="5519" xr:uid="{C83BDE81-9547-447A-A57D-2050B8459846}"/>
    <cellStyle name="Normal 10 20 7 5" xfId="5520" xr:uid="{4AEF46B3-F5C5-4091-A03C-24F4D758FFF1}"/>
    <cellStyle name="Normal 10 20 7 6" xfId="5521" xr:uid="{13623F64-3578-44DA-B913-17BCAA02C081}"/>
    <cellStyle name="Normal 10 20 8" xfId="5522" xr:uid="{857A9FFF-6C76-43A3-B690-F6B3C2B75FEF}"/>
    <cellStyle name="Normal 10 20 8 2" xfId="5523" xr:uid="{7D6D24DC-8161-4954-9241-BF860ED01386}"/>
    <cellStyle name="Normal 10 20 8 3" xfId="5524" xr:uid="{FEE6B5C3-81B8-412B-AB99-7A8CA9176507}"/>
    <cellStyle name="Normal 10 20 8 4" xfId="5525" xr:uid="{2051D29C-CE21-4272-A993-9C2E5AC4707F}"/>
    <cellStyle name="Normal 10 20 8 5" xfId="5526" xr:uid="{12C1714B-058B-4AEB-B626-B2862D36E4C7}"/>
    <cellStyle name="Normal 10 20 8 6" xfId="5527" xr:uid="{02406929-37D6-41BE-8DD6-7077E4125A49}"/>
    <cellStyle name="Normal 10 20 9" xfId="5528" xr:uid="{0928CB29-8D62-41DB-BC74-F281483A5CD6}"/>
    <cellStyle name="Normal 10 21" xfId="5529" xr:uid="{A38D2CF0-4960-47DB-A254-D80CE8A9B4E7}"/>
    <cellStyle name="Normal 10 21 10" xfId="5530" xr:uid="{84448801-633E-4FE6-A808-2C3F99F6EC4E}"/>
    <cellStyle name="Normal 10 21 11" xfId="5531" xr:uid="{A1A6401C-B732-4B8F-B688-17D3521BC65F}"/>
    <cellStyle name="Normal 10 21 12" xfId="5532" xr:uid="{CF27952B-70FE-44ED-B5B5-ECD8DE1FF418}"/>
    <cellStyle name="Normal 10 21 13" xfId="5533" xr:uid="{BCB9E8EA-4597-4F62-B32E-D17A86F5F5C3}"/>
    <cellStyle name="Normal 10 21 2" xfId="5534" xr:uid="{61B94E3D-3B45-49BE-B0C6-FE12C7F16532}"/>
    <cellStyle name="Normal 10 21 2 2" xfId="5535" xr:uid="{F6513F87-87DF-4CC8-B7FA-60BDF82234F9}"/>
    <cellStyle name="Normal 10 21 2 3" xfId="5536" xr:uid="{D272E565-4FE9-48ED-BA83-D2AECF01BCB0}"/>
    <cellStyle name="Normal 10 21 2 4" xfId="5537" xr:uid="{4B53BA19-6A3D-47E1-B934-FAD1748A373C}"/>
    <cellStyle name="Normal 10 21 2 5" xfId="5538" xr:uid="{DA3589F5-0E44-466D-B113-3544A6219FC5}"/>
    <cellStyle name="Normal 10 21 2 6" xfId="5539" xr:uid="{4F40BE11-5464-4C01-88F6-6C185A732CED}"/>
    <cellStyle name="Normal 10 21 3" xfId="5540" xr:uid="{BF1E611D-26C6-49BA-987F-A04B3ACDA997}"/>
    <cellStyle name="Normal 10 21 3 2" xfId="5541" xr:uid="{31E67ABA-12C5-4F1A-B6BF-514A3D93FD2E}"/>
    <cellStyle name="Normal 10 21 3 3" xfId="5542" xr:uid="{B2DE8E64-7A04-4516-BF6F-FD8E6E437F78}"/>
    <cellStyle name="Normal 10 21 3 4" xfId="5543" xr:uid="{AA3C3138-B59D-4C05-83AF-5A69382408F7}"/>
    <cellStyle name="Normal 10 21 3 5" xfId="5544" xr:uid="{F495F109-CC78-4D1A-BC3E-E195C4D1290C}"/>
    <cellStyle name="Normal 10 21 3 6" xfId="5545" xr:uid="{F7F9D669-B573-487E-BA07-71361C0529B1}"/>
    <cellStyle name="Normal 10 21 4" xfId="5546" xr:uid="{AFC61121-FC66-46B4-9D17-AB7DDAD6DA23}"/>
    <cellStyle name="Normal 10 21 4 2" xfId="5547" xr:uid="{C840BDD5-D0D2-40AA-97F8-6922B5B82CC7}"/>
    <cellStyle name="Normal 10 21 4 3" xfId="5548" xr:uid="{146FC5AE-C3BC-40E5-9C76-9ED5A1159122}"/>
    <cellStyle name="Normal 10 21 4 4" xfId="5549" xr:uid="{B88F4D9E-6A0C-4226-9FCD-D2321748A64F}"/>
    <cellStyle name="Normal 10 21 4 5" xfId="5550" xr:uid="{5C7E2A9E-7684-41AA-966F-4578EDD80FEF}"/>
    <cellStyle name="Normal 10 21 4 6" xfId="5551" xr:uid="{CD2B776E-C792-4471-89F6-BA0E2E560F34}"/>
    <cellStyle name="Normal 10 21 5" xfId="5552" xr:uid="{B17DD904-F538-4769-9BFA-CB06543D3C6D}"/>
    <cellStyle name="Normal 10 21 5 2" xfId="5553" xr:uid="{40495A30-B46A-4D5E-9A99-E3BE738794B9}"/>
    <cellStyle name="Normal 10 21 5 3" xfId="5554" xr:uid="{4420DA27-8D47-4BA0-99BA-3305CC349010}"/>
    <cellStyle name="Normal 10 21 5 4" xfId="5555" xr:uid="{6A0CF7E9-0FED-442C-904D-485CDEDE665C}"/>
    <cellStyle name="Normal 10 21 5 5" xfId="5556" xr:uid="{95A3FF78-3C32-43F3-B54F-3AE990D78366}"/>
    <cellStyle name="Normal 10 21 5 6" xfId="5557" xr:uid="{98F95D92-7AF3-42DB-AD10-42942DCC2540}"/>
    <cellStyle name="Normal 10 21 6" xfId="5558" xr:uid="{F48F8C12-F0A4-4ACD-AEC6-7A2CDAB3E1A6}"/>
    <cellStyle name="Normal 10 21 6 2" xfId="5559" xr:uid="{B17E11E0-15F3-49C2-9246-294306F439EE}"/>
    <cellStyle name="Normal 10 21 6 3" xfId="5560" xr:uid="{920A0F00-1154-4D57-BFD6-B81087120A7D}"/>
    <cellStyle name="Normal 10 21 6 4" xfId="5561" xr:uid="{76E5EA08-0553-4617-8FCC-C8C6E61AE7DE}"/>
    <cellStyle name="Normal 10 21 6 5" xfId="5562" xr:uid="{9868B203-D2D6-4459-950C-A5C2705DD0DA}"/>
    <cellStyle name="Normal 10 21 6 6" xfId="5563" xr:uid="{F6D404F9-EEE5-4C4F-9DDA-188B8F15721F}"/>
    <cellStyle name="Normal 10 21 7" xfId="5564" xr:uid="{D213B962-61CC-4F59-A3DA-8475E0FDF2D8}"/>
    <cellStyle name="Normal 10 21 7 2" xfId="5565" xr:uid="{B2934896-962E-40D3-8B18-78B3869150E7}"/>
    <cellStyle name="Normal 10 21 7 3" xfId="5566" xr:uid="{10734433-7CBC-44B9-8E10-96EBCCEC0649}"/>
    <cellStyle name="Normal 10 21 7 4" xfId="5567" xr:uid="{35DF0559-BEAB-4487-B49A-72B2467593EE}"/>
    <cellStyle name="Normal 10 21 7 5" xfId="5568" xr:uid="{D84B742E-BCE2-4BB4-8860-52FC1F2EDAB2}"/>
    <cellStyle name="Normal 10 21 7 6" xfId="5569" xr:uid="{D1E06609-A34A-4034-9484-BD564BE36EA8}"/>
    <cellStyle name="Normal 10 21 8" xfId="5570" xr:uid="{64681389-CD36-448D-AD4C-5375C3982443}"/>
    <cellStyle name="Normal 10 21 8 2" xfId="5571" xr:uid="{5766F358-0EB3-46F6-8D7D-3DE8E34860B4}"/>
    <cellStyle name="Normal 10 21 8 3" xfId="5572" xr:uid="{62B6E5D7-E96E-4A26-9BD0-133776ACD110}"/>
    <cellStyle name="Normal 10 21 8 4" xfId="5573" xr:uid="{6D2C203B-50FA-43AD-862F-D0B1D5E11C41}"/>
    <cellStyle name="Normal 10 21 8 5" xfId="5574" xr:uid="{C2D47ED3-E4FA-4238-AE23-D7F5555A6DE1}"/>
    <cellStyle name="Normal 10 21 8 6" xfId="5575" xr:uid="{74CED577-9347-4C86-A059-F2BB8C50139F}"/>
    <cellStyle name="Normal 10 21 9" xfId="5576" xr:uid="{998A36A6-B5EC-48C0-977D-F7F83DFCB3A2}"/>
    <cellStyle name="Normal 10 22" xfId="5577" xr:uid="{F55DA44E-57F7-44E6-BDF0-0651213E654C}"/>
    <cellStyle name="Normal 10 22 10" xfId="5578" xr:uid="{46D60141-589A-482B-9977-4D780D5C43BB}"/>
    <cellStyle name="Normal 10 22 11" xfId="5579" xr:uid="{3D60789F-1A5A-47FD-A00F-5FE0AE0B54F0}"/>
    <cellStyle name="Normal 10 22 12" xfId="5580" xr:uid="{2B24B9F4-A8F1-4E0E-9FC0-4A44C1619E31}"/>
    <cellStyle name="Normal 10 22 13" xfId="5581" xr:uid="{042C5E99-8803-482C-988B-2F4C2CA02F1C}"/>
    <cellStyle name="Normal 10 22 2" xfId="5582" xr:uid="{9AECABE1-B867-4A75-BB71-68DCDFA1419E}"/>
    <cellStyle name="Normal 10 22 2 2" xfId="5583" xr:uid="{7BC92D6F-EE10-4398-88C7-EE83F27A94F1}"/>
    <cellStyle name="Normal 10 22 2 3" xfId="5584" xr:uid="{80D6F6D5-8599-4835-9328-BDA9A2CF2DBD}"/>
    <cellStyle name="Normal 10 22 2 4" xfId="5585" xr:uid="{5917796F-9A89-4D13-A769-0A57775A7ED0}"/>
    <cellStyle name="Normal 10 22 2 5" xfId="5586" xr:uid="{EDE32DED-2A6E-4EFE-974C-129434C3DBB2}"/>
    <cellStyle name="Normal 10 22 2 6" xfId="5587" xr:uid="{78B3EFF3-087C-4DE4-BF8E-95B85807FED5}"/>
    <cellStyle name="Normal 10 22 3" xfId="5588" xr:uid="{520FBCFB-A67E-4601-81C9-BF2C8351E618}"/>
    <cellStyle name="Normal 10 22 3 2" xfId="5589" xr:uid="{0FAB9148-3EE2-46F0-A16B-9A980AAE696B}"/>
    <cellStyle name="Normal 10 22 3 3" xfId="5590" xr:uid="{EB629141-CA9D-4090-9D6D-9543824F3D30}"/>
    <cellStyle name="Normal 10 22 3 4" xfId="5591" xr:uid="{0DE7E059-0E65-4380-A5AF-E883F296F517}"/>
    <cellStyle name="Normal 10 22 3 5" xfId="5592" xr:uid="{7678F632-6EDD-46E1-A669-9E333635AABF}"/>
    <cellStyle name="Normal 10 22 3 6" xfId="5593" xr:uid="{2FB8E772-3639-43F8-BBC1-2F44071D7B16}"/>
    <cellStyle name="Normal 10 22 4" xfId="5594" xr:uid="{8B473F9F-4927-461C-AAC1-D9CB4E6C5195}"/>
    <cellStyle name="Normal 10 22 4 2" xfId="5595" xr:uid="{16397A13-2104-4BBD-B754-BFFD2A425D4C}"/>
    <cellStyle name="Normal 10 22 4 3" xfId="5596" xr:uid="{A00844C6-D6C6-47C3-864D-3DF67864ADDF}"/>
    <cellStyle name="Normal 10 22 4 4" xfId="5597" xr:uid="{B8AE8E09-CEE8-404D-9CFF-46D77B30DAEB}"/>
    <cellStyle name="Normal 10 22 4 5" xfId="5598" xr:uid="{5B686A8A-6160-4DFB-919C-A721E521B5E0}"/>
    <cellStyle name="Normal 10 22 4 6" xfId="5599" xr:uid="{C5746FF7-4CEC-4D35-A1A0-DBE85AA9BB51}"/>
    <cellStyle name="Normal 10 22 5" xfId="5600" xr:uid="{BC0773B6-7BD4-47A7-A4AA-800D6A358449}"/>
    <cellStyle name="Normal 10 22 5 2" xfId="5601" xr:uid="{906F0784-8043-4A0C-B2B4-147D57AF2654}"/>
    <cellStyle name="Normal 10 22 5 3" xfId="5602" xr:uid="{027818F2-0323-4DEC-95A4-B7F424BA8236}"/>
    <cellStyle name="Normal 10 22 5 4" xfId="5603" xr:uid="{FA088BB7-46B9-463D-B63B-BCC7393518E7}"/>
    <cellStyle name="Normal 10 22 5 5" xfId="5604" xr:uid="{D1378A13-5EF2-4519-99C8-81B7B5AE292F}"/>
    <cellStyle name="Normal 10 22 5 6" xfId="5605" xr:uid="{7B3C45AD-9AE3-4B12-BFBB-2629E61C5BCD}"/>
    <cellStyle name="Normal 10 22 6" xfId="5606" xr:uid="{35072201-A999-4CCB-B8BB-925B218E8B7A}"/>
    <cellStyle name="Normal 10 22 6 2" xfId="5607" xr:uid="{8318B9E4-3B5F-4289-A03A-3C27B183511B}"/>
    <cellStyle name="Normal 10 22 6 3" xfId="5608" xr:uid="{F6E9D03A-E882-453B-94E4-903137A822C9}"/>
    <cellStyle name="Normal 10 22 6 4" xfId="5609" xr:uid="{59F7C474-47CB-4FCC-8162-576F0BFF1C83}"/>
    <cellStyle name="Normal 10 22 6 5" xfId="5610" xr:uid="{F55B78E5-3F2B-4360-B475-1CB8FA949246}"/>
    <cellStyle name="Normal 10 22 6 6" xfId="5611" xr:uid="{B81AB8B0-60BF-4A33-B192-8A3B1EF36600}"/>
    <cellStyle name="Normal 10 22 7" xfId="5612" xr:uid="{79794A66-F126-43B7-AEBF-E03FE92BDDAD}"/>
    <cellStyle name="Normal 10 22 7 2" xfId="5613" xr:uid="{9D227858-5A0C-426E-B685-9CE9A2373D31}"/>
    <cellStyle name="Normal 10 22 7 3" xfId="5614" xr:uid="{8090FDD4-494B-4BBE-BBC4-5019057C3A3C}"/>
    <cellStyle name="Normal 10 22 7 4" xfId="5615" xr:uid="{4B64DB5A-1387-4476-B153-C67CE713506C}"/>
    <cellStyle name="Normal 10 22 7 5" xfId="5616" xr:uid="{FC7AB462-A41E-4A48-80D8-44E4852AA037}"/>
    <cellStyle name="Normal 10 22 7 6" xfId="5617" xr:uid="{0ED531D2-F3B3-475B-99A1-8E6E6BB57186}"/>
    <cellStyle name="Normal 10 22 8" xfId="5618" xr:uid="{BF6A2D34-8CD3-40E4-868D-4BB0F81DA70E}"/>
    <cellStyle name="Normal 10 22 8 2" xfId="5619" xr:uid="{BA5DD320-19B4-41CF-B7FC-3E25FB3D7DFD}"/>
    <cellStyle name="Normal 10 22 8 3" xfId="5620" xr:uid="{7E161D7A-843E-4DA2-8D25-6917AC816219}"/>
    <cellStyle name="Normal 10 22 8 4" xfId="5621" xr:uid="{19090E01-1D02-4946-B68B-860D562F7B42}"/>
    <cellStyle name="Normal 10 22 8 5" xfId="5622" xr:uid="{D647D088-34EC-41B6-A527-0C5327209334}"/>
    <cellStyle name="Normal 10 22 8 6" xfId="5623" xr:uid="{AEF23951-2F52-4965-A4FB-7E272D6D3CCC}"/>
    <cellStyle name="Normal 10 22 9" xfId="5624" xr:uid="{7D4E28EC-05D3-4051-A12D-08CA10A12764}"/>
    <cellStyle name="Normal 10 23" xfId="5625" xr:uid="{F79A0B84-8DF5-4E27-8238-E8B9720ED5AB}"/>
    <cellStyle name="Normal 10 23 10" xfId="5626" xr:uid="{9CAD460D-DA43-4502-BFE7-A520C67DBB17}"/>
    <cellStyle name="Normal 10 23 11" xfId="5627" xr:uid="{17DDC141-4BD4-4400-B237-12123AC4ECA7}"/>
    <cellStyle name="Normal 10 23 12" xfId="5628" xr:uid="{985A6B6B-105F-478A-8BC2-76044DC9AFE0}"/>
    <cellStyle name="Normal 10 23 13" xfId="5629" xr:uid="{8C1BC971-4451-4C1C-9052-703A8149740C}"/>
    <cellStyle name="Normal 10 23 2" xfId="5630" xr:uid="{15203A16-5ECD-4F37-909A-9382F5063319}"/>
    <cellStyle name="Normal 10 23 2 2" xfId="5631" xr:uid="{4E26BB84-E0F8-4C56-9DB4-0C8622DF4AFC}"/>
    <cellStyle name="Normal 10 23 2 3" xfId="5632" xr:uid="{5879E079-1BD6-4186-AF09-DB53FA309C03}"/>
    <cellStyle name="Normal 10 23 2 4" xfId="5633" xr:uid="{9972B6DC-E62C-4F7A-AB29-AE7A460D3CCA}"/>
    <cellStyle name="Normal 10 23 2 5" xfId="5634" xr:uid="{E34F0442-9865-4633-B36C-D4E280452065}"/>
    <cellStyle name="Normal 10 23 2 6" xfId="5635" xr:uid="{5812EF7E-45CC-4086-85BC-B1170A30A4D4}"/>
    <cellStyle name="Normal 10 23 3" xfId="5636" xr:uid="{AAA5E0BD-F86A-4BFE-8E69-78D4BF554C49}"/>
    <cellStyle name="Normal 10 23 3 2" xfId="5637" xr:uid="{CE5D40FB-DCFD-434B-97FE-BE944E339E4C}"/>
    <cellStyle name="Normal 10 23 3 3" xfId="5638" xr:uid="{82DC8D6C-7317-453C-A862-632048BAD9A3}"/>
    <cellStyle name="Normal 10 23 3 4" xfId="5639" xr:uid="{6BB2BA20-FF7A-49E8-A7C9-0C592465B3F9}"/>
    <cellStyle name="Normal 10 23 3 5" xfId="5640" xr:uid="{DA36903D-7323-4A0F-930C-41CDC7E7015D}"/>
    <cellStyle name="Normal 10 23 3 6" xfId="5641" xr:uid="{B390C01F-AE89-4CB7-B26C-DA3C2600FC18}"/>
    <cellStyle name="Normal 10 23 4" xfId="5642" xr:uid="{076771FF-DE68-4AE3-BB84-629A9FA4BF8B}"/>
    <cellStyle name="Normal 10 23 4 2" xfId="5643" xr:uid="{502DC34E-FAC8-4716-BE6F-9650D82F1755}"/>
    <cellStyle name="Normal 10 23 4 3" xfId="5644" xr:uid="{B8010058-B709-4835-BCC4-61B5D515A418}"/>
    <cellStyle name="Normal 10 23 4 4" xfId="5645" xr:uid="{8E2CF31A-951D-4CCB-84AC-1C1C7D1AAE58}"/>
    <cellStyle name="Normal 10 23 4 5" xfId="5646" xr:uid="{78E0D130-E6A1-4B79-B547-FEE676BC4D91}"/>
    <cellStyle name="Normal 10 23 4 6" xfId="5647" xr:uid="{34B61C1D-7A68-44E0-8A2B-BDCBDE6549AC}"/>
    <cellStyle name="Normal 10 23 5" xfId="5648" xr:uid="{3373908C-6315-4F75-9C57-1EC73BEA61B3}"/>
    <cellStyle name="Normal 10 23 5 2" xfId="5649" xr:uid="{F4C8FB19-87FF-4475-8577-0D40EC4BED56}"/>
    <cellStyle name="Normal 10 23 5 3" xfId="5650" xr:uid="{504BA4A8-D826-4293-B10A-085BE25BF5DF}"/>
    <cellStyle name="Normal 10 23 5 4" xfId="5651" xr:uid="{45116BBA-F94C-4383-981B-E96A1707EF69}"/>
    <cellStyle name="Normal 10 23 5 5" xfId="5652" xr:uid="{382F62A9-1931-405A-A48C-7D9D00C9C164}"/>
    <cellStyle name="Normal 10 23 5 6" xfId="5653" xr:uid="{1801C3E3-E3A0-49DC-B1C9-702EAAC4BE62}"/>
    <cellStyle name="Normal 10 23 6" xfId="5654" xr:uid="{476FFFE2-4E96-44A2-ABA1-BE260B815042}"/>
    <cellStyle name="Normal 10 23 6 2" xfId="5655" xr:uid="{7EF563F0-0E84-48AF-91ED-907B201EE3F3}"/>
    <cellStyle name="Normal 10 23 6 3" xfId="5656" xr:uid="{898C5C0D-B006-4EF4-B705-8CAE36B4072B}"/>
    <cellStyle name="Normal 10 23 6 4" xfId="5657" xr:uid="{2895A6BD-4831-4F80-9CB9-AE84FD1A435F}"/>
    <cellStyle name="Normal 10 23 6 5" xfId="5658" xr:uid="{F9BFCC88-F742-442C-B784-D106EDEDE2E8}"/>
    <cellStyle name="Normal 10 23 6 6" xfId="5659" xr:uid="{A0685E81-EE43-4A53-9CB9-7122D7B06354}"/>
    <cellStyle name="Normal 10 23 7" xfId="5660" xr:uid="{677915CE-2054-4A32-B30B-7A69321A175D}"/>
    <cellStyle name="Normal 10 23 7 2" xfId="5661" xr:uid="{88F4F45B-2EEB-4F73-8367-12F2DF7E264E}"/>
    <cellStyle name="Normal 10 23 7 3" xfId="5662" xr:uid="{EB7FCFD2-5641-43FA-AFDB-A9EAF86587BA}"/>
    <cellStyle name="Normal 10 23 7 4" xfId="5663" xr:uid="{D7F297CC-452C-4F05-BE1D-E774511B7B9E}"/>
    <cellStyle name="Normal 10 23 7 5" xfId="5664" xr:uid="{F08F72E6-6CD1-4B53-AD8D-8DD654548F01}"/>
    <cellStyle name="Normal 10 23 7 6" xfId="5665" xr:uid="{2E6C713C-8D84-471B-ABB4-D6A3912C81FA}"/>
    <cellStyle name="Normal 10 23 8" xfId="5666" xr:uid="{632A9977-5F8D-46E1-B20E-1EEB1FF9EEF5}"/>
    <cellStyle name="Normal 10 23 8 2" xfId="5667" xr:uid="{3B2D830F-DF5E-4D3A-A14A-DE2AABB5059B}"/>
    <cellStyle name="Normal 10 23 8 3" xfId="5668" xr:uid="{41509610-3AD6-41E1-9586-918C876F8409}"/>
    <cellStyle name="Normal 10 23 8 4" xfId="5669" xr:uid="{581AD794-07CE-4991-BA5C-FF617EE58CBE}"/>
    <cellStyle name="Normal 10 23 8 5" xfId="5670" xr:uid="{A6E8E797-E6E0-45EB-933F-4849E2C3DE08}"/>
    <cellStyle name="Normal 10 23 8 6" xfId="5671" xr:uid="{A3C2BAE3-2BB6-4C87-A141-6A2A852EAF96}"/>
    <cellStyle name="Normal 10 23 9" xfId="5672" xr:uid="{843746E8-CA84-4318-9FF3-D0936371FA81}"/>
    <cellStyle name="Normal 10 24" xfId="5673" xr:uid="{74F01DAF-5130-43EF-927B-8B0F29A3132D}"/>
    <cellStyle name="Normal 10 24 10" xfId="5674" xr:uid="{317E9F3F-0784-47E9-AF1E-99262603282D}"/>
    <cellStyle name="Normal 10 24 11" xfId="5675" xr:uid="{3B082B04-637A-48E1-A45C-88A6B8586BD1}"/>
    <cellStyle name="Normal 10 24 12" xfId="5676" xr:uid="{552E4EA8-63A7-40DD-94D1-EA17B405FA01}"/>
    <cellStyle name="Normal 10 24 13" xfId="5677" xr:uid="{A8EFCF9C-223A-4890-93A0-1DF1873AEE8B}"/>
    <cellStyle name="Normal 10 24 2" xfId="5678" xr:uid="{C60A5508-3ABA-412C-AEB8-288E8488C2DD}"/>
    <cellStyle name="Normal 10 24 2 2" xfId="5679" xr:uid="{729A0386-C668-444E-BDB1-DF79BC1A16FD}"/>
    <cellStyle name="Normal 10 24 2 3" xfId="5680" xr:uid="{13C36428-3A41-4224-B3B6-9FF8DDF3450E}"/>
    <cellStyle name="Normal 10 24 2 4" xfId="5681" xr:uid="{61FB21EF-2AE5-4439-8590-43EE802FC33A}"/>
    <cellStyle name="Normal 10 24 2 5" xfId="5682" xr:uid="{DB9FDA59-C5C7-4F83-8E42-2BAD2284BF29}"/>
    <cellStyle name="Normal 10 24 2 6" xfId="5683" xr:uid="{9F77F133-C90F-49BC-816F-44A1CA2AA0E6}"/>
    <cellStyle name="Normal 10 24 3" xfId="5684" xr:uid="{21DD76E0-4616-4538-BA51-756FFCFB9733}"/>
    <cellStyle name="Normal 10 24 3 2" xfId="5685" xr:uid="{F86E42F8-BA2C-40DB-BF3B-09A566FAC3AC}"/>
    <cellStyle name="Normal 10 24 3 3" xfId="5686" xr:uid="{BF073D51-3F85-4FB0-B2B9-79DA77CE2709}"/>
    <cellStyle name="Normal 10 24 3 4" xfId="5687" xr:uid="{3AB4F784-0885-4A45-91E8-0439379546B5}"/>
    <cellStyle name="Normal 10 24 3 5" xfId="5688" xr:uid="{4F984E9E-D9C4-4E30-A515-440B357DFFBF}"/>
    <cellStyle name="Normal 10 24 3 6" xfId="5689" xr:uid="{EB85F0C3-6175-42EE-8600-B9C001244910}"/>
    <cellStyle name="Normal 10 24 4" xfId="5690" xr:uid="{528FDFEA-65EF-4079-8B85-F6CA15656B7F}"/>
    <cellStyle name="Normal 10 24 4 2" xfId="5691" xr:uid="{BB92428B-281E-4662-97DF-9C17BDD40C12}"/>
    <cellStyle name="Normal 10 24 4 3" xfId="5692" xr:uid="{D8926ED7-68C3-4399-AE0A-E6F2E2905F99}"/>
    <cellStyle name="Normal 10 24 4 4" xfId="5693" xr:uid="{47CFB251-D711-4924-805A-7A587C8AAC97}"/>
    <cellStyle name="Normal 10 24 4 5" xfId="5694" xr:uid="{93691811-F230-4F96-AE61-11BB83929783}"/>
    <cellStyle name="Normal 10 24 4 6" xfId="5695" xr:uid="{F5C76271-BB36-4AF5-BAF0-5F94A36F663B}"/>
    <cellStyle name="Normal 10 24 5" xfId="5696" xr:uid="{755CA514-F6E1-4739-AA10-B475ACAFCE83}"/>
    <cellStyle name="Normal 10 24 5 2" xfId="5697" xr:uid="{0A14FF8D-96F7-432B-ACD5-F9491228A527}"/>
    <cellStyle name="Normal 10 24 5 3" xfId="5698" xr:uid="{C7311B8C-79C0-4E7C-BB01-74CB976A6D06}"/>
    <cellStyle name="Normal 10 24 5 4" xfId="5699" xr:uid="{1E1B1FF8-9711-4C53-B4E3-D712BF4FCF66}"/>
    <cellStyle name="Normal 10 24 5 5" xfId="5700" xr:uid="{815F151E-0A0E-4FC2-BB59-CEEAB76CA3D6}"/>
    <cellStyle name="Normal 10 24 5 6" xfId="5701" xr:uid="{74114D4F-BCA5-465C-8C27-935B261FC4A3}"/>
    <cellStyle name="Normal 10 24 6" xfId="5702" xr:uid="{A62D88CE-9854-468C-A855-4913B5CF2A08}"/>
    <cellStyle name="Normal 10 24 6 2" xfId="5703" xr:uid="{E1453484-DD75-4089-906B-0E867A95BCCE}"/>
    <cellStyle name="Normal 10 24 6 3" xfId="5704" xr:uid="{8BAC4417-3F40-4C3A-B868-E577C24BA25F}"/>
    <cellStyle name="Normal 10 24 6 4" xfId="5705" xr:uid="{E2C47F4E-64A4-46E9-A48F-BD79A5F2794D}"/>
    <cellStyle name="Normal 10 24 6 5" xfId="5706" xr:uid="{964457B2-CBD8-45AA-A2B9-A0212C63D54D}"/>
    <cellStyle name="Normal 10 24 6 6" xfId="5707" xr:uid="{C321645D-9F92-48CE-B56A-3F4B0A862131}"/>
    <cellStyle name="Normal 10 24 7" xfId="5708" xr:uid="{0A8016F8-DC78-4712-80C5-8F7C8F0468CC}"/>
    <cellStyle name="Normal 10 24 7 2" xfId="5709" xr:uid="{F0A8150E-ADAA-4A9D-87D2-42BA60384A69}"/>
    <cellStyle name="Normal 10 24 7 3" xfId="5710" xr:uid="{46E506B4-69FD-49BD-8EA8-8941E434688C}"/>
    <cellStyle name="Normal 10 24 7 4" xfId="5711" xr:uid="{07E82611-0B6E-46A4-9DEF-8A5735C5A29D}"/>
    <cellStyle name="Normal 10 24 7 5" xfId="5712" xr:uid="{0EFF3AB5-419F-413C-A7B4-48B10ABCD088}"/>
    <cellStyle name="Normal 10 24 7 6" xfId="5713" xr:uid="{3C21C4F8-3C9F-4940-BAED-60DE75BA12FF}"/>
    <cellStyle name="Normal 10 24 8" xfId="5714" xr:uid="{747FD5C0-B813-4811-96AD-122008A14E66}"/>
    <cellStyle name="Normal 10 24 8 2" xfId="5715" xr:uid="{B33782D7-1FE4-4ED6-BBA5-053E039E07D7}"/>
    <cellStyle name="Normal 10 24 8 3" xfId="5716" xr:uid="{D31CAE94-2620-4E50-8D0D-D528B5B08D8A}"/>
    <cellStyle name="Normal 10 24 8 4" xfId="5717" xr:uid="{0D038039-8CD3-4210-B71B-96A3BA1FC596}"/>
    <cellStyle name="Normal 10 24 8 5" xfId="5718" xr:uid="{20EBBBA4-75BF-4674-ADB3-B58B97D5AAF7}"/>
    <cellStyle name="Normal 10 24 8 6" xfId="5719" xr:uid="{52287EF7-E3B4-4C8D-ACD5-1FC762E5C153}"/>
    <cellStyle name="Normal 10 24 9" xfId="5720" xr:uid="{D710082D-DD02-4FA9-A1B3-0C576C205B59}"/>
    <cellStyle name="Normal 10 25" xfId="5721" xr:uid="{CE0BEE76-1FE2-4B3B-A68F-173C9917FB8C}"/>
    <cellStyle name="Normal 10 25 10" xfId="5722" xr:uid="{D04CD1B3-E3C8-40BE-8DB4-280578F5325D}"/>
    <cellStyle name="Normal 10 25 11" xfId="5723" xr:uid="{09A09981-B16E-46EA-9ADD-EBF2953BD910}"/>
    <cellStyle name="Normal 10 25 12" xfId="5724" xr:uid="{8CCE0E1E-20CF-4099-B565-E9F023143A25}"/>
    <cellStyle name="Normal 10 25 13" xfId="5725" xr:uid="{56D204D6-8714-4439-8738-C6C73EC4D37C}"/>
    <cellStyle name="Normal 10 25 2" xfId="5726" xr:uid="{8FB82F55-AAA5-4D6B-8697-B1A7D40BD5AC}"/>
    <cellStyle name="Normal 10 25 2 2" xfId="5727" xr:uid="{A241EF05-C967-4DB7-8B02-602EADB4F9C1}"/>
    <cellStyle name="Normal 10 25 2 3" xfId="5728" xr:uid="{4E6F2C0F-44E7-4521-8ED3-A68A8B3D758A}"/>
    <cellStyle name="Normal 10 25 2 4" xfId="5729" xr:uid="{7A8E74F5-7CF8-4B27-851F-7D35322F55F7}"/>
    <cellStyle name="Normal 10 25 2 5" xfId="5730" xr:uid="{D4C753C6-82EE-4155-A0B9-15C6D328A4E7}"/>
    <cellStyle name="Normal 10 25 2 6" xfId="5731" xr:uid="{D5C83CEA-A210-4EAC-8A71-75C049C601FB}"/>
    <cellStyle name="Normal 10 25 3" xfId="5732" xr:uid="{5AA92B31-6CDB-4DEA-AD6C-ED25A5AC2412}"/>
    <cellStyle name="Normal 10 25 3 2" xfId="5733" xr:uid="{F89AD0FF-E230-43F0-ABE9-46D5CFAF8021}"/>
    <cellStyle name="Normal 10 25 3 3" xfId="5734" xr:uid="{1D6E174F-92A0-4EC3-82D3-62B6173D6A28}"/>
    <cellStyle name="Normal 10 25 3 4" xfId="5735" xr:uid="{0C6D18AB-9F86-4B5B-AF79-7EF5DC2C947C}"/>
    <cellStyle name="Normal 10 25 3 5" xfId="5736" xr:uid="{5644DFD0-CD45-4895-80EE-AD6EDC503E2C}"/>
    <cellStyle name="Normal 10 25 3 6" xfId="5737" xr:uid="{AF0C22EE-D659-4C7F-9B0E-553FB2B41556}"/>
    <cellStyle name="Normal 10 25 4" xfId="5738" xr:uid="{533A2D1C-4E3C-4719-A371-11B2DC12CBD7}"/>
    <cellStyle name="Normal 10 25 4 2" xfId="5739" xr:uid="{3C103285-31F8-4B84-89D6-445F6A78FC0D}"/>
    <cellStyle name="Normal 10 25 4 3" xfId="5740" xr:uid="{AB436C5F-52DE-44D3-9455-68E10CE16D73}"/>
    <cellStyle name="Normal 10 25 4 4" xfId="5741" xr:uid="{8366F237-9CD3-44FF-BF3F-563B8E16B51A}"/>
    <cellStyle name="Normal 10 25 4 5" xfId="5742" xr:uid="{DFCBAEEF-E6D7-49EF-82F3-CEBE1AB84642}"/>
    <cellStyle name="Normal 10 25 4 6" xfId="5743" xr:uid="{890D1DE3-ECC9-492B-9234-29203701C265}"/>
    <cellStyle name="Normal 10 25 5" xfId="5744" xr:uid="{305A2202-0F32-4173-A500-4D0E26E9C214}"/>
    <cellStyle name="Normal 10 25 5 2" xfId="5745" xr:uid="{9104A829-C343-4F81-8CF4-E91E88B3D6B2}"/>
    <cellStyle name="Normal 10 25 5 3" xfId="5746" xr:uid="{8965690E-FC99-4DD0-B41C-63E39D699BE7}"/>
    <cellStyle name="Normal 10 25 5 4" xfId="5747" xr:uid="{C9EB80C9-E0C1-4B9A-A31F-4EAA07B4352F}"/>
    <cellStyle name="Normal 10 25 5 5" xfId="5748" xr:uid="{BA10340C-A9DB-452A-83C4-BA871A596041}"/>
    <cellStyle name="Normal 10 25 5 6" xfId="5749" xr:uid="{C5E8263B-D704-414B-B1AE-71447115C03E}"/>
    <cellStyle name="Normal 10 25 6" xfId="5750" xr:uid="{721B7B69-1684-48C2-B014-994CB10EE4D0}"/>
    <cellStyle name="Normal 10 25 6 2" xfId="5751" xr:uid="{01F50045-654E-46FA-9FEE-4A4F109F9368}"/>
    <cellStyle name="Normal 10 25 6 3" xfId="5752" xr:uid="{974C74D0-FFD3-495A-A454-07E0497B4B04}"/>
    <cellStyle name="Normal 10 25 6 4" xfId="5753" xr:uid="{D753F1CB-CC63-4181-8C53-FE7086162452}"/>
    <cellStyle name="Normal 10 25 6 5" xfId="5754" xr:uid="{0487CBE6-479A-4065-A4B7-AE0AA52753DD}"/>
    <cellStyle name="Normal 10 25 6 6" xfId="5755" xr:uid="{E20B83E7-01FF-43A8-9D6F-1F5E4EA9AD13}"/>
    <cellStyle name="Normal 10 25 7" xfId="5756" xr:uid="{63596F80-3942-4FFA-99B7-2C9ECF61EBE0}"/>
    <cellStyle name="Normal 10 25 7 2" xfId="5757" xr:uid="{6184C5F5-8AD2-498A-9EED-1BE5A18A1B9B}"/>
    <cellStyle name="Normal 10 25 7 3" xfId="5758" xr:uid="{C2C3FF78-3FB2-449A-A730-37067298491E}"/>
    <cellStyle name="Normal 10 25 7 4" xfId="5759" xr:uid="{E80ECB92-999E-4698-BC24-669D8464F7A8}"/>
    <cellStyle name="Normal 10 25 7 5" xfId="5760" xr:uid="{2BC6BB5B-C56C-4953-BECA-106F615DFEF1}"/>
    <cellStyle name="Normal 10 25 7 6" xfId="5761" xr:uid="{4A2D7DC2-1237-480D-B523-96E3B4E6B09C}"/>
    <cellStyle name="Normal 10 25 8" xfId="5762" xr:uid="{FD7FBED6-F200-4070-9E0A-4E39F201457E}"/>
    <cellStyle name="Normal 10 25 8 2" xfId="5763" xr:uid="{94C4CA02-D4A3-4EC2-943A-F61FC07920C4}"/>
    <cellStyle name="Normal 10 25 8 3" xfId="5764" xr:uid="{3911E711-4543-4782-9EB3-B550FA6BE946}"/>
    <cellStyle name="Normal 10 25 8 4" xfId="5765" xr:uid="{541374CC-5181-454D-9647-24EDFAF5CCF1}"/>
    <cellStyle name="Normal 10 25 8 5" xfId="5766" xr:uid="{A9A770DF-4DC0-4EB3-ABBD-8355CBA54DD5}"/>
    <cellStyle name="Normal 10 25 8 6" xfId="5767" xr:uid="{09704F50-6B31-4213-BE4B-C651F2FC5725}"/>
    <cellStyle name="Normal 10 25 9" xfId="5768" xr:uid="{47B2EFAA-E625-41A0-A5A2-42110D9D2296}"/>
    <cellStyle name="Normal 10 26" xfId="5769" xr:uid="{DA83C67B-7237-41AF-9371-7FB9BDC73FE2}"/>
    <cellStyle name="Normal 10 26 10" xfId="5770" xr:uid="{40001D75-98D8-426F-8A33-59C64508AE62}"/>
    <cellStyle name="Normal 10 26 11" xfId="5771" xr:uid="{91799FED-518A-4E49-8F2D-984F66A5161E}"/>
    <cellStyle name="Normal 10 26 12" xfId="5772" xr:uid="{70486008-30C9-42C5-B93D-34FC1C9A59E6}"/>
    <cellStyle name="Normal 10 26 13" xfId="5773" xr:uid="{6FD73C5A-BEF6-4FF3-AC24-755360A1E970}"/>
    <cellStyle name="Normal 10 26 2" xfId="5774" xr:uid="{9514B496-E3E7-4351-9606-3B99993AEE7D}"/>
    <cellStyle name="Normal 10 26 2 2" xfId="5775" xr:uid="{8BF54430-E99D-40B5-8116-9AB14E0386D4}"/>
    <cellStyle name="Normal 10 26 2 3" xfId="5776" xr:uid="{74B8B25B-EE53-4FDD-BA06-D270BD10A102}"/>
    <cellStyle name="Normal 10 26 2 4" xfId="5777" xr:uid="{784647D2-5EAC-4DE7-91CB-69160F39BAAD}"/>
    <cellStyle name="Normal 10 26 2 5" xfId="5778" xr:uid="{C419B6D6-93D3-468D-8DB8-30D856A874C2}"/>
    <cellStyle name="Normal 10 26 2 6" xfId="5779" xr:uid="{0E480B64-C861-42B6-BA4B-230794720639}"/>
    <cellStyle name="Normal 10 26 3" xfId="5780" xr:uid="{659F23C6-5056-415F-9030-9EDCC438FD04}"/>
    <cellStyle name="Normal 10 26 3 2" xfId="5781" xr:uid="{D6AE9181-E279-49E8-9CA1-984CA8DF511D}"/>
    <cellStyle name="Normal 10 26 3 3" xfId="5782" xr:uid="{DBBD1B89-C041-47DF-B40F-B163EBB4DE12}"/>
    <cellStyle name="Normal 10 26 3 4" xfId="5783" xr:uid="{F31CA314-B216-4C67-B03D-4BD9353694D5}"/>
    <cellStyle name="Normal 10 26 3 5" xfId="5784" xr:uid="{8F31D81D-DF31-4AE1-8ED8-AB66A44298E9}"/>
    <cellStyle name="Normal 10 26 3 6" xfId="5785" xr:uid="{81EF5F8C-F712-4003-9E52-74350514959C}"/>
    <cellStyle name="Normal 10 26 4" xfId="5786" xr:uid="{C577E8AA-BDFC-4289-8BF8-A93750F20787}"/>
    <cellStyle name="Normal 10 26 4 2" xfId="5787" xr:uid="{8C0A3C56-E6C5-46ED-829C-0A063C5AB383}"/>
    <cellStyle name="Normal 10 26 4 3" xfId="5788" xr:uid="{22394F14-D96A-4C20-9874-413831D6F19D}"/>
    <cellStyle name="Normal 10 26 4 4" xfId="5789" xr:uid="{92ABEA01-FA2C-4173-8DC2-1AC1E8F14A6B}"/>
    <cellStyle name="Normal 10 26 4 5" xfId="5790" xr:uid="{AC925941-6EEA-40D2-BC12-910AC389F858}"/>
    <cellStyle name="Normal 10 26 4 6" xfId="5791" xr:uid="{C15AAAD3-5A20-4109-B068-A29CC6A35FA9}"/>
    <cellStyle name="Normal 10 26 5" xfId="5792" xr:uid="{C1F8F18E-97B7-491B-89D8-70C9C33F3DCD}"/>
    <cellStyle name="Normal 10 26 5 2" xfId="5793" xr:uid="{07495D3E-9203-4087-B71C-A48E44A6D40A}"/>
    <cellStyle name="Normal 10 26 5 3" xfId="5794" xr:uid="{31E255F8-62E7-4CC4-A9C0-CAE455600F65}"/>
    <cellStyle name="Normal 10 26 5 4" xfId="5795" xr:uid="{77C41377-4C88-4B50-931A-9C7ABE69D34D}"/>
    <cellStyle name="Normal 10 26 5 5" xfId="5796" xr:uid="{86802D35-0108-429B-A91F-DC452D857DE1}"/>
    <cellStyle name="Normal 10 26 5 6" xfId="5797" xr:uid="{E68E3F42-692C-4989-BFBC-5B629936C5C4}"/>
    <cellStyle name="Normal 10 26 6" xfId="5798" xr:uid="{AA835C06-AABB-45BD-BB1D-10A66E6B652F}"/>
    <cellStyle name="Normal 10 26 6 2" xfId="5799" xr:uid="{C081B9D6-D94F-4889-B576-F5AD69B329D8}"/>
    <cellStyle name="Normal 10 26 6 3" xfId="5800" xr:uid="{E62D8CA2-6A2E-4080-A5F6-8D3EBB867721}"/>
    <cellStyle name="Normal 10 26 6 4" xfId="5801" xr:uid="{A4A6A5CF-898D-411A-9437-8F89432AE8FD}"/>
    <cellStyle name="Normal 10 26 6 5" xfId="5802" xr:uid="{F66B8EB4-B5BA-46FF-AD65-3882CE43FB3C}"/>
    <cellStyle name="Normal 10 26 6 6" xfId="5803" xr:uid="{E77DCCEA-D1C9-4BE3-86CE-27B5BFAF7E7C}"/>
    <cellStyle name="Normal 10 26 7" xfId="5804" xr:uid="{024BB162-D152-4599-9765-2F7D54F6AD0F}"/>
    <cellStyle name="Normal 10 26 7 2" xfId="5805" xr:uid="{CF0A0BB1-C571-4299-BEDF-D3302C3755DB}"/>
    <cellStyle name="Normal 10 26 7 3" xfId="5806" xr:uid="{BF1E8E01-9CE9-4032-AD2A-704B39FB99DD}"/>
    <cellStyle name="Normal 10 26 7 4" xfId="5807" xr:uid="{89780180-AD51-4D1E-8574-25A8C042E711}"/>
    <cellStyle name="Normal 10 26 7 5" xfId="5808" xr:uid="{E5959710-6E2F-4A85-A20F-C1719A1BF93E}"/>
    <cellStyle name="Normal 10 26 7 6" xfId="5809" xr:uid="{7531718F-61B3-4B16-AD09-D7F84FADCB38}"/>
    <cellStyle name="Normal 10 26 8" xfId="5810" xr:uid="{06AA4F40-0D9C-48DA-98E6-7F2A995F8E65}"/>
    <cellStyle name="Normal 10 26 8 2" xfId="5811" xr:uid="{898AF7F6-8813-4C31-AF12-969394191A69}"/>
    <cellStyle name="Normal 10 26 8 3" xfId="5812" xr:uid="{6D60A956-1027-42D9-90C6-E52E4FCAD5F7}"/>
    <cellStyle name="Normal 10 26 8 4" xfId="5813" xr:uid="{0D635A90-4289-4D49-A91E-402CFB1E3A05}"/>
    <cellStyle name="Normal 10 26 8 5" xfId="5814" xr:uid="{2D5BD670-5C3D-4A16-9FAA-DA3722A7DBDE}"/>
    <cellStyle name="Normal 10 26 8 6" xfId="5815" xr:uid="{848A03A4-2678-46AA-B783-68AF2CFEA192}"/>
    <cellStyle name="Normal 10 26 9" xfId="5816" xr:uid="{9220A57D-A0BA-45E7-9766-79B0925EDE46}"/>
    <cellStyle name="Normal 10 27" xfId="5817" xr:uid="{F757D890-654B-4B60-A81F-C7A1E0CCA1EE}"/>
    <cellStyle name="Normal 10 27 10" xfId="5818" xr:uid="{3239C808-BE53-448B-B830-C7BB709138FF}"/>
    <cellStyle name="Normal 10 27 11" xfId="5819" xr:uid="{74DDF4A9-A18E-431B-A9C7-1A941134E57B}"/>
    <cellStyle name="Normal 10 27 12" xfId="5820" xr:uid="{2FB910EA-62B3-4685-B46C-273C83D139A6}"/>
    <cellStyle name="Normal 10 27 13" xfId="5821" xr:uid="{C8C5A846-25CF-4CE2-B308-DAF601B001D8}"/>
    <cellStyle name="Normal 10 27 2" xfId="5822" xr:uid="{ECC2FCC7-1393-4A68-84B1-22C998878402}"/>
    <cellStyle name="Normal 10 27 2 2" xfId="5823" xr:uid="{AA4D5EF3-CD94-4177-BCB5-C705E6006DED}"/>
    <cellStyle name="Normal 10 27 2 3" xfId="5824" xr:uid="{D49854AA-0718-424D-A155-DFB44CF54AD6}"/>
    <cellStyle name="Normal 10 27 2 4" xfId="5825" xr:uid="{88DAF548-C983-49BC-9E7F-895909F44511}"/>
    <cellStyle name="Normal 10 27 2 5" xfId="5826" xr:uid="{C06AB8E7-A4EA-424B-A9BF-4AEE61C52C1B}"/>
    <cellStyle name="Normal 10 27 2 6" xfId="5827" xr:uid="{DFA865D9-1E85-4AC1-8C60-7848E117E2CA}"/>
    <cellStyle name="Normal 10 27 3" xfId="5828" xr:uid="{9D02C60E-9254-4C65-9B6A-356527C9F5B5}"/>
    <cellStyle name="Normal 10 27 3 2" xfId="5829" xr:uid="{539980D0-0F65-4563-A3CE-668AF2A0C0C2}"/>
    <cellStyle name="Normal 10 27 3 3" xfId="5830" xr:uid="{5BB88E6B-7C2B-4B54-893B-9FF1EC9DC175}"/>
    <cellStyle name="Normal 10 27 3 4" xfId="5831" xr:uid="{2031DFD2-DE7D-4B8B-928C-335FAC7C371F}"/>
    <cellStyle name="Normal 10 27 3 5" xfId="5832" xr:uid="{2FF334B6-DDEF-41BC-81A9-C9922F24DA49}"/>
    <cellStyle name="Normal 10 27 3 6" xfId="5833" xr:uid="{5773E85C-FB74-487A-8E47-3FEB9B4C8E75}"/>
    <cellStyle name="Normal 10 27 4" xfId="5834" xr:uid="{2DB0DE21-8521-4383-A662-86F4EE3770DC}"/>
    <cellStyle name="Normal 10 27 4 2" xfId="5835" xr:uid="{CDA976A9-06F0-4CCC-9867-A3486AE78121}"/>
    <cellStyle name="Normal 10 27 4 3" xfId="5836" xr:uid="{AA047382-9869-4D66-BE9F-725F59C45E0D}"/>
    <cellStyle name="Normal 10 27 4 4" xfId="5837" xr:uid="{EBAA4ECA-0098-4BC0-A946-AA00419FD8CA}"/>
    <cellStyle name="Normal 10 27 4 5" xfId="5838" xr:uid="{53521433-99B8-4BD1-A031-AACEA5808233}"/>
    <cellStyle name="Normal 10 27 4 6" xfId="5839" xr:uid="{3FFA80AD-79C6-49D8-95D3-D69C3EEBBBB7}"/>
    <cellStyle name="Normal 10 27 5" xfId="5840" xr:uid="{8D57E442-6657-49A7-A922-C15B123F1019}"/>
    <cellStyle name="Normal 10 27 5 2" xfId="5841" xr:uid="{6B06B959-3E63-482C-924A-DC68B094F300}"/>
    <cellStyle name="Normal 10 27 5 3" xfId="5842" xr:uid="{66ACB151-AF46-4220-AEED-A6F22880D1B7}"/>
    <cellStyle name="Normal 10 27 5 4" xfId="5843" xr:uid="{481D73D2-CB5D-449F-8FF3-52B02E7F484A}"/>
    <cellStyle name="Normal 10 27 5 5" xfId="5844" xr:uid="{35C5C0DC-5636-40C8-8D5F-973D809B1C61}"/>
    <cellStyle name="Normal 10 27 5 6" xfId="5845" xr:uid="{2D13D4E5-0514-407C-BE02-793B9FA35E0A}"/>
    <cellStyle name="Normal 10 27 6" xfId="5846" xr:uid="{16DBF94E-4CCB-4752-ADE6-D6E5E5F71D33}"/>
    <cellStyle name="Normal 10 27 6 2" xfId="5847" xr:uid="{720C7935-C896-4433-9F21-38C3EA0B0B9B}"/>
    <cellStyle name="Normal 10 27 6 3" xfId="5848" xr:uid="{C45C769E-D32E-4B0D-9407-236CA31322F0}"/>
    <cellStyle name="Normal 10 27 6 4" xfId="5849" xr:uid="{65F5EE65-57D5-4085-B14D-6396CE4762DD}"/>
    <cellStyle name="Normal 10 27 6 5" xfId="5850" xr:uid="{80AC5631-93EE-4DB1-A523-6BDDBEFBB4E3}"/>
    <cellStyle name="Normal 10 27 6 6" xfId="5851" xr:uid="{C2CD807C-CE10-4B49-B629-E930C3FFF35D}"/>
    <cellStyle name="Normal 10 27 7" xfId="5852" xr:uid="{618C460F-19AB-4FDF-B937-B5C1822056BA}"/>
    <cellStyle name="Normal 10 27 7 2" xfId="5853" xr:uid="{0B8EDD80-E66F-4AA0-9D50-B845E31F355E}"/>
    <cellStyle name="Normal 10 27 7 3" xfId="5854" xr:uid="{D05206CC-C9D1-4EDE-A30C-F20A67418401}"/>
    <cellStyle name="Normal 10 27 7 4" xfId="5855" xr:uid="{40AAA2D6-05B0-41D1-85BA-9347A50DCAEB}"/>
    <cellStyle name="Normal 10 27 7 5" xfId="5856" xr:uid="{2D1FEBC5-D543-4DB6-A230-ED9AB9C42C75}"/>
    <cellStyle name="Normal 10 27 7 6" xfId="5857" xr:uid="{D8126BB2-D80F-4D93-90C0-18C90AF115EB}"/>
    <cellStyle name="Normal 10 27 8" xfId="5858" xr:uid="{051AE567-EF31-413B-8763-1A59855D5786}"/>
    <cellStyle name="Normal 10 27 8 2" xfId="5859" xr:uid="{5E78FA19-49F8-4055-A02F-942E7BC8CA98}"/>
    <cellStyle name="Normal 10 27 8 3" xfId="5860" xr:uid="{A883578D-2D16-4623-A76D-91F07A011D50}"/>
    <cellStyle name="Normal 10 27 8 4" xfId="5861" xr:uid="{66CDEF89-C778-48C2-8C0F-8D64D737F77D}"/>
    <cellStyle name="Normal 10 27 8 5" xfId="5862" xr:uid="{9D0EEBBC-B6C0-44E4-8A34-9263878DE8DC}"/>
    <cellStyle name="Normal 10 27 8 6" xfId="5863" xr:uid="{CECE1B59-785B-4E78-85C5-C44DE60B77C3}"/>
    <cellStyle name="Normal 10 27 9" xfId="5864" xr:uid="{AB61713A-A6A9-45BB-87C5-733754231662}"/>
    <cellStyle name="Normal 10 28" xfId="5865" xr:uid="{ED5D721D-65F0-4510-B74A-EF461AE32D57}"/>
    <cellStyle name="Normal 10 28 10" xfId="5866" xr:uid="{5D118630-A958-4A4A-BD26-85488E034617}"/>
    <cellStyle name="Normal 10 28 11" xfId="5867" xr:uid="{E9108763-8D23-4119-A448-A3FEDBE7A381}"/>
    <cellStyle name="Normal 10 28 12" xfId="5868" xr:uid="{DDAB36CF-ACB6-473E-A7E5-C1373643A243}"/>
    <cellStyle name="Normal 10 28 13" xfId="5869" xr:uid="{F9DFA28C-6425-4D35-835C-DCC095FF1F75}"/>
    <cellStyle name="Normal 10 28 2" xfId="5870" xr:uid="{AE24F8FE-96F3-4993-9D21-E64DB6E1182A}"/>
    <cellStyle name="Normal 10 28 2 2" xfId="5871" xr:uid="{F4CCAF8A-0B41-404B-A536-9335C5BCD4E5}"/>
    <cellStyle name="Normal 10 28 2 3" xfId="5872" xr:uid="{DA984AC8-1AD7-4A96-A186-71DA2F6144B5}"/>
    <cellStyle name="Normal 10 28 2 4" xfId="5873" xr:uid="{B59381E0-7FFA-4358-A33F-281586AD0051}"/>
    <cellStyle name="Normal 10 28 2 5" xfId="5874" xr:uid="{DD8F0F37-84C0-4833-99D8-2899A208B82F}"/>
    <cellStyle name="Normal 10 28 2 6" xfId="5875" xr:uid="{408FC326-AD34-4AAB-A76D-5AC343C6C2B6}"/>
    <cellStyle name="Normal 10 28 3" xfId="5876" xr:uid="{D3C010D0-4F9E-40E4-A8C5-26356CD927B3}"/>
    <cellStyle name="Normal 10 28 3 2" xfId="5877" xr:uid="{0C3B07C8-6B53-4A54-B24D-46E249B06BFA}"/>
    <cellStyle name="Normal 10 28 3 3" xfId="5878" xr:uid="{52F668A3-CB61-45A8-B09C-49A4643116C0}"/>
    <cellStyle name="Normal 10 28 3 4" xfId="5879" xr:uid="{80E04992-F466-4CF3-AA68-E6E0A68A591F}"/>
    <cellStyle name="Normal 10 28 3 5" xfId="5880" xr:uid="{D0E364C4-219E-4605-93E7-7B94D5B379AC}"/>
    <cellStyle name="Normal 10 28 3 6" xfId="5881" xr:uid="{81AE2303-AC06-45A9-B8E4-0CE9D7EE4CE1}"/>
    <cellStyle name="Normal 10 28 4" xfId="5882" xr:uid="{6FB69EF3-5B14-4F84-8935-B46569A65C87}"/>
    <cellStyle name="Normal 10 28 4 2" xfId="5883" xr:uid="{8D58AD02-16FE-4C51-B694-191F95288E52}"/>
    <cellStyle name="Normal 10 28 4 3" xfId="5884" xr:uid="{9C1AF0CA-D39F-472B-B8BE-4478C80E7AB7}"/>
    <cellStyle name="Normal 10 28 4 4" xfId="5885" xr:uid="{330A5FD6-D474-4F09-BA8B-44948C838032}"/>
    <cellStyle name="Normal 10 28 4 5" xfId="5886" xr:uid="{92807C95-06B6-481E-9BA5-5053AF8CBC8C}"/>
    <cellStyle name="Normal 10 28 4 6" xfId="5887" xr:uid="{6CC60030-035D-4464-B94C-647FB81514DD}"/>
    <cellStyle name="Normal 10 28 5" xfId="5888" xr:uid="{03EC7BF5-311C-4BFA-97BC-A6B5D807C17D}"/>
    <cellStyle name="Normal 10 28 5 2" xfId="5889" xr:uid="{BFD3D83E-6AD5-4EFA-A028-FF965EE926F7}"/>
    <cellStyle name="Normal 10 28 5 3" xfId="5890" xr:uid="{2FC2946C-2026-4C3F-8B40-B5A83F3BB2A6}"/>
    <cellStyle name="Normal 10 28 5 4" xfId="5891" xr:uid="{6778B25E-E558-4826-938E-E96C6225E849}"/>
    <cellStyle name="Normal 10 28 5 5" xfId="5892" xr:uid="{75184E08-D29D-4FC0-B84F-9DACF11E0169}"/>
    <cellStyle name="Normal 10 28 5 6" xfId="5893" xr:uid="{34AE5765-EF72-46E5-B1B4-C2D5D5343E34}"/>
    <cellStyle name="Normal 10 28 6" xfId="5894" xr:uid="{D04E25E8-9642-4342-806D-E695257CEE85}"/>
    <cellStyle name="Normal 10 28 6 2" xfId="5895" xr:uid="{AA3511A6-D470-4962-B3E7-F2549486E5CC}"/>
    <cellStyle name="Normal 10 28 6 3" xfId="5896" xr:uid="{03166D1E-AAEE-4797-97C6-7002E060BCD0}"/>
    <cellStyle name="Normal 10 28 6 4" xfId="5897" xr:uid="{D21B3463-1682-442D-A1BE-4ECFCE4CE86B}"/>
    <cellStyle name="Normal 10 28 6 5" xfId="5898" xr:uid="{9A62DB3B-0C5C-4681-AA86-47F88F4F9EC7}"/>
    <cellStyle name="Normal 10 28 6 6" xfId="5899" xr:uid="{2D1B4311-7308-46CF-BB5B-5F565008A20F}"/>
    <cellStyle name="Normal 10 28 7" xfId="5900" xr:uid="{5ABD15AF-3383-4F0B-9431-2F77F8CB5C33}"/>
    <cellStyle name="Normal 10 28 7 2" xfId="5901" xr:uid="{A2CFF3DA-BB83-4DFD-8D69-5E1EC6C4649B}"/>
    <cellStyle name="Normal 10 28 7 3" xfId="5902" xr:uid="{75DBCF9E-6EB5-49B2-BE07-0B8DD577626C}"/>
    <cellStyle name="Normal 10 28 7 4" xfId="5903" xr:uid="{DF5AEA66-1ACC-4D50-A6FE-9C3726BFB2DA}"/>
    <cellStyle name="Normal 10 28 7 5" xfId="5904" xr:uid="{575B2E43-EC7A-454F-9B76-E42C0476BDFD}"/>
    <cellStyle name="Normal 10 28 7 6" xfId="5905" xr:uid="{F9DC4BC6-62EB-4979-8B48-D3345B9DED0B}"/>
    <cellStyle name="Normal 10 28 8" xfId="5906" xr:uid="{4A8A2BCC-40D2-4311-92E5-96C621F738B4}"/>
    <cellStyle name="Normal 10 28 8 2" xfId="5907" xr:uid="{8F28E0DE-69AA-4BD6-965B-140080A20AD0}"/>
    <cellStyle name="Normal 10 28 8 3" xfId="5908" xr:uid="{84B03C20-144F-4F93-A8E8-ED7169E0AC53}"/>
    <cellStyle name="Normal 10 28 8 4" xfId="5909" xr:uid="{189EF842-2788-43C3-B374-0254E9C68A8A}"/>
    <cellStyle name="Normal 10 28 8 5" xfId="5910" xr:uid="{16D3BBE8-A45F-41E1-913A-87449FD3F4C8}"/>
    <cellStyle name="Normal 10 28 8 6" xfId="5911" xr:uid="{45FD5E62-D99E-4284-A08A-54EC0B749C9F}"/>
    <cellStyle name="Normal 10 28 9" xfId="5912" xr:uid="{98727DDC-B0F1-40F3-8A17-6E716BDABC89}"/>
    <cellStyle name="Normal 10 29" xfId="5913" xr:uid="{4C14F07B-6F3E-4D7B-BC0E-153C04387EC8}"/>
    <cellStyle name="Normal 10 29 10" xfId="5914" xr:uid="{8C0D7270-7806-48CC-82F4-E6E843CCF809}"/>
    <cellStyle name="Normal 10 29 11" xfId="5915" xr:uid="{0F32B5D4-3464-4C0A-918F-15EB7FC18912}"/>
    <cellStyle name="Normal 10 29 12" xfId="5916" xr:uid="{A22E7EE2-582E-46EB-9ACE-8E0D6ED0D5EA}"/>
    <cellStyle name="Normal 10 29 13" xfId="5917" xr:uid="{DA9875B5-D90E-479B-A4CF-631CE3BF92F2}"/>
    <cellStyle name="Normal 10 29 2" xfId="5918" xr:uid="{EF87714F-09BD-4B77-A369-782B084C909C}"/>
    <cellStyle name="Normal 10 29 2 2" xfId="5919" xr:uid="{936FDDDA-1D91-43E1-978F-39124DB55C81}"/>
    <cellStyle name="Normal 10 29 2 3" xfId="5920" xr:uid="{346CA34C-06F7-4F3C-94A9-D5C2B8A189FB}"/>
    <cellStyle name="Normal 10 29 2 4" xfId="5921" xr:uid="{335C5C96-723E-4498-AEE1-CC9A1DF5F1E0}"/>
    <cellStyle name="Normal 10 29 2 5" xfId="5922" xr:uid="{69DDD8B2-C58F-4024-8079-5F3B9C7F992B}"/>
    <cellStyle name="Normal 10 29 2 6" xfId="5923" xr:uid="{AD10C290-EB0C-419E-84FD-239F4139E80D}"/>
    <cellStyle name="Normal 10 29 3" xfId="5924" xr:uid="{3F1141C6-BBD5-4FAD-A3E6-193A01CE8A50}"/>
    <cellStyle name="Normal 10 29 3 2" xfId="5925" xr:uid="{30D26DC1-AF6A-41F7-BE1F-0FDFABEAB014}"/>
    <cellStyle name="Normal 10 29 3 3" xfId="5926" xr:uid="{BDF0F26F-AF3E-4B91-B68C-E3428F34BE74}"/>
    <cellStyle name="Normal 10 29 3 4" xfId="5927" xr:uid="{033FC08D-EB56-45A6-B6EF-70D56049B4C7}"/>
    <cellStyle name="Normal 10 29 3 5" xfId="5928" xr:uid="{28598011-2DD3-4C8E-98DE-053C9B516546}"/>
    <cellStyle name="Normal 10 29 3 6" xfId="5929" xr:uid="{E509AEC9-A95E-4BFA-8A88-12B9168646FD}"/>
    <cellStyle name="Normal 10 29 4" xfId="5930" xr:uid="{FCCBCBEE-DCEC-4864-A58D-D295F88A5CFE}"/>
    <cellStyle name="Normal 10 29 4 2" xfId="5931" xr:uid="{45C9FE94-EAE9-4D56-A877-A61F1200DDD7}"/>
    <cellStyle name="Normal 10 29 4 3" xfId="5932" xr:uid="{0923C215-DCD5-40A3-94D6-16BBB84E241B}"/>
    <cellStyle name="Normal 10 29 4 4" xfId="5933" xr:uid="{A206B441-0E86-47AF-9CD0-40A737524C01}"/>
    <cellStyle name="Normal 10 29 4 5" xfId="5934" xr:uid="{CF115B86-B782-4FF5-8A1E-8D7CB2B5015B}"/>
    <cellStyle name="Normal 10 29 4 6" xfId="5935" xr:uid="{E3A63934-A361-4A80-A991-42B10796D656}"/>
    <cellStyle name="Normal 10 29 5" xfId="5936" xr:uid="{AC059EDF-6BFB-4575-9367-DF454FCCD23F}"/>
    <cellStyle name="Normal 10 29 5 2" xfId="5937" xr:uid="{280858BB-DA9C-4569-863E-EA0F45C0880C}"/>
    <cellStyle name="Normal 10 29 5 3" xfId="5938" xr:uid="{AC4E7D52-8245-4B5E-8AF3-5F95602ADC97}"/>
    <cellStyle name="Normal 10 29 5 4" xfId="5939" xr:uid="{607E1B7C-DF8B-4CD8-9547-CDF0CE380977}"/>
    <cellStyle name="Normal 10 29 5 5" xfId="5940" xr:uid="{ED63A3F8-DAC6-460C-B7A9-7550FF471891}"/>
    <cellStyle name="Normal 10 29 5 6" xfId="5941" xr:uid="{CB357D59-7063-409D-AD25-0A6ED1ECA1C2}"/>
    <cellStyle name="Normal 10 29 6" xfId="5942" xr:uid="{35906ED4-0158-467D-AE8D-64E102A9E897}"/>
    <cellStyle name="Normal 10 29 6 2" xfId="5943" xr:uid="{903A2064-D285-4FD6-BD4F-449D8275AD42}"/>
    <cellStyle name="Normal 10 29 6 3" xfId="5944" xr:uid="{64899A07-D028-4F46-B719-D6A98594F73B}"/>
    <cellStyle name="Normal 10 29 6 4" xfId="5945" xr:uid="{83AF5E19-8D4F-439F-8FBF-3E931EEC87D6}"/>
    <cellStyle name="Normal 10 29 6 5" xfId="5946" xr:uid="{CEE6FA6C-A221-4A11-8CBC-BD6BE509C5D2}"/>
    <cellStyle name="Normal 10 29 6 6" xfId="5947" xr:uid="{55F974AA-2A10-4CFA-83BA-BBB25E0C90D9}"/>
    <cellStyle name="Normal 10 29 7" xfId="5948" xr:uid="{B4ED9458-60D7-443D-9D52-6784D4C19B61}"/>
    <cellStyle name="Normal 10 29 7 2" xfId="5949" xr:uid="{34767973-7777-4360-92B1-808BB8483021}"/>
    <cellStyle name="Normal 10 29 7 3" xfId="5950" xr:uid="{A2152DC4-1DB9-4185-8114-21BE0ED5C065}"/>
    <cellStyle name="Normal 10 29 7 4" xfId="5951" xr:uid="{FF1C5CB9-40ED-496C-B64B-8240EAB9216E}"/>
    <cellStyle name="Normal 10 29 7 5" xfId="5952" xr:uid="{FEE7DDFB-9051-4FF9-AEB8-C33F49B5A345}"/>
    <cellStyle name="Normal 10 29 7 6" xfId="5953" xr:uid="{998E68DB-E758-4046-8108-DE287E850887}"/>
    <cellStyle name="Normal 10 29 8" xfId="5954" xr:uid="{7246A07E-34A2-4523-B020-6BFB696139B9}"/>
    <cellStyle name="Normal 10 29 8 2" xfId="5955" xr:uid="{B5100BD9-260C-4B84-A26B-DFDBAC02B636}"/>
    <cellStyle name="Normal 10 29 8 3" xfId="5956" xr:uid="{4675EAFB-05F0-4D26-B15D-2BA83669F602}"/>
    <cellStyle name="Normal 10 29 8 4" xfId="5957" xr:uid="{BD467E2B-1E73-41FC-94D7-FCF8AB202BFC}"/>
    <cellStyle name="Normal 10 29 8 5" xfId="5958" xr:uid="{7EE667DB-45D7-472D-BCB3-5E036A0D98C2}"/>
    <cellStyle name="Normal 10 29 8 6" xfId="5959" xr:uid="{B822F204-7B97-4447-860D-4B283C0F381A}"/>
    <cellStyle name="Normal 10 29 9" xfId="5960" xr:uid="{3E345AB8-77D1-4844-833D-9545CE54F3C4}"/>
    <cellStyle name="Normal 10 3" xfId="5961" xr:uid="{BA9E1F2F-8BA0-409A-BCB2-8A4C57D2B69C}"/>
    <cellStyle name="Normal 10 3 10" xfId="5962" xr:uid="{16337B46-0DEE-4EC4-8952-52D2CD723F63}"/>
    <cellStyle name="Normal 10 3 10 2" xfId="5963" xr:uid="{22E829E0-BB12-4453-9250-69A8C53476BA}"/>
    <cellStyle name="Normal 10 3 10 2 2" xfId="5964" xr:uid="{3F9B202F-208B-4ACF-B0E0-2DC42C8A6B00}"/>
    <cellStyle name="Normal 10 3 10 2 3" xfId="5965" xr:uid="{FD8E1AE2-6051-4B97-B4A9-F8EDB6C6F4F3}"/>
    <cellStyle name="Normal 10 3 10 2 4" xfId="5966" xr:uid="{32757F8B-11E3-463D-9AD1-D226542433BB}"/>
    <cellStyle name="Normal 10 3 10 3" xfId="5967" xr:uid="{25CAB2E8-DE82-4801-8A99-6D6A750D81D6}"/>
    <cellStyle name="Normal 10 3 10 3 2" xfId="5968" xr:uid="{1ABD4927-4640-487C-A3F7-023FCD84D435}"/>
    <cellStyle name="Normal 10 3 10 3 3" xfId="5969" xr:uid="{1A370731-E723-4DBF-90B8-B7D2626C68EA}"/>
    <cellStyle name="Normal 10 3 10 3 4" xfId="5970" xr:uid="{505A3993-2083-4A00-801A-DCBD0B29989D}"/>
    <cellStyle name="Normal 10 3 10 4" xfId="5971" xr:uid="{154BDA6B-9AE9-48B3-94D5-4E340027A585}"/>
    <cellStyle name="Normal 10 3 10 5" xfId="5972" xr:uid="{DCF57784-4C5A-44F7-A6F2-F8AB2BD75784}"/>
    <cellStyle name="Normal 10 3 10 6" xfId="5973" xr:uid="{1B8F4EA8-27E2-4C7C-A1A7-6FFFE71C5DDB}"/>
    <cellStyle name="Normal 10 3 11" xfId="5974" xr:uid="{F5D5634D-DC2B-4D5A-BFFE-5B6C5CFC02D9}"/>
    <cellStyle name="Normal 10 3 11 2" xfId="5975" xr:uid="{F6F55BF8-B69D-4AD5-9591-98F6FC57036B}"/>
    <cellStyle name="Normal 10 3 11 2 2" xfId="5976" xr:uid="{2C36E00B-487E-443E-9F9A-9F89C2C75BD0}"/>
    <cellStyle name="Normal 10 3 11 2 3" xfId="5977" xr:uid="{5A0EDC10-A6A9-411A-A987-69E854AA6E1F}"/>
    <cellStyle name="Normal 10 3 11 2 4" xfId="5978" xr:uid="{FDF1EE8E-249E-430D-A020-6B13083E2E3E}"/>
    <cellStyle name="Normal 10 3 11 3" xfId="5979" xr:uid="{5C2B1613-4445-4B7A-978D-36AB278A3762}"/>
    <cellStyle name="Normal 10 3 11 3 2" xfId="5980" xr:uid="{B9CEF195-3436-42CA-BDA0-DE980EC3D0F6}"/>
    <cellStyle name="Normal 10 3 11 3 3" xfId="5981" xr:uid="{19A87D3E-5248-474B-BCF5-D157445B138C}"/>
    <cellStyle name="Normal 10 3 11 3 4" xfId="5982" xr:uid="{59EF245C-549B-489C-82A8-A17D5796AFA9}"/>
    <cellStyle name="Normal 10 3 11 4" xfId="5983" xr:uid="{F6D3C475-3D1A-4F79-82E3-B8BCEC367E29}"/>
    <cellStyle name="Normal 10 3 11 5" xfId="5984" xr:uid="{9B00B57B-6AFA-4432-8021-0F23CDEAC998}"/>
    <cellStyle name="Normal 10 3 11 6" xfId="5985" xr:uid="{0A11517B-28A2-4C37-86D2-C28C3E2EE4D8}"/>
    <cellStyle name="Normal 10 3 12" xfId="5986" xr:uid="{F41155F1-6CEC-4E2D-9DB9-06ADDDC271D3}"/>
    <cellStyle name="Normal 10 3 12 2" xfId="5987" xr:uid="{5C91321E-709F-48ED-AF7A-45E2BACEFE10}"/>
    <cellStyle name="Normal 10 3 12 2 2" xfId="5988" xr:uid="{AE0546F3-3175-4DB0-A552-64299694A47B}"/>
    <cellStyle name="Normal 10 3 12 2 3" xfId="5989" xr:uid="{BE85BBD8-406D-4C6E-BA37-CE187FD3EDD8}"/>
    <cellStyle name="Normal 10 3 12 2 4" xfId="5990" xr:uid="{A69ECEAE-2597-4030-9BA8-99878562BBE7}"/>
    <cellStyle name="Normal 10 3 12 3" xfId="5991" xr:uid="{3F99F87B-90E4-422C-BB20-D790FC0B8641}"/>
    <cellStyle name="Normal 10 3 12 3 2" xfId="5992" xr:uid="{2F20B4AB-154B-4B6B-B1FA-C2A28329CFE3}"/>
    <cellStyle name="Normal 10 3 12 3 3" xfId="5993" xr:uid="{A1EFF7B3-AD3A-4FDC-8C13-CAAE93B5BFF5}"/>
    <cellStyle name="Normal 10 3 12 3 4" xfId="5994" xr:uid="{C05A1904-54B6-467E-9EB9-3D6AAB0D513B}"/>
    <cellStyle name="Normal 10 3 12 4" xfId="5995" xr:uid="{80F2A500-7A79-457B-8B4F-D249E3F1AF20}"/>
    <cellStyle name="Normal 10 3 12 5" xfId="5996" xr:uid="{5DEE78F5-63FB-405E-A2E6-ED09E961519B}"/>
    <cellStyle name="Normal 10 3 12 6" xfId="5997" xr:uid="{E59AEA9E-9209-4192-AEB6-E91C0ACC546C}"/>
    <cellStyle name="Normal 10 3 13" xfId="5998" xr:uid="{B207CF68-2E5F-41DC-A2DD-ED7BFB28790A}"/>
    <cellStyle name="Normal 10 3 13 2" xfId="5999" xr:uid="{D3AA87C9-5C0B-43EE-B2EE-2F1288DDFFD4}"/>
    <cellStyle name="Normal 10 3 13 2 2" xfId="6000" xr:uid="{6D70827F-5279-449A-A086-FD9913BF6034}"/>
    <cellStyle name="Normal 10 3 13 2 3" xfId="6001" xr:uid="{B395CBA5-FAE8-4663-A081-C98179D3A1A8}"/>
    <cellStyle name="Normal 10 3 13 2 4" xfId="6002" xr:uid="{3EA1F585-7B6E-47CD-B512-630717CF5F18}"/>
    <cellStyle name="Normal 10 3 13 3" xfId="6003" xr:uid="{36F3453B-C254-4435-ACEF-533D734346C4}"/>
    <cellStyle name="Normal 10 3 13 3 2" xfId="6004" xr:uid="{05E846E7-0ED1-41D0-B948-3839DAF8F325}"/>
    <cellStyle name="Normal 10 3 13 3 3" xfId="6005" xr:uid="{4E287BE9-BAC7-47FF-B1C5-B1DFBD0C6DCF}"/>
    <cellStyle name="Normal 10 3 13 3 4" xfId="6006" xr:uid="{B6ADBA9A-8ED2-4A12-B12C-EBA58F7A2182}"/>
    <cellStyle name="Normal 10 3 13 4" xfId="6007" xr:uid="{DC8C5D6E-20A9-4B57-9CBF-F3A3ED12EF87}"/>
    <cellStyle name="Normal 10 3 13 5" xfId="6008" xr:uid="{7C1D9B69-689E-4E53-9EC8-CB2FECFC13CE}"/>
    <cellStyle name="Normal 10 3 13 6" xfId="6009" xr:uid="{3D33F81F-4E62-4839-A354-DF9FDDD04697}"/>
    <cellStyle name="Normal 10 3 14" xfId="6010" xr:uid="{974DBACD-725E-4916-AA9E-49C78EEE2B1D}"/>
    <cellStyle name="Normal 10 3 14 2" xfId="6011" xr:uid="{2E18F288-7ECD-46ED-A458-22CEE1C70F04}"/>
    <cellStyle name="Normal 10 3 14 2 2" xfId="6012" xr:uid="{DA684127-FFD6-48E1-8C92-509C084A3D87}"/>
    <cellStyle name="Normal 10 3 14 2 3" xfId="6013" xr:uid="{9FE72FB9-BE71-41B2-8AF6-1C1F446A4F87}"/>
    <cellStyle name="Normal 10 3 14 2 4" xfId="6014" xr:uid="{9E1F8B9C-0909-446E-B443-A83B5B74BE0C}"/>
    <cellStyle name="Normal 10 3 14 3" xfId="6015" xr:uid="{7A72A1DD-A9E1-4CD0-8A92-77969B29857A}"/>
    <cellStyle name="Normal 10 3 14 3 2" xfId="6016" xr:uid="{DBA03271-5F79-450C-8B91-671ABC76B7D0}"/>
    <cellStyle name="Normal 10 3 14 3 3" xfId="6017" xr:uid="{960E69B5-CB6D-4893-B630-19BC9CF24794}"/>
    <cellStyle name="Normal 10 3 14 3 4" xfId="6018" xr:uid="{3E16A64C-66EA-4543-99A0-E5EE787E8710}"/>
    <cellStyle name="Normal 10 3 14 4" xfId="6019" xr:uid="{C714C8A5-24F2-49AC-9B14-503D406C96F0}"/>
    <cellStyle name="Normal 10 3 14 5" xfId="6020" xr:uid="{4FB56CFC-F42B-4D73-86A7-532188E73C01}"/>
    <cellStyle name="Normal 10 3 14 6" xfId="6021" xr:uid="{9D5AEEB7-95E9-4146-9433-379D5CD32401}"/>
    <cellStyle name="Normal 10 3 15" xfId="6022" xr:uid="{C8511C67-0B7B-4CDA-8F86-7D1AFB8A742E}"/>
    <cellStyle name="Normal 10 3 15 2" xfId="6023" xr:uid="{3B50B631-3077-40BD-B473-28891F934C0A}"/>
    <cellStyle name="Normal 10 3 15 2 2" xfId="6024" xr:uid="{23950435-8CAC-4798-A340-B101EF922886}"/>
    <cellStyle name="Normal 10 3 15 2 3" xfId="6025" xr:uid="{CC369623-AC4B-4A90-80E1-4401C12DF24C}"/>
    <cellStyle name="Normal 10 3 15 2 4" xfId="6026" xr:uid="{EFFFB301-538A-4BD4-ABB7-34AB209BF25F}"/>
    <cellStyle name="Normal 10 3 15 3" xfId="6027" xr:uid="{6328454C-0DA3-40C1-838C-B027CCC49420}"/>
    <cellStyle name="Normal 10 3 15 3 2" xfId="6028" xr:uid="{A1396A2E-EF9E-4445-8A8D-A9BBD2E10904}"/>
    <cellStyle name="Normal 10 3 15 3 3" xfId="6029" xr:uid="{BDA34244-7187-4A2D-A6C1-694BD8BD6095}"/>
    <cellStyle name="Normal 10 3 15 3 4" xfId="6030" xr:uid="{9B8B0C01-AD82-4E6D-986D-A5E6BE2356D1}"/>
    <cellStyle name="Normal 10 3 15 4" xfId="6031" xr:uid="{30686CF0-B00F-4F2F-988E-4C38DA9F2259}"/>
    <cellStyle name="Normal 10 3 15 5" xfId="6032" xr:uid="{0D482916-BEA6-45F3-B00B-F9D92AF128EC}"/>
    <cellStyle name="Normal 10 3 15 6" xfId="6033" xr:uid="{AB510F88-7C99-4B56-926A-A99A96165E78}"/>
    <cellStyle name="Normal 10 3 16" xfId="6034" xr:uid="{A5BC403D-9E6C-4B8F-9552-BEB81C87AB6E}"/>
    <cellStyle name="Normal 10 3 16 2" xfId="6035" xr:uid="{7AFB1409-932D-40D9-A66E-086092F46C1A}"/>
    <cellStyle name="Normal 10 3 16 2 2" xfId="6036" xr:uid="{E2779352-CA09-4225-8FB3-AF295C341754}"/>
    <cellStyle name="Normal 10 3 16 2 3" xfId="6037" xr:uid="{F6909399-EDB8-46F1-AB25-2DC64BF2033B}"/>
    <cellStyle name="Normal 10 3 16 2 4" xfId="6038" xr:uid="{25D3AE5C-C846-4BC5-8241-552FFDF7FCF3}"/>
    <cellStyle name="Normal 10 3 16 3" xfId="6039" xr:uid="{6079C67F-D595-4E98-8349-5079250C0C6D}"/>
    <cellStyle name="Normal 10 3 16 3 2" xfId="6040" xr:uid="{FE97515F-EF93-44E5-9054-E43FF41CE615}"/>
    <cellStyle name="Normal 10 3 16 3 3" xfId="6041" xr:uid="{63447C4E-96AC-4EC4-BBEB-CD1F32F6A703}"/>
    <cellStyle name="Normal 10 3 16 3 4" xfId="6042" xr:uid="{481429B7-F037-419B-A0D0-A45881658A52}"/>
    <cellStyle name="Normal 10 3 16 4" xfId="6043" xr:uid="{A0766A47-4C70-49D7-A114-C1462EFC32AD}"/>
    <cellStyle name="Normal 10 3 16 5" xfId="6044" xr:uid="{E24AE7F0-4A9A-48CD-840C-100FF8ADD0BA}"/>
    <cellStyle name="Normal 10 3 16 6" xfId="6045" xr:uid="{F4ABC52B-7A42-4634-97E4-5549C7806ADD}"/>
    <cellStyle name="Normal 10 3 17" xfId="6046" xr:uid="{C2FA66CE-BFD9-47DC-9E72-8ABA0A0C3BC1}"/>
    <cellStyle name="Normal 10 3 17 2" xfId="6047" xr:uid="{2BFFE2E1-2009-4ED7-A015-83A81C945F75}"/>
    <cellStyle name="Normal 10 3 17 2 2" xfId="6048" xr:uid="{7BAC1428-B734-4212-B73C-08D43B90CE37}"/>
    <cellStyle name="Normal 10 3 17 2 3" xfId="6049" xr:uid="{9ADB6085-726E-40A9-902E-9352456AD640}"/>
    <cellStyle name="Normal 10 3 17 2 4" xfId="6050" xr:uid="{88B810F3-7217-44E8-B102-626C89D4D211}"/>
    <cellStyle name="Normal 10 3 17 3" xfId="6051" xr:uid="{96A2E9C6-4194-4273-92C6-460E144B5C55}"/>
    <cellStyle name="Normal 10 3 17 3 2" xfId="6052" xr:uid="{30B9BF7C-5E83-447B-BFDE-AB5B1920EA57}"/>
    <cellStyle name="Normal 10 3 17 3 3" xfId="6053" xr:uid="{C2E7B36B-B843-4C64-B892-625FD9A26D67}"/>
    <cellStyle name="Normal 10 3 17 3 4" xfId="6054" xr:uid="{43F5E6E6-046C-4C03-AE26-7150DDE7FF2B}"/>
    <cellStyle name="Normal 10 3 17 4" xfId="6055" xr:uid="{8A6B5AE0-866D-4DE9-84A2-556A719E6EE8}"/>
    <cellStyle name="Normal 10 3 17 5" xfId="6056" xr:uid="{BA5CD7AF-9D43-44D6-B70A-B36A67F32203}"/>
    <cellStyle name="Normal 10 3 17 6" xfId="6057" xr:uid="{87661066-CE66-44CC-A385-0C73EA3DDB6F}"/>
    <cellStyle name="Normal 10 3 18" xfId="6058" xr:uid="{A5B3580B-24A3-4308-83B6-051F1401CC6F}"/>
    <cellStyle name="Normal 10 3 18 2" xfId="6059" xr:uid="{BD7642E4-8C49-4D29-A7DB-0A2EA1679546}"/>
    <cellStyle name="Normal 10 3 18 3" xfId="6060" xr:uid="{88923E2A-AA1D-4999-878A-F9E1F533928D}"/>
    <cellStyle name="Normal 10 3 18 4" xfId="6061" xr:uid="{AE31AC5B-ECEA-4899-BFF4-37848A5F2542}"/>
    <cellStyle name="Normal 10 3 19" xfId="6062" xr:uid="{C47A95AA-34BC-4E1F-B954-0927FB980AF9}"/>
    <cellStyle name="Normal 10 3 19 2" xfId="6063" xr:uid="{B9ABF4B8-ED24-440A-86DB-B2538D0288F8}"/>
    <cellStyle name="Normal 10 3 19 3" xfId="6064" xr:uid="{91999221-B037-4C62-AABE-7715F841E1CD}"/>
    <cellStyle name="Normal 10 3 19 4" xfId="6065" xr:uid="{5BBDD17E-11AA-4086-9462-2AF8C98193ED}"/>
    <cellStyle name="Normal 10 3 2" xfId="6066" xr:uid="{3D3FCB62-57D6-47D5-BA85-BE69BA0F9874}"/>
    <cellStyle name="Normal 10 3 2 2" xfId="6067" xr:uid="{DB2B6BB7-53D6-4438-91EA-3F4A6978BEE3}"/>
    <cellStyle name="Normal 10 3 2 2 2" xfId="6068" xr:uid="{FC91773C-ADE8-476B-9789-D54B7F4C5544}"/>
    <cellStyle name="Normal 10 3 2 2 3" xfId="6069" xr:uid="{DAAB5ACB-FE27-48AC-B85F-E90DCDD0A85B}"/>
    <cellStyle name="Normal 10 3 2 2 4" xfId="6070" xr:uid="{ECC0F507-EB09-4407-92D1-15B19E6E979C}"/>
    <cellStyle name="Normal 10 3 2 3" xfId="6071" xr:uid="{C84D48B7-7C8E-4BB8-A12B-977CE870B7E9}"/>
    <cellStyle name="Normal 10 3 2 3 2" xfId="6072" xr:uid="{C11B4937-FB51-4EE0-8543-E5E0DBF6481C}"/>
    <cellStyle name="Normal 10 3 2 3 3" xfId="6073" xr:uid="{E0975ABD-2FAA-4E2A-8A49-D654558C2E1D}"/>
    <cellStyle name="Normal 10 3 2 3 4" xfId="6074" xr:uid="{D5F2F829-665E-45AD-9777-E15BEDE5A0FE}"/>
    <cellStyle name="Normal 10 3 2 4" xfId="6075" xr:uid="{BF24A2E0-0D8D-469D-B78C-DC979EA1BF5E}"/>
    <cellStyle name="Normal 10 3 2 5" xfId="6076" xr:uid="{EBAC3034-7B49-48F0-A25F-3A72F8939CB4}"/>
    <cellStyle name="Normal 10 3 2 6" xfId="6077" xr:uid="{71418D7F-5C54-401D-A613-524723E4E251}"/>
    <cellStyle name="Normal 10 3 20" xfId="6078" xr:uid="{D7E5F5CE-F602-40C0-8579-0051A712815E}"/>
    <cellStyle name="Normal 10 3 20 2" xfId="6079" xr:uid="{03A6BE77-2855-4849-91AC-E099D7FCA0C7}"/>
    <cellStyle name="Normal 10 3 20 3" xfId="6080" xr:uid="{0634A040-D9BE-435D-B840-384E98D315A8}"/>
    <cellStyle name="Normal 10 3 20 4" xfId="6081" xr:uid="{BE2A2158-A364-4E28-B02D-12B205787E36}"/>
    <cellStyle name="Normal 10 3 21" xfId="6082" xr:uid="{BEB183C7-8FFC-4DEC-AAD2-5491DABA635B}"/>
    <cellStyle name="Normal 10 3 22" xfId="6083" xr:uid="{C0B5C276-B8EA-46B3-A1F3-8F0618235ECA}"/>
    <cellStyle name="Normal 10 3 23" xfId="6084" xr:uid="{752572DF-E882-40BB-A681-905D8950F606}"/>
    <cellStyle name="Normal 10 3 3" xfId="6085" xr:uid="{5C7C6266-B516-4085-8D98-22E02F4068FD}"/>
    <cellStyle name="Normal 10 3 3 2" xfId="6086" xr:uid="{8C7147F3-5E46-4050-A1A6-A08EF08DF86A}"/>
    <cellStyle name="Normal 10 3 3 2 2" xfId="6087" xr:uid="{28CBC99D-AA21-4570-95D2-7361EB8BC3D0}"/>
    <cellStyle name="Normal 10 3 3 2 3" xfId="6088" xr:uid="{B9E5884A-1048-4266-B228-0A46A69FF353}"/>
    <cellStyle name="Normal 10 3 3 2 4" xfId="6089" xr:uid="{BFC11727-DBE9-48BC-AE08-273FEE4B22DE}"/>
    <cellStyle name="Normal 10 3 3 3" xfId="6090" xr:uid="{651AC72B-3845-4AC1-B6E4-0005562FE684}"/>
    <cellStyle name="Normal 10 3 3 3 2" xfId="6091" xr:uid="{BA3990FF-9646-4D24-9391-AAFB50259908}"/>
    <cellStyle name="Normal 10 3 3 3 3" xfId="6092" xr:uid="{2F48B02F-82A4-4DC9-9953-719930B7E455}"/>
    <cellStyle name="Normal 10 3 3 3 4" xfId="6093" xr:uid="{5EFC368D-4029-48CB-A28C-E8E317F0CD31}"/>
    <cellStyle name="Normal 10 3 3 4" xfId="6094" xr:uid="{47C35670-D007-49B1-BB71-836EA3CE2D49}"/>
    <cellStyle name="Normal 10 3 3 5" xfId="6095" xr:uid="{83ED38F3-36BE-4A6E-9F24-E0CC1BD89B0A}"/>
    <cellStyle name="Normal 10 3 3 6" xfId="6096" xr:uid="{99BB09F8-C454-4F38-9E9A-36446D13A2E7}"/>
    <cellStyle name="Normal 10 3 4" xfId="6097" xr:uid="{85040DCC-8075-44F3-B9D0-099EF58929D0}"/>
    <cellStyle name="Normal 10 3 4 2" xfId="6098" xr:uid="{39CA517D-A9EB-4ADD-9C26-1C0CD2140789}"/>
    <cellStyle name="Normal 10 3 4 2 2" xfId="6099" xr:uid="{67E78DBC-E533-4E01-A62C-5DFEE9DA570C}"/>
    <cellStyle name="Normal 10 3 4 2 3" xfId="6100" xr:uid="{C36FDBE8-EB79-4BCB-9FBE-4CDFC0021994}"/>
    <cellStyle name="Normal 10 3 4 2 4" xfId="6101" xr:uid="{0ACEB0B5-A237-4254-A365-63D4A7DB2BD0}"/>
    <cellStyle name="Normal 10 3 4 3" xfId="6102" xr:uid="{E5700484-CDEB-4BA0-BE3C-756D7A2D9DF2}"/>
    <cellStyle name="Normal 10 3 4 3 2" xfId="6103" xr:uid="{C3E58171-75E2-4AB5-AFAB-1D72AAFE62B7}"/>
    <cellStyle name="Normal 10 3 4 3 3" xfId="6104" xr:uid="{041EA3EF-4CE4-44F5-993A-C6FC8DCD2747}"/>
    <cellStyle name="Normal 10 3 4 3 4" xfId="6105" xr:uid="{2E843C10-872E-4082-8F6B-DCF7C7E684AA}"/>
    <cellStyle name="Normal 10 3 4 4" xfId="6106" xr:uid="{2C5E637B-5BEF-4551-87DE-516EC3140CFB}"/>
    <cellStyle name="Normal 10 3 4 5" xfId="6107" xr:uid="{9E86C7AC-77F6-4C67-A23E-FA018D216151}"/>
    <cellStyle name="Normal 10 3 4 6" xfId="6108" xr:uid="{E7DBF656-E775-410D-B71F-C2210EE70BF9}"/>
    <cellStyle name="Normal 10 3 5" xfId="6109" xr:uid="{684BE328-85E6-41A5-8233-345ADFB0B1A0}"/>
    <cellStyle name="Normal 10 3 5 2" xfId="6110" xr:uid="{E01CA838-2E3E-4A54-A42A-F29613793F41}"/>
    <cellStyle name="Normal 10 3 5 2 2" xfId="6111" xr:uid="{5321052A-618B-423A-8D7C-D446F3246DE7}"/>
    <cellStyle name="Normal 10 3 5 2 3" xfId="6112" xr:uid="{4FDE1955-C8E9-426B-B56F-30CDF5AD6E92}"/>
    <cellStyle name="Normal 10 3 5 2 4" xfId="6113" xr:uid="{26B9EB0F-733D-4CC9-BCBE-7CF74E4D4955}"/>
    <cellStyle name="Normal 10 3 5 3" xfId="6114" xr:uid="{547823AC-A395-412E-87DF-B478797C8E64}"/>
    <cellStyle name="Normal 10 3 5 3 2" xfId="6115" xr:uid="{A470D8D8-CC7E-415C-A829-B8BC87F6CE51}"/>
    <cellStyle name="Normal 10 3 5 3 3" xfId="6116" xr:uid="{6806DC93-130F-4E1F-819B-5434FA2FD702}"/>
    <cellStyle name="Normal 10 3 5 3 4" xfId="6117" xr:uid="{AE71063D-83C7-4E9A-BEBC-1FF964C95E1E}"/>
    <cellStyle name="Normal 10 3 5 4" xfId="6118" xr:uid="{36FD51F2-7C72-4D01-AC42-C95D7580DA84}"/>
    <cellStyle name="Normal 10 3 5 5" xfId="6119" xr:uid="{A125C11C-B519-44F1-905F-AF950E8E5945}"/>
    <cellStyle name="Normal 10 3 5 6" xfId="6120" xr:uid="{0A19F053-1F0C-490D-97DB-E0C22659D371}"/>
    <cellStyle name="Normal 10 3 6" xfId="6121" xr:uid="{A3382CA1-F18F-48CD-85E3-3571C0F5F86A}"/>
    <cellStyle name="Normal 10 3 6 2" xfId="6122" xr:uid="{7A40CAE0-473D-43B6-867E-91145D49DF87}"/>
    <cellStyle name="Normal 10 3 6 2 2" xfId="6123" xr:uid="{0048192F-070E-4DE7-899C-6ABFFFA78D6D}"/>
    <cellStyle name="Normal 10 3 6 2 3" xfId="6124" xr:uid="{856CBF6F-8B47-4EEA-8F78-1C5631156AC0}"/>
    <cellStyle name="Normal 10 3 6 2 4" xfId="6125" xr:uid="{407D177B-48D3-4296-8A0F-B860266E3DB4}"/>
    <cellStyle name="Normal 10 3 6 3" xfId="6126" xr:uid="{5F36D54E-B331-4177-B4F8-870A50EA480F}"/>
    <cellStyle name="Normal 10 3 6 3 2" xfId="6127" xr:uid="{977283AA-D888-40F1-BC08-AFADE39EF89B}"/>
    <cellStyle name="Normal 10 3 6 3 3" xfId="6128" xr:uid="{E18BB590-6491-4ED4-9B0B-1334634433E9}"/>
    <cellStyle name="Normal 10 3 6 3 4" xfId="6129" xr:uid="{073E2637-D952-4815-BFB4-72F24D39500D}"/>
    <cellStyle name="Normal 10 3 6 4" xfId="6130" xr:uid="{ABD70A8D-2CB8-4239-B1FB-21BD3D5214CE}"/>
    <cellStyle name="Normal 10 3 6 5" xfId="6131" xr:uid="{CB46F1B0-9766-4068-A18F-E28CAD9BE95D}"/>
    <cellStyle name="Normal 10 3 6 6" xfId="6132" xr:uid="{EF60F4EF-4F40-4D34-86AA-F9C820141CFE}"/>
    <cellStyle name="Normal 10 3 7" xfId="6133" xr:uid="{986AA934-3480-425C-9F5A-4E360474D22C}"/>
    <cellStyle name="Normal 10 3 7 2" xfId="6134" xr:uid="{A157602F-8D7A-436B-9ACE-A3DF0BE52399}"/>
    <cellStyle name="Normal 10 3 7 2 2" xfId="6135" xr:uid="{B3919AEF-6601-4DAB-A49C-8B3AC9BE2C64}"/>
    <cellStyle name="Normal 10 3 7 2 3" xfId="6136" xr:uid="{F9DE5301-E29C-4EA9-AC39-AF52CF6AE43F}"/>
    <cellStyle name="Normal 10 3 7 2 4" xfId="6137" xr:uid="{4710C27B-4B78-44F6-B9D6-55464DB12A04}"/>
    <cellStyle name="Normal 10 3 7 3" xfId="6138" xr:uid="{DA26AA05-2217-4FEB-B441-ED148212288E}"/>
    <cellStyle name="Normal 10 3 7 3 2" xfId="6139" xr:uid="{580AE9C8-7A7F-424A-9D40-B36AFEA60710}"/>
    <cellStyle name="Normal 10 3 7 3 3" xfId="6140" xr:uid="{B86659EA-09A2-4734-9EF0-89EEC6D224A2}"/>
    <cellStyle name="Normal 10 3 7 3 4" xfId="6141" xr:uid="{8D8C3CE0-E85A-45FA-8953-0BCF3D37532A}"/>
    <cellStyle name="Normal 10 3 7 4" xfId="6142" xr:uid="{E7A75670-185D-466B-83C1-4ECA6C103F28}"/>
    <cellStyle name="Normal 10 3 7 5" xfId="6143" xr:uid="{6E5756FC-59A8-43F4-A8FC-5FDB1AF1977B}"/>
    <cellStyle name="Normal 10 3 7 6" xfId="6144" xr:uid="{263D3801-B6D0-498D-8D04-8B98EB7E2FBC}"/>
    <cellStyle name="Normal 10 3 8" xfId="6145" xr:uid="{4385FB36-0286-4A49-AA43-58015E00FE90}"/>
    <cellStyle name="Normal 10 3 8 2" xfId="6146" xr:uid="{7A8B8A62-C284-4491-8FBF-CD4A2B75E86B}"/>
    <cellStyle name="Normal 10 3 8 2 2" xfId="6147" xr:uid="{F313BA4D-7E7B-4770-ADA2-22FE179933DE}"/>
    <cellStyle name="Normal 10 3 8 2 3" xfId="6148" xr:uid="{09BBAFAF-3CC5-46D1-B74D-DCDD7DC86658}"/>
    <cellStyle name="Normal 10 3 8 2 4" xfId="6149" xr:uid="{69203ABE-99C7-4931-A35C-16120FAE2880}"/>
    <cellStyle name="Normal 10 3 8 3" xfId="6150" xr:uid="{14C9FD93-FB32-437A-B36F-112E6C2D89DD}"/>
    <cellStyle name="Normal 10 3 8 3 2" xfId="6151" xr:uid="{A11D1125-A541-4344-9120-7C39B71DC1DD}"/>
    <cellStyle name="Normal 10 3 8 3 3" xfId="6152" xr:uid="{D3A7807E-6A98-4D8D-A101-872218806A62}"/>
    <cellStyle name="Normal 10 3 8 3 4" xfId="6153" xr:uid="{CBA9DA4F-F0FD-46AA-8DE6-6C9A950B960D}"/>
    <cellStyle name="Normal 10 3 8 4" xfId="6154" xr:uid="{20EFEAA1-CD3C-494A-8052-513BD3053AE3}"/>
    <cellStyle name="Normal 10 3 8 5" xfId="6155" xr:uid="{3DE2F421-328D-471D-9458-5B7C4243F954}"/>
    <cellStyle name="Normal 10 3 8 6" xfId="6156" xr:uid="{62E94222-F733-4927-9A37-29BFB13F8FD7}"/>
    <cellStyle name="Normal 10 3 9" xfId="6157" xr:uid="{7AE88125-B239-4525-AD5D-9D304FDBBA32}"/>
    <cellStyle name="Normal 10 3 9 2" xfId="6158" xr:uid="{6E8AD0AE-BBE2-4485-957E-A6FAAC5C33F3}"/>
    <cellStyle name="Normal 10 3 9 2 2" xfId="6159" xr:uid="{4ACA00E2-9E41-493D-95D2-5BDFD3FC3FDB}"/>
    <cellStyle name="Normal 10 3 9 2 3" xfId="6160" xr:uid="{DF245329-B173-4B3C-ACC1-715AFA99C6EB}"/>
    <cellStyle name="Normal 10 3 9 2 4" xfId="6161" xr:uid="{3AD8B453-D691-4C11-B7F6-D26137CB9837}"/>
    <cellStyle name="Normal 10 3 9 3" xfId="6162" xr:uid="{1951316C-3836-41E9-9064-CCB370D3B273}"/>
    <cellStyle name="Normal 10 3 9 3 2" xfId="6163" xr:uid="{F06641C2-3893-4350-9CE5-C45771265649}"/>
    <cellStyle name="Normal 10 3 9 3 3" xfId="6164" xr:uid="{BFEB969A-F724-408B-BBF4-BFC851A781DF}"/>
    <cellStyle name="Normal 10 3 9 3 4" xfId="6165" xr:uid="{7A07127E-C3E4-4421-BB4B-7B89781DC4ED}"/>
    <cellStyle name="Normal 10 3 9 4" xfId="6166" xr:uid="{96281F99-A375-467F-A42A-5D1449F18926}"/>
    <cellStyle name="Normal 10 3 9 5" xfId="6167" xr:uid="{684015F7-9069-42D3-9756-49E775D5A5F7}"/>
    <cellStyle name="Normal 10 3 9 6" xfId="6168" xr:uid="{E0F5A2CB-F995-4494-B1D8-6756BDCA8B8B}"/>
    <cellStyle name="Normal 10 30" xfId="6169" xr:uid="{9758A0D3-69F2-4D99-B33D-EB581BDFBD89}"/>
    <cellStyle name="Normal 10 30 10" xfId="6170" xr:uid="{4D8CF929-A680-48C3-81D4-90DF9C163FEF}"/>
    <cellStyle name="Normal 10 30 11" xfId="6171" xr:uid="{5C5AE7F2-F400-4D4D-AF01-FB13B6FF9180}"/>
    <cellStyle name="Normal 10 30 12" xfId="6172" xr:uid="{D8EE1ED6-7C58-46DD-B48A-18DC923569BD}"/>
    <cellStyle name="Normal 10 30 13" xfId="6173" xr:uid="{4F28134B-193A-4800-BC20-9B3999D34D9A}"/>
    <cellStyle name="Normal 10 30 2" xfId="6174" xr:uid="{1D7A2AD0-003A-4638-918B-6EA6EB74790F}"/>
    <cellStyle name="Normal 10 30 2 2" xfId="6175" xr:uid="{808FBC97-E850-4D01-92DA-D02E3F121DC0}"/>
    <cellStyle name="Normal 10 30 2 3" xfId="6176" xr:uid="{CDFC9C26-BF28-4F19-8AD2-C9BD736B408F}"/>
    <cellStyle name="Normal 10 30 2 4" xfId="6177" xr:uid="{CD289DFA-231A-4B5D-B4A3-7E73C680CBD7}"/>
    <cellStyle name="Normal 10 30 2 5" xfId="6178" xr:uid="{06706932-0326-43DE-AAB4-97A5A719CCD1}"/>
    <cellStyle name="Normal 10 30 2 6" xfId="6179" xr:uid="{C262F8C0-180B-411B-BA09-2885225B40B3}"/>
    <cellStyle name="Normal 10 30 3" xfId="6180" xr:uid="{0CF64DE2-B281-458C-8EBD-AE2E05F11367}"/>
    <cellStyle name="Normal 10 30 3 2" xfId="6181" xr:uid="{BC20A772-8A0D-41B6-8AA6-106C846404C6}"/>
    <cellStyle name="Normal 10 30 3 3" xfId="6182" xr:uid="{E79D7801-809A-4643-A177-55BDA62C3EC8}"/>
    <cellStyle name="Normal 10 30 3 4" xfId="6183" xr:uid="{B179E7EE-E24B-4F43-8F71-4D60D132B307}"/>
    <cellStyle name="Normal 10 30 3 5" xfId="6184" xr:uid="{46A4EF87-6FFB-4063-AFCF-1EAAEF1F0468}"/>
    <cellStyle name="Normal 10 30 3 6" xfId="6185" xr:uid="{2EB77BC4-1D93-4597-908D-447DAD715DC7}"/>
    <cellStyle name="Normal 10 30 4" xfId="6186" xr:uid="{3911C730-DFAF-4F4F-91D2-85CA526C8C9C}"/>
    <cellStyle name="Normal 10 30 4 2" xfId="6187" xr:uid="{C59E2275-08A9-41D3-85EE-AAA60D07DCC9}"/>
    <cellStyle name="Normal 10 30 4 3" xfId="6188" xr:uid="{FD4D297C-0566-4F16-9D05-7B93F83C341B}"/>
    <cellStyle name="Normal 10 30 4 4" xfId="6189" xr:uid="{9144BE1D-6487-40F0-AA49-7459FDD5BA86}"/>
    <cellStyle name="Normal 10 30 4 5" xfId="6190" xr:uid="{936FB7ED-FEA2-44EC-90BC-0E42F172C12F}"/>
    <cellStyle name="Normal 10 30 4 6" xfId="6191" xr:uid="{1CB9F1C0-2148-43BB-8F62-077D5E49AF1F}"/>
    <cellStyle name="Normal 10 30 5" xfId="6192" xr:uid="{A9B84206-2E90-4752-8FC9-1205DB9EE616}"/>
    <cellStyle name="Normal 10 30 5 2" xfId="6193" xr:uid="{03372A7B-750B-43CE-AD9E-AC40FCC12E67}"/>
    <cellStyle name="Normal 10 30 5 3" xfId="6194" xr:uid="{0A7B1A2B-83AC-48D2-8384-A4555782EA8B}"/>
    <cellStyle name="Normal 10 30 5 4" xfId="6195" xr:uid="{6FFCD486-D149-4E38-85E3-52A543BA04A7}"/>
    <cellStyle name="Normal 10 30 5 5" xfId="6196" xr:uid="{DDCB1DF0-71FC-4111-9399-8D499C161BD3}"/>
    <cellStyle name="Normal 10 30 5 6" xfId="6197" xr:uid="{2672D2F5-3DE4-4EBF-B7F7-E21E2A20921B}"/>
    <cellStyle name="Normal 10 30 6" xfId="6198" xr:uid="{8FAEF377-7E5B-43C4-B43A-D6058342EF9E}"/>
    <cellStyle name="Normal 10 30 6 2" xfId="6199" xr:uid="{0CC1124C-2B77-469E-9806-77ECAE1174EE}"/>
    <cellStyle name="Normal 10 30 6 3" xfId="6200" xr:uid="{42867291-7509-4BE3-8155-3BE76EAC2D7F}"/>
    <cellStyle name="Normal 10 30 6 4" xfId="6201" xr:uid="{83C41662-EFB1-4866-B941-18D5B54A9F49}"/>
    <cellStyle name="Normal 10 30 6 5" xfId="6202" xr:uid="{252A74BC-ECCA-4821-9616-B860433E953F}"/>
    <cellStyle name="Normal 10 30 6 6" xfId="6203" xr:uid="{FE173008-D7B4-4D55-849B-309348F9C02C}"/>
    <cellStyle name="Normal 10 30 7" xfId="6204" xr:uid="{F10EF918-DA46-4333-89B7-B9CBA9DE5190}"/>
    <cellStyle name="Normal 10 30 7 2" xfId="6205" xr:uid="{9D67AFBE-0D98-497B-BCCE-3512854A74D5}"/>
    <cellStyle name="Normal 10 30 7 3" xfId="6206" xr:uid="{7A9774F6-BF08-4EE3-9F9A-00C52DBFA20E}"/>
    <cellStyle name="Normal 10 30 7 4" xfId="6207" xr:uid="{1BBC4344-49F3-4295-BC91-6B0A9EFEA073}"/>
    <cellStyle name="Normal 10 30 7 5" xfId="6208" xr:uid="{F03DD06B-67C5-4AAF-AEA6-E928DFDD25A0}"/>
    <cellStyle name="Normal 10 30 7 6" xfId="6209" xr:uid="{0EC040D4-4C72-47BC-8F78-7BA577BCEA0E}"/>
    <cellStyle name="Normal 10 30 8" xfId="6210" xr:uid="{CB96207B-F24D-4F0C-9613-381439DB26E4}"/>
    <cellStyle name="Normal 10 30 8 2" xfId="6211" xr:uid="{8DABCE89-C040-438B-A8D7-06868A338ECF}"/>
    <cellStyle name="Normal 10 30 8 3" xfId="6212" xr:uid="{9A6812AC-FC76-46F8-9662-F6CE97274EED}"/>
    <cellStyle name="Normal 10 30 8 4" xfId="6213" xr:uid="{6E47135F-2660-4308-B790-9ABDA92C5662}"/>
    <cellStyle name="Normal 10 30 8 5" xfId="6214" xr:uid="{658F8DF0-007F-4429-8D99-6FBF24303F0C}"/>
    <cellStyle name="Normal 10 30 8 6" xfId="6215" xr:uid="{5D6C794B-D2A9-496B-9EBB-637CF9AF81F5}"/>
    <cellStyle name="Normal 10 30 9" xfId="6216" xr:uid="{C308E8DA-C29F-496D-B173-30779E738A2A}"/>
    <cellStyle name="Normal 10 31" xfId="6217" xr:uid="{35BC3279-F19E-41F6-BB49-35BB86AE2B60}"/>
    <cellStyle name="Normal 10 31 10" xfId="6218" xr:uid="{7AB79D29-7270-49DA-A429-BBE70E4511E2}"/>
    <cellStyle name="Normal 10 31 11" xfId="6219" xr:uid="{9C6084DA-79F3-4917-A4A8-CBA981214DFC}"/>
    <cellStyle name="Normal 10 31 12" xfId="6220" xr:uid="{D860E2F3-2A4A-4A69-81D8-59BEFCE50C00}"/>
    <cellStyle name="Normal 10 31 13" xfId="6221" xr:uid="{C4052070-A561-497E-9751-61018774B021}"/>
    <cellStyle name="Normal 10 31 2" xfId="6222" xr:uid="{ECA1F600-C9E9-4C25-8BD5-76B49D8C1E35}"/>
    <cellStyle name="Normal 10 31 2 2" xfId="6223" xr:uid="{66237D39-6EFB-4A85-B36B-2747542BC85B}"/>
    <cellStyle name="Normal 10 31 2 3" xfId="6224" xr:uid="{6CA5C657-0680-4FEF-9399-A3655F9A81C3}"/>
    <cellStyle name="Normal 10 31 2 4" xfId="6225" xr:uid="{FBD8B421-5733-419E-8131-C7041857F96D}"/>
    <cellStyle name="Normal 10 31 2 5" xfId="6226" xr:uid="{80292BAF-2A8D-4B1D-B8B7-EEE3768C4ACD}"/>
    <cellStyle name="Normal 10 31 2 6" xfId="6227" xr:uid="{39B8DA92-D485-45AC-89B3-C72F6DE2418D}"/>
    <cellStyle name="Normal 10 31 3" xfId="6228" xr:uid="{C9F707AB-56C8-41B7-BE96-DF128F18919F}"/>
    <cellStyle name="Normal 10 31 3 2" xfId="6229" xr:uid="{8FE53579-959E-4A30-B37F-ADFF152F54FA}"/>
    <cellStyle name="Normal 10 31 3 3" xfId="6230" xr:uid="{5ADE19F4-B024-4E1D-A89A-A550D0407E0B}"/>
    <cellStyle name="Normal 10 31 3 4" xfId="6231" xr:uid="{A0771E1A-434C-41FF-B728-5CBBDE19A710}"/>
    <cellStyle name="Normal 10 31 3 5" xfId="6232" xr:uid="{F67A39A7-7152-4D00-BB66-F1B05DA57B55}"/>
    <cellStyle name="Normal 10 31 3 6" xfId="6233" xr:uid="{BAD93567-FFC8-486F-905B-03A0646EDFC3}"/>
    <cellStyle name="Normal 10 31 4" xfId="6234" xr:uid="{367FEF11-93A5-4FCF-8F2B-F1F0C2832A0C}"/>
    <cellStyle name="Normal 10 31 4 2" xfId="6235" xr:uid="{F9B801EA-E21C-452C-AC4D-71E5695F4057}"/>
    <cellStyle name="Normal 10 31 4 3" xfId="6236" xr:uid="{AEF83D04-96C8-42AE-85F5-0F2BBCC2F692}"/>
    <cellStyle name="Normal 10 31 4 4" xfId="6237" xr:uid="{5434778B-A13E-4954-A9CD-347E28D49159}"/>
    <cellStyle name="Normal 10 31 4 5" xfId="6238" xr:uid="{A5FD7C59-4DB9-4DF7-A4A7-F777904C98E6}"/>
    <cellStyle name="Normal 10 31 4 6" xfId="6239" xr:uid="{A8BBC5FA-3933-45BC-A61C-1C5288F6E105}"/>
    <cellStyle name="Normal 10 31 5" xfId="6240" xr:uid="{1B20B173-E9DD-40BB-B8AA-0E0F0B70EFBE}"/>
    <cellStyle name="Normal 10 31 5 2" xfId="6241" xr:uid="{302CE98C-0B75-44A5-BD71-63C9A729CDBD}"/>
    <cellStyle name="Normal 10 31 5 3" xfId="6242" xr:uid="{961385A0-31D3-40A1-9D5E-DFF0833C1C02}"/>
    <cellStyle name="Normal 10 31 5 4" xfId="6243" xr:uid="{6A5437F4-9B1B-4854-8CAF-A69E30210E46}"/>
    <cellStyle name="Normal 10 31 5 5" xfId="6244" xr:uid="{0FD857DD-5A58-4133-A674-477799D181F4}"/>
    <cellStyle name="Normal 10 31 5 6" xfId="6245" xr:uid="{A7CC3C53-1F22-450B-B7CF-8167CDD77F35}"/>
    <cellStyle name="Normal 10 31 6" xfId="6246" xr:uid="{C8C6933D-C5FB-4CF0-A3FF-A4F4E66B3689}"/>
    <cellStyle name="Normal 10 31 6 2" xfId="6247" xr:uid="{29602356-64AF-49E9-A943-5025DD83DEDC}"/>
    <cellStyle name="Normal 10 31 6 3" xfId="6248" xr:uid="{FC177970-32D3-4562-ADFD-87EC5183A607}"/>
    <cellStyle name="Normal 10 31 6 4" xfId="6249" xr:uid="{50D919AB-3C95-480C-A638-318E6AE1B79D}"/>
    <cellStyle name="Normal 10 31 6 5" xfId="6250" xr:uid="{B92C474A-8F52-4C4C-A1B5-17E7C57A3304}"/>
    <cellStyle name="Normal 10 31 6 6" xfId="6251" xr:uid="{2FA4C0BD-B88A-43CA-A2CB-8FD32EC7758F}"/>
    <cellStyle name="Normal 10 31 7" xfId="6252" xr:uid="{FDAFECAF-3D04-4971-8764-C2E63EE76329}"/>
    <cellStyle name="Normal 10 31 7 2" xfId="6253" xr:uid="{67F1B465-CC64-45A4-94C0-D348427B673A}"/>
    <cellStyle name="Normal 10 31 7 3" xfId="6254" xr:uid="{AE7B704D-D9D1-4715-8C08-B6F306DD7E9E}"/>
    <cellStyle name="Normal 10 31 7 4" xfId="6255" xr:uid="{2550B0E7-F7E5-4790-BE64-B33B10AACD5C}"/>
    <cellStyle name="Normal 10 31 7 5" xfId="6256" xr:uid="{FC4A9BA4-001B-4234-A474-24999AACC817}"/>
    <cellStyle name="Normal 10 31 7 6" xfId="6257" xr:uid="{5473BAE4-2E01-43E2-BFBB-94B614E269DA}"/>
    <cellStyle name="Normal 10 31 8" xfId="6258" xr:uid="{2F3D5E2B-3CE2-4956-A65F-7E93ECAE3920}"/>
    <cellStyle name="Normal 10 31 8 2" xfId="6259" xr:uid="{1B60903B-C658-406D-B986-06D84329AC66}"/>
    <cellStyle name="Normal 10 31 8 3" xfId="6260" xr:uid="{60C72352-FBFE-4F7E-B0CD-57E439CB7D9A}"/>
    <cellStyle name="Normal 10 31 8 4" xfId="6261" xr:uid="{04E1B76C-85C1-4F2F-B64F-DA65B012CFB9}"/>
    <cellStyle name="Normal 10 31 8 5" xfId="6262" xr:uid="{6BAA9E83-8093-43FE-829A-2C381AAE8FEA}"/>
    <cellStyle name="Normal 10 31 8 6" xfId="6263" xr:uid="{F3E0EB2C-0B6A-430D-86F9-F9A665711428}"/>
    <cellStyle name="Normal 10 31 9" xfId="6264" xr:uid="{479550D8-1B97-497B-A70A-EA66CEE0914C}"/>
    <cellStyle name="Normal 10 32" xfId="6265" xr:uid="{4C8C8248-95C8-4966-860F-86FC7ED18BFD}"/>
    <cellStyle name="Normal 10 32 10" xfId="6266" xr:uid="{BBDCD31E-50C7-42D3-BD46-4217C220E6DD}"/>
    <cellStyle name="Normal 10 32 11" xfId="6267" xr:uid="{3FD754D2-A4A6-44EE-9EF4-8CE9C870E083}"/>
    <cellStyle name="Normal 10 32 12" xfId="6268" xr:uid="{762A6DA7-CAB9-4694-8435-34E6D3BB3734}"/>
    <cellStyle name="Normal 10 32 13" xfId="6269" xr:uid="{FDCFCA5E-851A-4597-A900-2C6AA28E16A3}"/>
    <cellStyle name="Normal 10 32 2" xfId="6270" xr:uid="{42CC6EDE-5BF2-47AF-ADDD-A01AEFADF5A3}"/>
    <cellStyle name="Normal 10 32 2 2" xfId="6271" xr:uid="{909A607D-7C77-41A1-B07E-33A4B978B937}"/>
    <cellStyle name="Normal 10 32 2 3" xfId="6272" xr:uid="{88ECC9B3-D47B-4440-90D3-E5E40EF30455}"/>
    <cellStyle name="Normal 10 32 2 4" xfId="6273" xr:uid="{A6FDC86D-74F4-4942-B920-78952EF26356}"/>
    <cellStyle name="Normal 10 32 2 5" xfId="6274" xr:uid="{ED9F40FC-6557-4DFD-9785-83B6BEF59538}"/>
    <cellStyle name="Normal 10 32 2 6" xfId="6275" xr:uid="{E5189E02-5D4C-45C2-B5D9-B554C500F0A0}"/>
    <cellStyle name="Normal 10 32 3" xfId="6276" xr:uid="{332DDE18-144D-46D8-820B-0371716777CD}"/>
    <cellStyle name="Normal 10 32 3 2" xfId="6277" xr:uid="{9C4E2819-9441-4B37-AD41-A76374BCCF6D}"/>
    <cellStyle name="Normal 10 32 3 3" xfId="6278" xr:uid="{635C346E-00E6-46C8-9D59-4EB67C1779A2}"/>
    <cellStyle name="Normal 10 32 3 4" xfId="6279" xr:uid="{4F66E5FC-D175-4EAD-81CE-53EDD1F37937}"/>
    <cellStyle name="Normal 10 32 3 5" xfId="6280" xr:uid="{BB2A6695-78F8-4B05-8DB4-C5946D557494}"/>
    <cellStyle name="Normal 10 32 3 6" xfId="6281" xr:uid="{61CCA603-03D4-4009-A2AD-3B3FA6C7004E}"/>
    <cellStyle name="Normal 10 32 4" xfId="6282" xr:uid="{0AD2D7DA-F9C0-4339-BD65-74E2A5F4EEC7}"/>
    <cellStyle name="Normal 10 32 4 2" xfId="6283" xr:uid="{1C42D2C4-4BCE-4E72-A18E-D2FA26EFFA4C}"/>
    <cellStyle name="Normal 10 32 4 3" xfId="6284" xr:uid="{4C4AD74C-AEAB-4CDA-8103-D25D20C92680}"/>
    <cellStyle name="Normal 10 32 4 4" xfId="6285" xr:uid="{CFF49D89-D455-4B9A-ACFF-731D2D78E557}"/>
    <cellStyle name="Normal 10 32 4 5" xfId="6286" xr:uid="{AC9244FC-B90C-4005-8B95-6601B9D1F85A}"/>
    <cellStyle name="Normal 10 32 4 6" xfId="6287" xr:uid="{A1FCBDC4-7696-46CE-8E94-A2B9198DEEC7}"/>
    <cellStyle name="Normal 10 32 5" xfId="6288" xr:uid="{F1F013B7-31AB-427E-B2B4-77852A3BB406}"/>
    <cellStyle name="Normal 10 32 5 2" xfId="6289" xr:uid="{3454D047-76B3-4874-927C-177341F0F29B}"/>
    <cellStyle name="Normal 10 32 5 3" xfId="6290" xr:uid="{82ABF595-DF82-41CD-BBCA-C7FDA7D19508}"/>
    <cellStyle name="Normal 10 32 5 4" xfId="6291" xr:uid="{57F607F6-9528-4BA6-AA03-59FE4DD8A505}"/>
    <cellStyle name="Normal 10 32 5 5" xfId="6292" xr:uid="{23D0F192-95FB-4817-833E-56F705812E81}"/>
    <cellStyle name="Normal 10 32 5 6" xfId="6293" xr:uid="{951D721B-5C46-4D83-9014-EE500D7C71B6}"/>
    <cellStyle name="Normal 10 32 6" xfId="6294" xr:uid="{888A1E95-72DC-45D5-8C10-34673B6961DD}"/>
    <cellStyle name="Normal 10 32 6 2" xfId="6295" xr:uid="{CABC80FF-432B-4755-8DEE-5FC3DDCE16E2}"/>
    <cellStyle name="Normal 10 32 6 3" xfId="6296" xr:uid="{5854319F-7AFA-4A8C-82C4-54579EB90C9C}"/>
    <cellStyle name="Normal 10 32 6 4" xfId="6297" xr:uid="{EB6A4AC3-64E2-4778-8BEC-852114E84EC6}"/>
    <cellStyle name="Normal 10 32 6 5" xfId="6298" xr:uid="{4629D4AB-2707-45E9-9F65-78B757F0EABA}"/>
    <cellStyle name="Normal 10 32 6 6" xfId="6299" xr:uid="{7BC1CAD4-E966-4FC2-B3CE-EE93689CF4F2}"/>
    <cellStyle name="Normal 10 32 7" xfId="6300" xr:uid="{4709F44C-315F-4946-B300-9EA77642D421}"/>
    <cellStyle name="Normal 10 32 7 2" xfId="6301" xr:uid="{6AE64EF3-C567-4189-8CB5-20D0FCD4CB7F}"/>
    <cellStyle name="Normal 10 32 7 3" xfId="6302" xr:uid="{D6245959-A4BC-4916-8DFD-82CF8F10DCDB}"/>
    <cellStyle name="Normal 10 32 7 4" xfId="6303" xr:uid="{DF03A4CA-30DF-418C-B3D4-B5FF9B8941E2}"/>
    <cellStyle name="Normal 10 32 7 5" xfId="6304" xr:uid="{A71CE5A0-B7BE-41E2-A815-7DDC49FDF03E}"/>
    <cellStyle name="Normal 10 32 7 6" xfId="6305" xr:uid="{7417EB3D-47BB-4A00-85CB-FF8E1447673E}"/>
    <cellStyle name="Normal 10 32 8" xfId="6306" xr:uid="{85E4B444-64A0-4D1A-A41E-A83707A74C1D}"/>
    <cellStyle name="Normal 10 32 8 2" xfId="6307" xr:uid="{2368AB11-61E4-4ACE-956D-18E87529D758}"/>
    <cellStyle name="Normal 10 32 8 3" xfId="6308" xr:uid="{4BEB78FB-FE3A-4D70-B4C9-73ABCF320594}"/>
    <cellStyle name="Normal 10 32 8 4" xfId="6309" xr:uid="{13CA3349-E4C5-44E4-8D17-8D3BEE3DE999}"/>
    <cellStyle name="Normal 10 32 8 5" xfId="6310" xr:uid="{04C212B4-7BEE-4689-9502-219A14EA9FF2}"/>
    <cellStyle name="Normal 10 32 8 6" xfId="6311" xr:uid="{B8F43189-7125-44E5-9E31-DB2BF56AEF3D}"/>
    <cellStyle name="Normal 10 32 9" xfId="6312" xr:uid="{2B063C0B-0558-40A9-88BE-627749258EF2}"/>
    <cellStyle name="Normal 10 33" xfId="6313" xr:uid="{445BF90E-5BCA-4AC0-9EE0-F307504AD304}"/>
    <cellStyle name="Normal 10 33 10" xfId="6314" xr:uid="{54696879-523A-4077-AAD6-698E3495D4E2}"/>
    <cellStyle name="Normal 10 33 11" xfId="6315" xr:uid="{A1A36A8B-0D66-4EB6-AB64-52DE23DF9B20}"/>
    <cellStyle name="Normal 10 33 12" xfId="6316" xr:uid="{4690585F-6FCF-4287-A190-C55BA64EA8BD}"/>
    <cellStyle name="Normal 10 33 13" xfId="6317" xr:uid="{0ACA6B89-8770-4813-B68C-2BF8DA396FB8}"/>
    <cellStyle name="Normal 10 33 2" xfId="6318" xr:uid="{64F2765B-A165-4D37-8D79-FCD0DA1F70FA}"/>
    <cellStyle name="Normal 10 33 2 2" xfId="6319" xr:uid="{9B711ACF-1EE3-47C6-B576-90D404A12C7F}"/>
    <cellStyle name="Normal 10 33 2 3" xfId="6320" xr:uid="{9C655D46-6E0D-4B37-9A63-BE2B0844E1A8}"/>
    <cellStyle name="Normal 10 33 2 4" xfId="6321" xr:uid="{18281E72-A096-43F6-B637-108FFF619C95}"/>
    <cellStyle name="Normal 10 33 2 5" xfId="6322" xr:uid="{DA6B26AB-163E-428A-95A0-D6D49153107B}"/>
    <cellStyle name="Normal 10 33 2 6" xfId="6323" xr:uid="{DC837F06-90C0-41FB-B4FF-A4B9141005A4}"/>
    <cellStyle name="Normal 10 33 3" xfId="6324" xr:uid="{071DB68C-393B-4D21-AB14-247DECE7D1C9}"/>
    <cellStyle name="Normal 10 33 3 2" xfId="6325" xr:uid="{C540818B-6DA5-43F2-998F-CB3A31A9852C}"/>
    <cellStyle name="Normal 10 33 3 3" xfId="6326" xr:uid="{F338E567-62C8-4727-AC5E-88630D574E5E}"/>
    <cellStyle name="Normal 10 33 3 4" xfId="6327" xr:uid="{B22BAAA4-7FE3-4C89-A69F-6C067E8C8141}"/>
    <cellStyle name="Normal 10 33 3 5" xfId="6328" xr:uid="{6CF8BF36-F264-47A0-899B-ABE407C3CBD3}"/>
    <cellStyle name="Normal 10 33 3 6" xfId="6329" xr:uid="{87CE16E1-23A2-405D-9694-1C6EBF858D4A}"/>
    <cellStyle name="Normal 10 33 4" xfId="6330" xr:uid="{24338B6E-D5B6-4B0E-8514-019901CBF1C3}"/>
    <cellStyle name="Normal 10 33 4 2" xfId="6331" xr:uid="{93E3D40C-03E6-4675-8448-01B94D57C62E}"/>
    <cellStyle name="Normal 10 33 4 3" xfId="6332" xr:uid="{A46FA316-A1AD-4D7C-9130-0F5AC63949CA}"/>
    <cellStyle name="Normal 10 33 4 4" xfId="6333" xr:uid="{F990F568-4396-4145-8FFD-186FE0ECB044}"/>
    <cellStyle name="Normal 10 33 4 5" xfId="6334" xr:uid="{1D4B872A-EF6A-4347-A764-A3AE653E689E}"/>
    <cellStyle name="Normal 10 33 4 6" xfId="6335" xr:uid="{0C99A7FF-61B8-4D1A-97A9-A078356C6DDC}"/>
    <cellStyle name="Normal 10 33 5" xfId="6336" xr:uid="{457EAADE-C8E4-43B7-836F-C0693A38308C}"/>
    <cellStyle name="Normal 10 33 5 2" xfId="6337" xr:uid="{E0B891C6-2FE8-40C0-8F97-93F7E84B2813}"/>
    <cellStyle name="Normal 10 33 5 3" xfId="6338" xr:uid="{FA99BE8E-C10B-49BB-A0BF-A822F1FD854E}"/>
    <cellStyle name="Normal 10 33 5 4" xfId="6339" xr:uid="{84537142-0248-4858-896E-445D54C14567}"/>
    <cellStyle name="Normal 10 33 5 5" xfId="6340" xr:uid="{41D84297-6D9E-4B4D-8EF4-A1CB5BD684DA}"/>
    <cellStyle name="Normal 10 33 5 6" xfId="6341" xr:uid="{148C2F78-C19A-4614-8F39-715A4555E4F5}"/>
    <cellStyle name="Normal 10 33 6" xfId="6342" xr:uid="{D6DFF79E-285C-4FC7-B00D-E6D3E6547DB0}"/>
    <cellStyle name="Normal 10 33 6 2" xfId="6343" xr:uid="{7A97278A-7E5A-42CE-98DD-E31AA90A0B18}"/>
    <cellStyle name="Normal 10 33 6 3" xfId="6344" xr:uid="{F09CDF20-0C78-4D47-9485-EEF1CC063616}"/>
    <cellStyle name="Normal 10 33 6 4" xfId="6345" xr:uid="{C9E7CD94-EC7B-483F-AAC2-5B7F8F3507F4}"/>
    <cellStyle name="Normal 10 33 6 5" xfId="6346" xr:uid="{8C617C28-5530-43F4-AF48-4C217C1D3B3E}"/>
    <cellStyle name="Normal 10 33 6 6" xfId="6347" xr:uid="{BB33821E-75A1-400D-B70D-45125E39BE29}"/>
    <cellStyle name="Normal 10 33 7" xfId="6348" xr:uid="{249DD048-3770-4AB2-88D4-D38299647D36}"/>
    <cellStyle name="Normal 10 33 7 2" xfId="6349" xr:uid="{B3BEF32D-5A04-4123-B32F-24D85525535A}"/>
    <cellStyle name="Normal 10 33 7 3" xfId="6350" xr:uid="{D8392EB9-6E9A-4C67-A156-692610FE9C9F}"/>
    <cellStyle name="Normal 10 33 7 4" xfId="6351" xr:uid="{69DB1A78-27D8-4CC6-A5BB-893215735279}"/>
    <cellStyle name="Normal 10 33 7 5" xfId="6352" xr:uid="{DC9E5FC5-C262-4ACB-9E81-CEA70339E334}"/>
    <cellStyle name="Normal 10 33 7 6" xfId="6353" xr:uid="{B2447892-4882-4A89-92B7-622B2193CD6B}"/>
    <cellStyle name="Normal 10 33 8" xfId="6354" xr:uid="{1A333509-C8B2-442E-AEB1-BC247E1B80A9}"/>
    <cellStyle name="Normal 10 33 8 2" xfId="6355" xr:uid="{064C5C40-38E8-4559-9C59-C956D70A37AA}"/>
    <cellStyle name="Normal 10 33 8 3" xfId="6356" xr:uid="{90460DFC-6D0A-4013-AA7A-686390B0B109}"/>
    <cellStyle name="Normal 10 33 8 4" xfId="6357" xr:uid="{76E81316-14D0-4030-BADD-1539554A9AE7}"/>
    <cellStyle name="Normal 10 33 8 5" xfId="6358" xr:uid="{2754F425-5379-4F85-828B-0204F1C027BC}"/>
    <cellStyle name="Normal 10 33 8 6" xfId="6359" xr:uid="{D9A9E060-BBAB-43DB-A11C-D63E38A372E5}"/>
    <cellStyle name="Normal 10 33 9" xfId="6360" xr:uid="{0128F666-B02F-447F-A99C-7A3CDE724E77}"/>
    <cellStyle name="Normal 10 34" xfId="6361" xr:uid="{4DC02B63-ED9D-4696-9F88-78BCE4EA810D}"/>
    <cellStyle name="Normal 10 34 2" xfId="6362" xr:uid="{8841E0D4-44BA-44DF-85C4-8AB434EEF172}"/>
    <cellStyle name="Normal 10 34 3" xfId="6363" xr:uid="{94F0FF23-6B83-42AD-9BBB-D29B30F573CA}"/>
    <cellStyle name="Normal 10 34 4" xfId="6364" xr:uid="{91CA7146-DFC8-4DA6-9467-8D93210A1AC7}"/>
    <cellStyle name="Normal 10 34 5" xfId="6365" xr:uid="{4DA10C1C-4F49-4B91-94A4-4B650CA4E2FD}"/>
    <cellStyle name="Normal 10 34 6" xfId="6366" xr:uid="{80FD67BB-4B51-485D-8DE0-E67056342A20}"/>
    <cellStyle name="Normal 10 35" xfId="6367" xr:uid="{BFD53523-654E-49DD-861D-94827CA231C9}"/>
    <cellStyle name="Normal 10 35 2" xfId="6368" xr:uid="{72FEA32E-192C-4D84-BACA-A8F2EF7AAE88}"/>
    <cellStyle name="Normal 10 35 3" xfId="6369" xr:uid="{2108891F-A2F0-4E61-9EA5-E0C9F2B503AB}"/>
    <cellStyle name="Normal 10 35 4" xfId="6370" xr:uid="{A66D0E06-254F-4A24-8672-EF08852A7E55}"/>
    <cellStyle name="Normal 10 35 5" xfId="6371" xr:uid="{1A2E96A7-F191-4607-8A41-56EF8350850E}"/>
    <cellStyle name="Normal 10 35 6" xfId="6372" xr:uid="{F8F69907-22FC-47B2-BE75-8A7F8DBA63E5}"/>
    <cellStyle name="Normal 10 36" xfId="6373" xr:uid="{C9628E0B-631D-4675-9EA4-E906BF77A1A4}"/>
    <cellStyle name="Normal 10 36 2" xfId="6374" xr:uid="{3DF37084-A1DF-4EAF-BB1D-5ACBB78E6726}"/>
    <cellStyle name="Normal 10 36 3" xfId="6375" xr:uid="{3DE8203A-6196-4EBA-B5B2-76CE936D171F}"/>
    <cellStyle name="Normal 10 36 4" xfId="6376" xr:uid="{084C49A0-2706-4CC3-B324-E2DEE440F6C5}"/>
    <cellStyle name="Normal 10 36 5" xfId="6377" xr:uid="{617B7F20-4884-473B-BEC3-9935DF740903}"/>
    <cellStyle name="Normal 10 36 6" xfId="6378" xr:uid="{44ECD121-850F-466C-953C-3F15234145EF}"/>
    <cellStyle name="Normal 10 37" xfId="6379" xr:uid="{C28302AE-B846-46A7-84C9-CB8E296FDE08}"/>
    <cellStyle name="Normal 10 37 2" xfId="6380" xr:uid="{083FB2F1-BBC7-4ACB-8CAC-9B666EAB31EF}"/>
    <cellStyle name="Normal 10 37 3" xfId="6381" xr:uid="{4B4421AE-3D04-4C21-AECF-57FCE5C50C81}"/>
    <cellStyle name="Normal 10 37 4" xfId="6382" xr:uid="{6E0D1F31-80CF-4FFC-AD73-85900F803936}"/>
    <cellStyle name="Normal 10 37 5" xfId="6383" xr:uid="{BAFB5C12-8CAB-424E-8A41-D85D02ED814C}"/>
    <cellStyle name="Normal 10 37 6" xfId="6384" xr:uid="{07CB2420-ECB9-4A61-A7D6-69FFAC16C304}"/>
    <cellStyle name="Normal 10 38" xfId="6385" xr:uid="{E05E0A9F-A18A-48B9-B147-690114BC1AB9}"/>
    <cellStyle name="Normal 10 38 2" xfId="6386" xr:uid="{37391911-0C96-4FDD-8A46-1F54A721CF0A}"/>
    <cellStyle name="Normal 10 38 3" xfId="6387" xr:uid="{23806BB6-2FEE-49A8-80CC-4CD10D0277C1}"/>
    <cellStyle name="Normal 10 38 4" xfId="6388" xr:uid="{E0D93AA6-B7BA-49AA-BFBB-187CCFD35D14}"/>
    <cellStyle name="Normal 10 38 5" xfId="6389" xr:uid="{80979CDC-3AFA-47FA-B33D-785E7FE744A5}"/>
    <cellStyle name="Normal 10 38 6" xfId="6390" xr:uid="{3ED8BEAD-9320-4D6F-9902-ABD78448028C}"/>
    <cellStyle name="Normal 10 39" xfId="6391" xr:uid="{F1218462-F53B-430E-A43C-ADC35AB8A731}"/>
    <cellStyle name="Normal 10 39 2" xfId="6392" xr:uid="{DC82057E-E06C-4A61-904E-BD80FDC59542}"/>
    <cellStyle name="Normal 10 39 3" xfId="6393" xr:uid="{913ECE7B-A9EF-47D2-812E-3E70E52D584D}"/>
    <cellStyle name="Normal 10 39 4" xfId="6394" xr:uid="{1AF4E2A4-543B-40FB-8E66-18E5B8052EC7}"/>
    <cellStyle name="Normal 10 39 5" xfId="6395" xr:uid="{695CD6E2-2B65-424A-8299-1A73BD5C761B}"/>
    <cellStyle name="Normal 10 39 6" xfId="6396" xr:uid="{D9313C9A-292B-418E-8486-31F106461DE1}"/>
    <cellStyle name="Normal 10 4" xfId="6397" xr:uid="{81E61918-C35A-499D-BB32-F8E163EA703A}"/>
    <cellStyle name="Normal 10 4 10" xfId="6398" xr:uid="{E417DA06-6CA2-41C3-9711-4069FF017527}"/>
    <cellStyle name="Normal 10 4 11" xfId="6399" xr:uid="{55F30608-C9E4-4584-9BEC-ED88F54BF51D}"/>
    <cellStyle name="Normal 10 4 12" xfId="6400" xr:uid="{74C00CC5-6605-48D2-99BC-3CB1D643008C}"/>
    <cellStyle name="Normal 10 4 13" xfId="6401" xr:uid="{22573268-85BF-41BD-83D4-78DF37675A5D}"/>
    <cellStyle name="Normal 10 4 2" xfId="6402" xr:uid="{8CA4289C-77F8-4489-82E9-5698D53A0AE3}"/>
    <cellStyle name="Normal 10 4 2 2" xfId="6403" xr:uid="{0C8536BC-F6C6-4C58-AD3F-418C5EEB0F96}"/>
    <cellStyle name="Normal 10 4 2 3" xfId="6404" xr:uid="{E14E3F7B-91F0-4AD1-B74F-0917C8BC753D}"/>
    <cellStyle name="Normal 10 4 2 4" xfId="6405" xr:uid="{9DE5FEF9-3F97-4A12-9D69-EC192C61A794}"/>
    <cellStyle name="Normal 10 4 2 5" xfId="6406" xr:uid="{724D9E7F-5F53-4A66-BABA-5C3BCF4D5EAF}"/>
    <cellStyle name="Normal 10 4 2 6" xfId="6407" xr:uid="{F9BB4C98-10C6-4D1B-B69F-94AE1A3DBADD}"/>
    <cellStyle name="Normal 10 4 3" xfId="6408" xr:uid="{6AF14661-8E2A-4AC6-8825-60AC317D3A2A}"/>
    <cellStyle name="Normal 10 4 3 2" xfId="6409" xr:uid="{A63EF849-A309-431C-9D94-64BB42179F26}"/>
    <cellStyle name="Normal 10 4 3 3" xfId="6410" xr:uid="{0A4D1905-BDE1-44F9-B9C7-B79383A62A85}"/>
    <cellStyle name="Normal 10 4 3 4" xfId="6411" xr:uid="{EB0CF666-EFFA-42D6-9625-6B0A5324F34E}"/>
    <cellStyle name="Normal 10 4 3 5" xfId="6412" xr:uid="{8D171D13-ADB1-4236-BC70-7C5BE3CDA590}"/>
    <cellStyle name="Normal 10 4 3 6" xfId="6413" xr:uid="{3B8CDA08-6C22-4EAB-8E86-BFC08A98C56C}"/>
    <cellStyle name="Normal 10 4 4" xfId="6414" xr:uid="{85C971B5-A5EA-4114-9A63-369C54D2AC77}"/>
    <cellStyle name="Normal 10 4 4 2" xfId="6415" xr:uid="{548A05EB-E874-48BE-9E6F-53CC68D82402}"/>
    <cellStyle name="Normal 10 4 4 3" xfId="6416" xr:uid="{FFADB060-5EAE-4632-9BEF-775D04E7504C}"/>
    <cellStyle name="Normal 10 4 4 4" xfId="6417" xr:uid="{CB24593D-8C84-46A2-978A-8F5DBB093537}"/>
    <cellStyle name="Normal 10 4 4 5" xfId="6418" xr:uid="{53786A23-992D-4A4B-A8A0-6EC086CD6E93}"/>
    <cellStyle name="Normal 10 4 4 6" xfId="6419" xr:uid="{23F1DAC6-0D92-4A94-B97F-B865D4CD86C7}"/>
    <cellStyle name="Normal 10 4 5" xfId="6420" xr:uid="{497DDC9F-3A8A-45C3-88A9-5AB0123A83F6}"/>
    <cellStyle name="Normal 10 4 5 2" xfId="6421" xr:uid="{B230514D-33B3-4112-8BBF-C82FF6A41EBE}"/>
    <cellStyle name="Normal 10 4 5 3" xfId="6422" xr:uid="{FAB4069A-557E-48DF-B2B7-B5C1E99550E4}"/>
    <cellStyle name="Normal 10 4 5 4" xfId="6423" xr:uid="{5187C066-FDD7-454B-8241-8ACDE1964F9A}"/>
    <cellStyle name="Normal 10 4 5 5" xfId="6424" xr:uid="{E9905FFD-0B38-4958-AE94-030C78B0C9BE}"/>
    <cellStyle name="Normal 10 4 5 6" xfId="6425" xr:uid="{967DDCDD-36AE-4AA4-97A3-C95AF91F4432}"/>
    <cellStyle name="Normal 10 4 6" xfId="6426" xr:uid="{A437A88A-B01D-4C95-B0E0-BC597F8AE1AA}"/>
    <cellStyle name="Normal 10 4 6 2" xfId="6427" xr:uid="{A34D5385-88FD-4DD4-AA81-0E14C0921A5E}"/>
    <cellStyle name="Normal 10 4 6 3" xfId="6428" xr:uid="{28296487-C125-4B5A-8F13-8A81BD693E45}"/>
    <cellStyle name="Normal 10 4 6 4" xfId="6429" xr:uid="{F78344BE-433F-4491-88DD-3146FCE53F9A}"/>
    <cellStyle name="Normal 10 4 6 5" xfId="6430" xr:uid="{64EBDAB7-1766-4666-8B06-F7BC59D6C788}"/>
    <cellStyle name="Normal 10 4 6 6" xfId="6431" xr:uid="{22BE1218-9FAE-4F8A-97DB-6B5863CFE08F}"/>
    <cellStyle name="Normal 10 4 7" xfId="6432" xr:uid="{CEC37476-2665-4F35-89A0-2AA1C2933B27}"/>
    <cellStyle name="Normal 10 4 7 2" xfId="6433" xr:uid="{8C1772FD-C79C-46F8-993C-A39DB68B7E68}"/>
    <cellStyle name="Normal 10 4 7 3" xfId="6434" xr:uid="{478EF092-2959-488B-AFB8-C586C2F90E00}"/>
    <cellStyle name="Normal 10 4 7 4" xfId="6435" xr:uid="{EBEB4CB5-90C7-4826-8DC0-F81E2085074C}"/>
    <cellStyle name="Normal 10 4 7 5" xfId="6436" xr:uid="{5F8E1D6C-63F3-4A81-BD0A-559D70A33C3B}"/>
    <cellStyle name="Normal 10 4 7 6" xfId="6437" xr:uid="{55695F93-681F-4F21-904D-40E158623EF7}"/>
    <cellStyle name="Normal 10 4 8" xfId="6438" xr:uid="{A952387A-3419-4339-AA6D-0234E66C8CDA}"/>
    <cellStyle name="Normal 10 4 8 2" xfId="6439" xr:uid="{632682AE-533B-4E42-B92A-F076EA205E0E}"/>
    <cellStyle name="Normal 10 4 8 3" xfId="6440" xr:uid="{2FBC642C-8746-4C6C-9DE9-FCEB958EDFF8}"/>
    <cellStyle name="Normal 10 4 8 4" xfId="6441" xr:uid="{590BC67A-32B8-4950-A487-0F0CD6F0B789}"/>
    <cellStyle name="Normal 10 4 8 5" xfId="6442" xr:uid="{C679F13B-19AC-4D3C-B21C-550C98EAFE81}"/>
    <cellStyle name="Normal 10 4 8 6" xfId="6443" xr:uid="{9E579E29-260B-4324-A87C-1E3B534BCFBE}"/>
    <cellStyle name="Normal 10 4 9" xfId="6444" xr:uid="{2E9A4D1D-ABA3-4A8E-B94D-DA260DEC0B19}"/>
    <cellStyle name="Normal 10 40" xfId="6445" xr:uid="{97124D4F-BEBC-41E3-837E-B4B43AA385FF}"/>
    <cellStyle name="Normal 10 40 2" xfId="6446" xr:uid="{30334850-EE47-4949-9F79-6336ECA40AB4}"/>
    <cellStyle name="Normal 10 40 3" xfId="6447" xr:uid="{863FFACA-9B14-4906-9D97-2D5CE6220697}"/>
    <cellStyle name="Normal 10 40 4" xfId="6448" xr:uid="{EC374D55-3200-436B-AF76-F7438D1D0FF2}"/>
    <cellStyle name="Normal 10 40 5" xfId="6449" xr:uid="{A6A1A0C8-6439-4836-A2C1-5AC1750CFAED}"/>
    <cellStyle name="Normal 10 40 6" xfId="6450" xr:uid="{DE610FCC-4AED-41CD-AADB-98B4D6B5D86D}"/>
    <cellStyle name="Normal 10 41" xfId="6451" xr:uid="{E8E6F7E0-3E21-447D-9E0A-E716B4790AFF}"/>
    <cellStyle name="Normal 10 42" xfId="6452" xr:uid="{5CC58D9A-7DDA-4252-B325-6CAF76D5AB2C}"/>
    <cellStyle name="Normal 10 43" xfId="6453" xr:uid="{10B02CAC-3164-485C-A247-2D373364368F}"/>
    <cellStyle name="Normal 10 44" xfId="6454" xr:uid="{C7872B9B-4F29-4265-9565-35A0385F148D}"/>
    <cellStyle name="Normal 10 45" xfId="6455" xr:uid="{87E93E7C-5FD8-4C57-A204-0E799DD54AF4}"/>
    <cellStyle name="Normal 10 46" xfId="6456" xr:uid="{741FEDB3-DC99-4884-905D-F584C0D0443B}"/>
    <cellStyle name="Normal 10 5" xfId="6457" xr:uid="{7F054043-4BDE-44D5-A10D-C592DE72DE32}"/>
    <cellStyle name="Normal 10 5 10" xfId="6458" xr:uid="{FB007449-7123-42C4-8EB1-4C969EA5E632}"/>
    <cellStyle name="Normal 10 5 11" xfId="6459" xr:uid="{CE47921C-7333-4DCB-9044-F1266D9C4FDF}"/>
    <cellStyle name="Normal 10 5 12" xfId="6460" xr:uid="{D3273422-F1F1-4CEA-8F29-55FEE15153C5}"/>
    <cellStyle name="Normal 10 5 13" xfId="6461" xr:uid="{5FD13761-969A-4AFB-A45C-FC1A892C0188}"/>
    <cellStyle name="Normal 10 5 2" xfId="6462" xr:uid="{7CEE983A-F765-49C2-8E00-024236432E12}"/>
    <cellStyle name="Normal 10 5 2 2" xfId="6463" xr:uid="{3A0F00EC-0A8C-4349-BED3-8BA493A76930}"/>
    <cellStyle name="Normal 10 5 2 3" xfId="6464" xr:uid="{069A4208-EB54-4EA5-B7C2-D8949AFEB2A8}"/>
    <cellStyle name="Normal 10 5 2 4" xfId="6465" xr:uid="{425E2D99-610A-4A85-AB0A-DE98558F8907}"/>
    <cellStyle name="Normal 10 5 2 5" xfId="6466" xr:uid="{9B6E8F9F-2E7E-464C-8CC4-DDC785ED7608}"/>
    <cellStyle name="Normal 10 5 2 6" xfId="6467" xr:uid="{E3756397-B240-439F-9BA9-BB428D113269}"/>
    <cellStyle name="Normal 10 5 3" xfId="6468" xr:uid="{442CD27F-3210-4755-A3E4-29E27F89D06E}"/>
    <cellStyle name="Normal 10 5 3 2" xfId="6469" xr:uid="{9649EAA6-E203-45CC-A70E-7DB471514182}"/>
    <cellStyle name="Normal 10 5 3 3" xfId="6470" xr:uid="{DD819B2F-E036-4DE4-8A95-21959B17C14B}"/>
    <cellStyle name="Normal 10 5 3 4" xfId="6471" xr:uid="{2C71D8D1-25BE-4E78-9B16-FA1DB62BB473}"/>
    <cellStyle name="Normal 10 5 3 5" xfId="6472" xr:uid="{1A7D25CB-CCAC-4AED-9C0C-2472DA1FB939}"/>
    <cellStyle name="Normal 10 5 3 6" xfId="6473" xr:uid="{A0620598-46AC-4DA7-A0DD-E0632E699CC9}"/>
    <cellStyle name="Normal 10 5 4" xfId="6474" xr:uid="{E4F9CEB0-EAF5-4054-86D5-3F3145A28F65}"/>
    <cellStyle name="Normal 10 5 4 2" xfId="6475" xr:uid="{A4C60EA1-5BFE-4992-B6D4-3308A8AAC2DE}"/>
    <cellStyle name="Normal 10 5 4 3" xfId="6476" xr:uid="{C6011440-EA34-4FA1-8ACC-15996781CFE3}"/>
    <cellStyle name="Normal 10 5 4 4" xfId="6477" xr:uid="{F2499C7E-613B-46C6-AE36-B081CACBE6BF}"/>
    <cellStyle name="Normal 10 5 4 5" xfId="6478" xr:uid="{14EF2D3D-D6DB-4C81-A360-FAF811A4E08D}"/>
    <cellStyle name="Normal 10 5 4 6" xfId="6479" xr:uid="{E024EA9F-2FD9-4D62-B22A-183541A45FA9}"/>
    <cellStyle name="Normal 10 5 5" xfId="6480" xr:uid="{C81CF40E-63F5-4D1E-B4CF-1D39D3C2FBA0}"/>
    <cellStyle name="Normal 10 5 5 2" xfId="6481" xr:uid="{7E45F86D-2521-4A56-8CAF-91DCB48F35B4}"/>
    <cellStyle name="Normal 10 5 5 3" xfId="6482" xr:uid="{A2C535C5-ED39-4A04-A206-1C413DDD7058}"/>
    <cellStyle name="Normal 10 5 5 4" xfId="6483" xr:uid="{BA4C5B01-3F0C-4E69-8ACE-A00820E6B61E}"/>
    <cellStyle name="Normal 10 5 5 5" xfId="6484" xr:uid="{6EC3863B-69CF-4E56-9F93-1F66985C86B4}"/>
    <cellStyle name="Normal 10 5 5 6" xfId="6485" xr:uid="{E5D4D1DB-C7B1-4633-813D-46D2273E25E2}"/>
    <cellStyle name="Normal 10 5 6" xfId="6486" xr:uid="{2AECE57B-D95B-43FA-A4B6-2EA4C452BBAB}"/>
    <cellStyle name="Normal 10 5 6 2" xfId="6487" xr:uid="{2EB716A3-3C16-403D-877B-07D313B19B78}"/>
    <cellStyle name="Normal 10 5 6 3" xfId="6488" xr:uid="{3499EF95-F022-44FD-9FF1-D5089C625796}"/>
    <cellStyle name="Normal 10 5 6 4" xfId="6489" xr:uid="{EEE7308C-9ECA-4B17-B83A-BFC7D5836E71}"/>
    <cellStyle name="Normal 10 5 6 5" xfId="6490" xr:uid="{2D288D34-6E84-4301-8398-04D7D7B75CD0}"/>
    <cellStyle name="Normal 10 5 6 6" xfId="6491" xr:uid="{7513D6D2-F290-4CA8-9716-89FC6D93C72B}"/>
    <cellStyle name="Normal 10 5 7" xfId="6492" xr:uid="{FFB95DF0-D4F9-4993-89E0-185B22621090}"/>
    <cellStyle name="Normal 10 5 7 2" xfId="6493" xr:uid="{7D4CCE29-31BE-40E3-B842-7BDA559A4845}"/>
    <cellStyle name="Normal 10 5 7 3" xfId="6494" xr:uid="{43AD3B2C-1149-48FD-8129-F8EAC7B88683}"/>
    <cellStyle name="Normal 10 5 7 4" xfId="6495" xr:uid="{32B8D08A-24A5-41CB-A514-72EA874BDD7A}"/>
    <cellStyle name="Normal 10 5 7 5" xfId="6496" xr:uid="{4B48E8F0-59B7-4235-9E44-BAAEFCC6EE3C}"/>
    <cellStyle name="Normal 10 5 7 6" xfId="6497" xr:uid="{CEE8E6C6-CE1D-4D34-91C4-56E922F353A8}"/>
    <cellStyle name="Normal 10 5 8" xfId="6498" xr:uid="{DD8EB71C-FEE6-4CED-A5D3-38600C49B680}"/>
    <cellStyle name="Normal 10 5 8 2" xfId="6499" xr:uid="{601ACC03-D35E-4965-BA18-9CBD0F33F271}"/>
    <cellStyle name="Normal 10 5 8 3" xfId="6500" xr:uid="{46C81DAB-5725-4375-8A28-3E64A00621BF}"/>
    <cellStyle name="Normal 10 5 8 4" xfId="6501" xr:uid="{30D697F8-92C2-48A8-9365-7B3B48E0AFDD}"/>
    <cellStyle name="Normal 10 5 8 5" xfId="6502" xr:uid="{DFE05821-94CB-4A25-B33E-37D434984D89}"/>
    <cellStyle name="Normal 10 5 8 6" xfId="6503" xr:uid="{E1562F5B-FA88-4F66-B384-AE56916C446C}"/>
    <cellStyle name="Normal 10 5 9" xfId="6504" xr:uid="{A6F37067-0F5A-49B8-96CF-AE7E42A01D8A}"/>
    <cellStyle name="Normal 10 6" xfId="6505" xr:uid="{3099BCC9-6D13-459A-849F-75FAB724E034}"/>
    <cellStyle name="Normal 10 6 10" xfId="6506" xr:uid="{F23247AD-3D9C-4FEB-94F2-E245E12B56AE}"/>
    <cellStyle name="Normal 10 6 11" xfId="6507" xr:uid="{362F63D6-F830-4B62-9C75-04A766E430DF}"/>
    <cellStyle name="Normal 10 6 12" xfId="6508" xr:uid="{586BB06D-B91B-4F1F-97CE-01FCA6935E45}"/>
    <cellStyle name="Normal 10 6 13" xfId="6509" xr:uid="{B25BBA21-BB43-4DDA-A51D-708522BA3BDD}"/>
    <cellStyle name="Normal 10 6 2" xfId="6510" xr:uid="{70874143-37D1-4D1F-B226-34C4F304F60B}"/>
    <cellStyle name="Normal 10 6 2 2" xfId="6511" xr:uid="{C7200C2B-12E1-47D4-8D18-E5F007294105}"/>
    <cellStyle name="Normal 10 6 2 3" xfId="6512" xr:uid="{2E4E5144-3CE9-4141-92E1-37EBD7C6CBE7}"/>
    <cellStyle name="Normal 10 6 2 4" xfId="6513" xr:uid="{8359196F-5E12-44B8-9D79-E3F069FE6B84}"/>
    <cellStyle name="Normal 10 6 2 5" xfId="6514" xr:uid="{ADCD8651-EF4C-40DA-9C89-F6A8F81182E2}"/>
    <cellStyle name="Normal 10 6 2 6" xfId="6515" xr:uid="{702DA145-6AA5-45D8-93C7-78E2B762EC9B}"/>
    <cellStyle name="Normal 10 6 3" xfId="6516" xr:uid="{67E2CE6F-4D5B-4B5A-95F3-35EE65E8209D}"/>
    <cellStyle name="Normal 10 6 3 2" xfId="6517" xr:uid="{977F6767-2EF2-467F-B5CC-CF99E61C0F66}"/>
    <cellStyle name="Normal 10 6 3 3" xfId="6518" xr:uid="{1FA47C56-9D77-4683-931C-43C8C45CD448}"/>
    <cellStyle name="Normal 10 6 3 4" xfId="6519" xr:uid="{B741A234-6D08-4527-91A2-D7030F02C56B}"/>
    <cellStyle name="Normal 10 6 3 5" xfId="6520" xr:uid="{4786F7AD-A0B9-4BD1-B743-EDFCF4A24775}"/>
    <cellStyle name="Normal 10 6 3 6" xfId="6521" xr:uid="{8AF799A7-C63B-43CD-9EF4-8EE811A22B60}"/>
    <cellStyle name="Normal 10 6 4" xfId="6522" xr:uid="{4C1394ED-1777-4525-A06B-50995F61D0E8}"/>
    <cellStyle name="Normal 10 6 4 2" xfId="6523" xr:uid="{07FCF076-1E4C-44D5-B17B-4E6B9DF2A6F1}"/>
    <cellStyle name="Normal 10 6 4 3" xfId="6524" xr:uid="{8C09ED0A-2A9B-48AB-834D-15B10EE95E7B}"/>
    <cellStyle name="Normal 10 6 4 4" xfId="6525" xr:uid="{7012A775-77AF-43E9-806B-D789CEE7E709}"/>
    <cellStyle name="Normal 10 6 4 5" xfId="6526" xr:uid="{0967E3B7-6477-49E3-AAA7-9D5253B6CFDE}"/>
    <cellStyle name="Normal 10 6 4 6" xfId="6527" xr:uid="{F940AE54-1E05-4894-A4B0-D0EA1F7CDD85}"/>
    <cellStyle name="Normal 10 6 5" xfId="6528" xr:uid="{B52A81AE-0DA8-4B85-B911-0C104DB2719C}"/>
    <cellStyle name="Normal 10 6 5 2" xfId="6529" xr:uid="{A691E8DE-FEC8-4268-89C2-78448B2E1494}"/>
    <cellStyle name="Normal 10 6 5 3" xfId="6530" xr:uid="{CDF3B76B-52B0-4EBC-927B-BF39B5799C06}"/>
    <cellStyle name="Normal 10 6 5 4" xfId="6531" xr:uid="{131B4C66-13A2-4230-BB94-4017B1E56325}"/>
    <cellStyle name="Normal 10 6 5 5" xfId="6532" xr:uid="{A1381533-5EB2-4D90-98BF-4C293BFEAA6E}"/>
    <cellStyle name="Normal 10 6 5 6" xfId="6533" xr:uid="{593A75CB-7E7F-4220-8D35-54853681FB89}"/>
    <cellStyle name="Normal 10 6 6" xfId="6534" xr:uid="{75BD612B-70E7-44A5-A72D-AFA4F94A10F3}"/>
    <cellStyle name="Normal 10 6 6 2" xfId="6535" xr:uid="{67B2DCF2-2EFB-4A3B-953A-A7BE87DA30B1}"/>
    <cellStyle name="Normal 10 6 6 3" xfId="6536" xr:uid="{CEFD2A09-7952-40EA-AB9A-FC5944E22815}"/>
    <cellStyle name="Normal 10 6 6 4" xfId="6537" xr:uid="{63E4D39C-9C61-4E64-8693-65F0C6BECBE7}"/>
    <cellStyle name="Normal 10 6 6 5" xfId="6538" xr:uid="{619C4077-E470-4706-AECE-4608EEDE2C26}"/>
    <cellStyle name="Normal 10 6 6 6" xfId="6539" xr:uid="{1526EA09-68FB-4530-B2A3-69575BFA6290}"/>
    <cellStyle name="Normal 10 6 7" xfId="6540" xr:uid="{3C5F50D6-4441-4DD5-A210-599ED0FDBFDB}"/>
    <cellStyle name="Normal 10 6 7 2" xfId="6541" xr:uid="{670E7BBE-0358-4F9F-9847-8ACF93F224F1}"/>
    <cellStyle name="Normal 10 6 7 3" xfId="6542" xr:uid="{9058D96E-76DD-4730-BDC1-82BDA437A9BC}"/>
    <cellStyle name="Normal 10 6 7 4" xfId="6543" xr:uid="{7B9B3F65-05DA-4691-9325-310DA995ED85}"/>
    <cellStyle name="Normal 10 6 7 5" xfId="6544" xr:uid="{65E93424-BB9C-4B0F-80CC-0C45E7299943}"/>
    <cellStyle name="Normal 10 6 7 6" xfId="6545" xr:uid="{69EF2B96-5E14-4E34-ACD2-A872A1C5DA3F}"/>
    <cellStyle name="Normal 10 6 8" xfId="6546" xr:uid="{6067FBDA-352B-46C4-8E7D-A876DD05AEC8}"/>
    <cellStyle name="Normal 10 6 8 2" xfId="6547" xr:uid="{574C37E9-81D8-4095-9CD6-19D2FA20669D}"/>
    <cellStyle name="Normal 10 6 8 3" xfId="6548" xr:uid="{F794A6EF-9DEB-40C3-BF95-A22C5CE4BE44}"/>
    <cellStyle name="Normal 10 6 8 4" xfId="6549" xr:uid="{40BDD26D-B0F4-4218-9AA6-6A1178A38301}"/>
    <cellStyle name="Normal 10 6 8 5" xfId="6550" xr:uid="{0FDCDEE3-478F-497B-AC2A-FBB0A2A1D877}"/>
    <cellStyle name="Normal 10 6 8 6" xfId="6551" xr:uid="{E372100A-098B-4B62-87F1-944D33D810D2}"/>
    <cellStyle name="Normal 10 6 9" xfId="6552" xr:uid="{4EB2FAD5-38D1-4A91-AFD7-C2D9234EBF4B}"/>
    <cellStyle name="Normal 10 7" xfId="6553" xr:uid="{AEF084FD-9692-4F0A-97BF-374A49778A71}"/>
    <cellStyle name="Normal 10 7 10" xfId="6554" xr:uid="{0A26A744-3542-4E58-B48C-4567DDFEB8E4}"/>
    <cellStyle name="Normal 10 7 11" xfId="6555" xr:uid="{798F3993-56D4-4C96-9013-8405F7C5A514}"/>
    <cellStyle name="Normal 10 7 12" xfId="6556" xr:uid="{C6A325E6-FFF8-4A6E-8476-E1D2DEC07F32}"/>
    <cellStyle name="Normal 10 7 13" xfId="6557" xr:uid="{60A0CBB9-63EE-459F-8003-94D64C806271}"/>
    <cellStyle name="Normal 10 7 2" xfId="6558" xr:uid="{267AE247-1ED9-4EF6-8E70-AD636FD18848}"/>
    <cellStyle name="Normal 10 7 2 2" xfId="6559" xr:uid="{FF50AAAB-8BDA-444F-9B29-73F3EDC0EB67}"/>
    <cellStyle name="Normal 10 7 2 3" xfId="6560" xr:uid="{CC13FD47-4AC8-4D00-99B2-CC152F089DD1}"/>
    <cellStyle name="Normal 10 7 2 4" xfId="6561" xr:uid="{1B36AF3A-3690-44E8-BB85-8D7F7427243A}"/>
    <cellStyle name="Normal 10 7 2 5" xfId="6562" xr:uid="{69F5FB98-C4CF-493A-92F4-07A3C1B12985}"/>
    <cellStyle name="Normal 10 7 2 6" xfId="6563" xr:uid="{082506FC-182D-4C64-AC95-15874B0EFD38}"/>
    <cellStyle name="Normal 10 7 3" xfId="6564" xr:uid="{40956265-07C0-458F-A400-E4AA86EC4B49}"/>
    <cellStyle name="Normal 10 7 3 2" xfId="6565" xr:uid="{D1312B80-8999-439B-8425-B6827A070B21}"/>
    <cellStyle name="Normal 10 7 3 3" xfId="6566" xr:uid="{7FE64FAA-DAF0-476A-9EF1-36D5721552E4}"/>
    <cellStyle name="Normal 10 7 3 4" xfId="6567" xr:uid="{A8756F6B-617B-4E08-92EF-5AE7B363C6F5}"/>
    <cellStyle name="Normal 10 7 3 5" xfId="6568" xr:uid="{4923C1A9-204F-4337-8000-84E3DCD45C55}"/>
    <cellStyle name="Normal 10 7 3 6" xfId="6569" xr:uid="{3E19436F-BBBB-49B0-BE86-44141CEB797B}"/>
    <cellStyle name="Normal 10 7 4" xfId="6570" xr:uid="{B14A82EC-7D09-4FF4-8E3A-54CD6FBF47C2}"/>
    <cellStyle name="Normal 10 7 4 2" xfId="6571" xr:uid="{9B993575-0372-463C-8637-F9AC1D3C6A5E}"/>
    <cellStyle name="Normal 10 7 4 3" xfId="6572" xr:uid="{0F9D3F66-F6FF-44AE-A3B8-2DE3F806A0B6}"/>
    <cellStyle name="Normal 10 7 4 4" xfId="6573" xr:uid="{4F53D6FD-102E-47DA-BD37-E6F8A470C60A}"/>
    <cellStyle name="Normal 10 7 4 5" xfId="6574" xr:uid="{F3449DBF-0826-492C-AE02-089DE735293B}"/>
    <cellStyle name="Normal 10 7 4 6" xfId="6575" xr:uid="{B1781A71-A33A-48A5-9A75-0DAC771ED3F1}"/>
    <cellStyle name="Normal 10 7 5" xfId="6576" xr:uid="{883A3E74-B8F7-4BE3-8766-DF3E7A54C7FA}"/>
    <cellStyle name="Normal 10 7 5 2" xfId="6577" xr:uid="{AA5BBAD0-39E5-41C7-8336-9E79187891E7}"/>
    <cellStyle name="Normal 10 7 5 3" xfId="6578" xr:uid="{D5A8202F-821A-4353-BEC5-8302C8827E99}"/>
    <cellStyle name="Normal 10 7 5 4" xfId="6579" xr:uid="{731A07AD-B7EF-4029-8F52-13C0A5E70905}"/>
    <cellStyle name="Normal 10 7 5 5" xfId="6580" xr:uid="{A5DE5B63-3BF5-4F21-8A53-396788F28157}"/>
    <cellStyle name="Normal 10 7 5 6" xfId="6581" xr:uid="{EB705A03-0D4F-4E71-90CA-C3248113DAA9}"/>
    <cellStyle name="Normal 10 7 6" xfId="6582" xr:uid="{B540DA75-40E2-4273-9A02-342E12D67B39}"/>
    <cellStyle name="Normal 10 7 6 2" xfId="6583" xr:uid="{047E14DF-DC47-4505-957B-EDFAB9FDC483}"/>
    <cellStyle name="Normal 10 7 6 3" xfId="6584" xr:uid="{7C42C936-97D8-4FC4-BECA-AF05084CAF59}"/>
    <cellStyle name="Normal 10 7 6 4" xfId="6585" xr:uid="{AE2FA4D5-1EEA-42D7-A1ED-C9B6793577EF}"/>
    <cellStyle name="Normal 10 7 6 5" xfId="6586" xr:uid="{6B2D61F0-77CB-43B3-9B31-55E91508B80C}"/>
    <cellStyle name="Normal 10 7 6 6" xfId="6587" xr:uid="{78471651-77E0-4FEF-95AB-AF3D907761C3}"/>
    <cellStyle name="Normal 10 7 7" xfId="6588" xr:uid="{EB892287-81EA-44C5-9460-A615461EC4DE}"/>
    <cellStyle name="Normal 10 7 7 2" xfId="6589" xr:uid="{3773AE7E-943B-480F-80AD-12947603A1D6}"/>
    <cellStyle name="Normal 10 7 7 3" xfId="6590" xr:uid="{C45AEB89-9245-401A-8053-0CEF1172A8DD}"/>
    <cellStyle name="Normal 10 7 7 4" xfId="6591" xr:uid="{91E01A65-DC20-45E1-9A54-A175B5594C99}"/>
    <cellStyle name="Normal 10 7 7 5" xfId="6592" xr:uid="{146FF5BD-E12A-4438-9B80-28ED89FFD7BE}"/>
    <cellStyle name="Normal 10 7 7 6" xfId="6593" xr:uid="{71C822E9-A419-4DFA-950C-83CF9AC09A7E}"/>
    <cellStyle name="Normal 10 7 8" xfId="6594" xr:uid="{41F58DA6-3A4E-452E-B7F2-26226DB935F2}"/>
    <cellStyle name="Normal 10 7 8 2" xfId="6595" xr:uid="{E3518CBF-9D38-4460-9D5E-BFE224AE59AD}"/>
    <cellStyle name="Normal 10 7 8 3" xfId="6596" xr:uid="{C566572A-7AE3-44D1-B539-1E6401F320A7}"/>
    <cellStyle name="Normal 10 7 8 4" xfId="6597" xr:uid="{5AF925CC-5290-4A05-B12D-B67B58A8704F}"/>
    <cellStyle name="Normal 10 7 8 5" xfId="6598" xr:uid="{4A475609-1466-4C5D-BAE5-97CADB796AC1}"/>
    <cellStyle name="Normal 10 7 8 6" xfId="6599" xr:uid="{B03A6BC5-FAA0-4664-9EE9-CEC879B49650}"/>
    <cellStyle name="Normal 10 7 9" xfId="6600" xr:uid="{43CD8538-EA5D-4EE0-B456-0E6D6B22EEAF}"/>
    <cellStyle name="Normal 10 8" xfId="6601" xr:uid="{9DB5BEBB-922C-4867-8456-9D8B39F21547}"/>
    <cellStyle name="Normal 10 8 10" xfId="6602" xr:uid="{E87B6D1A-0BC3-445B-8367-7A2813001BB7}"/>
    <cellStyle name="Normal 10 8 11" xfId="6603" xr:uid="{FE124996-640C-40E9-83F2-4ACBFCBC854E}"/>
    <cellStyle name="Normal 10 8 12" xfId="6604" xr:uid="{5C09E47F-ED6D-4CAF-9F78-298405F16253}"/>
    <cellStyle name="Normal 10 8 13" xfId="6605" xr:uid="{AA103214-CC78-4A9E-8A93-7CE9A10B8F1B}"/>
    <cellStyle name="Normal 10 8 2" xfId="6606" xr:uid="{6B8980B4-EEAC-4725-873D-4AF7DA85B6A9}"/>
    <cellStyle name="Normal 10 8 2 2" xfId="6607" xr:uid="{5CC3430F-289E-4FF2-BC13-5A7F3F20C67F}"/>
    <cellStyle name="Normal 10 8 2 3" xfId="6608" xr:uid="{1522E7DF-CEE6-4FF8-871A-413D812FCA07}"/>
    <cellStyle name="Normal 10 8 2 4" xfId="6609" xr:uid="{0315B884-6BE4-49D7-9541-E18A48FC97BF}"/>
    <cellStyle name="Normal 10 8 2 5" xfId="6610" xr:uid="{609CDE79-9A63-40E7-8D4F-CF9C5041C3E3}"/>
    <cellStyle name="Normal 10 8 2 6" xfId="6611" xr:uid="{CB6F3ABD-00B9-47B7-80ED-0217DAD3ED43}"/>
    <cellStyle name="Normal 10 8 3" xfId="6612" xr:uid="{DECA8053-259F-48B0-8EEE-94A8F8D77779}"/>
    <cellStyle name="Normal 10 8 3 2" xfId="6613" xr:uid="{24673B77-CAA2-4FBD-AD22-1E9F1371A789}"/>
    <cellStyle name="Normal 10 8 3 3" xfId="6614" xr:uid="{927D2E94-E59E-4744-9296-BE577FBA5568}"/>
    <cellStyle name="Normal 10 8 3 4" xfId="6615" xr:uid="{A4F93604-B762-4495-833C-5E510A13BDAF}"/>
    <cellStyle name="Normal 10 8 3 5" xfId="6616" xr:uid="{44CB2CA9-051F-4829-AC9E-31C68CA0806F}"/>
    <cellStyle name="Normal 10 8 3 6" xfId="6617" xr:uid="{2D77B94E-06B3-480F-91AB-0344A0588E83}"/>
    <cellStyle name="Normal 10 8 4" xfId="6618" xr:uid="{9876D22F-9511-407D-B5F7-FAE541CD3A46}"/>
    <cellStyle name="Normal 10 8 4 2" xfId="6619" xr:uid="{1AE23ECA-C102-4BEC-9EAF-B3DD53DE0CA4}"/>
    <cellStyle name="Normal 10 8 4 3" xfId="6620" xr:uid="{680E9802-6D9F-45FB-B33D-F35FF1E9CD1A}"/>
    <cellStyle name="Normal 10 8 4 4" xfId="6621" xr:uid="{58FE74D2-2D50-483B-A26F-480651267BC4}"/>
    <cellStyle name="Normal 10 8 4 5" xfId="6622" xr:uid="{DC0251AD-D869-4D79-A470-3E0A4C32A3FA}"/>
    <cellStyle name="Normal 10 8 4 6" xfId="6623" xr:uid="{56948606-70A6-4567-9FA1-06149BCF0583}"/>
    <cellStyle name="Normal 10 8 5" xfId="6624" xr:uid="{F2684443-A834-46FA-BC25-F36E34A0B99A}"/>
    <cellStyle name="Normal 10 8 5 2" xfId="6625" xr:uid="{E422901C-C192-45AB-B6C1-09CEFE3561D8}"/>
    <cellStyle name="Normal 10 8 5 3" xfId="6626" xr:uid="{A5AC8CB6-9756-4978-9CC6-4DAF722B85B5}"/>
    <cellStyle name="Normal 10 8 5 4" xfId="6627" xr:uid="{B23BF29C-7FFA-4014-8038-BB32C103AF9E}"/>
    <cellStyle name="Normal 10 8 5 5" xfId="6628" xr:uid="{F9254DA0-E532-4C40-804F-5998ACB7F566}"/>
    <cellStyle name="Normal 10 8 5 6" xfId="6629" xr:uid="{EB2BEF1D-FF15-47F8-BA80-CB71FBAC69A6}"/>
    <cellStyle name="Normal 10 8 6" xfId="6630" xr:uid="{400098E9-216E-417E-BA67-D58C14A0FD80}"/>
    <cellStyle name="Normal 10 8 6 2" xfId="6631" xr:uid="{A6ABB18C-7540-457D-A126-EEAD2D48FE15}"/>
    <cellStyle name="Normal 10 8 6 3" xfId="6632" xr:uid="{A26CFBBB-4520-45AA-9CFB-3FFF41F255B1}"/>
    <cellStyle name="Normal 10 8 6 4" xfId="6633" xr:uid="{A12EE4AC-6A0F-49B7-9BC4-E1F76AB35996}"/>
    <cellStyle name="Normal 10 8 6 5" xfId="6634" xr:uid="{DF101AAE-C73F-4CFD-9558-6E18C3283DD5}"/>
    <cellStyle name="Normal 10 8 6 6" xfId="6635" xr:uid="{BAADA651-6C45-4D60-A2A1-27A3F561AB03}"/>
    <cellStyle name="Normal 10 8 7" xfId="6636" xr:uid="{AE4DFEC8-AF85-460E-B853-6F1BEE2FF930}"/>
    <cellStyle name="Normal 10 8 7 2" xfId="6637" xr:uid="{D7349B53-4077-46C2-9959-29041A7AB266}"/>
    <cellStyle name="Normal 10 8 7 3" xfId="6638" xr:uid="{4A85906C-0B37-4A89-B4AD-BC5462E0A737}"/>
    <cellStyle name="Normal 10 8 7 4" xfId="6639" xr:uid="{AF70CE27-CFFB-4212-8861-FD36F8899DC2}"/>
    <cellStyle name="Normal 10 8 7 5" xfId="6640" xr:uid="{558BAC1E-9603-4369-A0C1-6B62CDB0FFC9}"/>
    <cellStyle name="Normal 10 8 7 6" xfId="6641" xr:uid="{3BB7BDF6-C435-4AE5-80FF-9778BFB70B31}"/>
    <cellStyle name="Normal 10 8 8" xfId="6642" xr:uid="{BBFC5D62-7A1C-4768-9D28-17476E72B237}"/>
    <cellStyle name="Normal 10 8 8 2" xfId="6643" xr:uid="{1F423975-EF1A-461F-A089-05906C30A17C}"/>
    <cellStyle name="Normal 10 8 8 3" xfId="6644" xr:uid="{39D57AE3-308C-4903-B4BB-0FFBC60E1199}"/>
    <cellStyle name="Normal 10 8 8 4" xfId="6645" xr:uid="{4A2AE488-619B-412D-8F3E-FFF8A49A1880}"/>
    <cellStyle name="Normal 10 8 8 5" xfId="6646" xr:uid="{F3E8CAD8-CF80-4B92-9978-0A98BA9E01F6}"/>
    <cellStyle name="Normal 10 8 8 6" xfId="6647" xr:uid="{20918849-6487-4D8D-A627-FDFC5AEC04E7}"/>
    <cellStyle name="Normal 10 8 9" xfId="6648" xr:uid="{7036D2CC-7C93-4F9D-9BD0-0FE7391F2A60}"/>
    <cellStyle name="Normal 10 9" xfId="6649" xr:uid="{A55BD98A-C5A3-40A2-8904-38B675198154}"/>
    <cellStyle name="Normal 10 9 10" xfId="6650" xr:uid="{27F30300-F1A8-48E7-B782-7B31CD63398B}"/>
    <cellStyle name="Normal 10 9 11" xfId="6651" xr:uid="{EB8BF081-8634-4C61-AB9E-8338225F2124}"/>
    <cellStyle name="Normal 10 9 12" xfId="6652" xr:uid="{4FCD5432-D8DF-4F8D-B960-EF0FAE38B2D1}"/>
    <cellStyle name="Normal 10 9 13" xfId="6653" xr:uid="{38D24DE8-36D4-44B8-AB8F-F0429D273FC5}"/>
    <cellStyle name="Normal 10 9 2" xfId="6654" xr:uid="{CAD2C039-5FC3-4F4E-B6EB-BDE0BC231F9B}"/>
    <cellStyle name="Normal 10 9 2 2" xfId="6655" xr:uid="{143EDD6C-B36F-469D-BB10-000E0BEFD6CD}"/>
    <cellStyle name="Normal 10 9 2 3" xfId="6656" xr:uid="{303956F6-712A-4916-BDE3-E3EAFCEF8963}"/>
    <cellStyle name="Normal 10 9 2 4" xfId="6657" xr:uid="{BAFBF023-7E92-4D14-B46C-0538BF42FDF0}"/>
    <cellStyle name="Normal 10 9 2 5" xfId="6658" xr:uid="{411D9C75-888A-4DFA-8489-4F561F33ED25}"/>
    <cellStyle name="Normal 10 9 2 6" xfId="6659" xr:uid="{611D6953-0C46-4A8B-A88C-5CBFC4EF6875}"/>
    <cellStyle name="Normal 10 9 3" xfId="6660" xr:uid="{0A384E28-29E2-4ABA-8440-CF3D3A28E30B}"/>
    <cellStyle name="Normal 10 9 3 2" xfId="6661" xr:uid="{888AA1E2-0AF1-4630-B9DF-2002445F20F1}"/>
    <cellStyle name="Normal 10 9 3 3" xfId="6662" xr:uid="{12563593-5B3A-4B4C-93B0-4CAC3ADEA364}"/>
    <cellStyle name="Normal 10 9 3 4" xfId="6663" xr:uid="{C07DC312-B75F-44DC-A57C-108F3EBFC478}"/>
    <cellStyle name="Normal 10 9 3 5" xfId="6664" xr:uid="{F43BC48D-9EB7-40AA-BA88-363B6B780747}"/>
    <cellStyle name="Normal 10 9 3 6" xfId="6665" xr:uid="{DAC65929-C594-48F8-B0D1-0305E76ADA00}"/>
    <cellStyle name="Normal 10 9 4" xfId="6666" xr:uid="{16921AFD-824C-40C7-B968-1DCAB8A31BE9}"/>
    <cellStyle name="Normal 10 9 4 2" xfId="6667" xr:uid="{48269C10-947B-4B36-9F21-BD6EEA44FE6E}"/>
    <cellStyle name="Normal 10 9 4 3" xfId="6668" xr:uid="{8387D7A5-5A6E-48DF-8F0E-AA364E8A4490}"/>
    <cellStyle name="Normal 10 9 4 4" xfId="6669" xr:uid="{C4EEB784-D802-4D21-A1BE-6BBC7E68C4AD}"/>
    <cellStyle name="Normal 10 9 4 5" xfId="6670" xr:uid="{A247E8EB-6C21-4FFF-98D5-C62A1C6461D3}"/>
    <cellStyle name="Normal 10 9 4 6" xfId="6671" xr:uid="{03AFBB41-F3D2-4ECD-A1D8-50E42B51F99A}"/>
    <cellStyle name="Normal 10 9 5" xfId="6672" xr:uid="{7E120F09-E2E9-4C71-B836-D77F174BBD3B}"/>
    <cellStyle name="Normal 10 9 5 2" xfId="6673" xr:uid="{7CD26806-0896-4ED1-805C-C45EF786791F}"/>
    <cellStyle name="Normal 10 9 5 3" xfId="6674" xr:uid="{9299BF53-44CD-4D4F-AFB8-12668426519C}"/>
    <cellStyle name="Normal 10 9 5 4" xfId="6675" xr:uid="{5D1AF4D3-2A2F-4192-BFE8-7D6FA90D48F8}"/>
    <cellStyle name="Normal 10 9 5 5" xfId="6676" xr:uid="{FC4F26E4-B17E-4FC1-B341-2FE54A7F5AF5}"/>
    <cellStyle name="Normal 10 9 5 6" xfId="6677" xr:uid="{5CC431F3-E712-4779-A237-31ED4EC8A204}"/>
    <cellStyle name="Normal 10 9 6" xfId="6678" xr:uid="{4A842B55-8F2B-41C2-8762-9BC7E8644436}"/>
    <cellStyle name="Normal 10 9 6 2" xfId="6679" xr:uid="{1F7517E0-B47B-44CA-A2DE-FA67F0291C8A}"/>
    <cellStyle name="Normal 10 9 6 3" xfId="6680" xr:uid="{A43BF5AC-D2B6-4768-B20D-4702AB47ABCA}"/>
    <cellStyle name="Normal 10 9 6 4" xfId="6681" xr:uid="{F427BFEA-FE28-443A-BF8D-3CE6D51EAE92}"/>
    <cellStyle name="Normal 10 9 6 5" xfId="6682" xr:uid="{F1CE61F7-5755-48D9-AC9B-F6CB8FBF131B}"/>
    <cellStyle name="Normal 10 9 6 6" xfId="6683" xr:uid="{4B07A536-BD66-4901-BBA9-B489DAA90A6B}"/>
    <cellStyle name="Normal 10 9 7" xfId="6684" xr:uid="{F19A67BD-0B55-470C-BD63-DA52CD038657}"/>
    <cellStyle name="Normal 10 9 7 2" xfId="6685" xr:uid="{EE9E1848-1860-4621-BAAB-C290C280335C}"/>
    <cellStyle name="Normal 10 9 7 3" xfId="6686" xr:uid="{307C059A-7D42-4818-9ABB-DCCAC41B9D45}"/>
    <cellStyle name="Normal 10 9 7 4" xfId="6687" xr:uid="{5E355225-9E3F-49D0-881D-B9D863EBECC9}"/>
    <cellStyle name="Normal 10 9 7 5" xfId="6688" xr:uid="{DF160F75-E3D4-4AAB-8F4A-09EA7ECB4071}"/>
    <cellStyle name="Normal 10 9 7 6" xfId="6689" xr:uid="{2687C214-F2B7-4779-8B95-0BF0A2F5DECA}"/>
    <cellStyle name="Normal 10 9 8" xfId="6690" xr:uid="{F871CF32-0E40-420A-AA8C-A9FF91E7FD1A}"/>
    <cellStyle name="Normal 10 9 8 2" xfId="6691" xr:uid="{4E056A39-A272-44C6-BBDC-4376CEEF2773}"/>
    <cellStyle name="Normal 10 9 8 3" xfId="6692" xr:uid="{1FA1A658-5AD5-43D7-B0E8-65D917E6D2FD}"/>
    <cellStyle name="Normal 10 9 8 4" xfId="6693" xr:uid="{8CD3865E-30EE-4E68-B2CC-4F727907304A}"/>
    <cellStyle name="Normal 10 9 8 5" xfId="6694" xr:uid="{BA018759-276C-4F19-B625-B27DF4633BAD}"/>
    <cellStyle name="Normal 10 9 8 6" xfId="6695" xr:uid="{F901AF15-9E46-48CD-AA19-AED74E59DEE9}"/>
    <cellStyle name="Normal 10 9 9" xfId="6696" xr:uid="{5D20911E-BB83-4B91-93BD-F37951EE4579}"/>
    <cellStyle name="Normal 100" xfId="6697" xr:uid="{33945DCF-DB3D-4C13-A7B7-577BF0591BA2}"/>
    <cellStyle name="Normal 101" xfId="6698" xr:uid="{A7B9822A-EB07-439F-A88B-B905FD9DCFF5}"/>
    <cellStyle name="Normal 102" xfId="6699" xr:uid="{C1CABA61-B609-4638-BA2C-80FCD0BE1CB9}"/>
    <cellStyle name="Normal 103" xfId="6700" xr:uid="{02B7AC2A-7AB5-43C9-B0CD-F63A1DB9C1B2}"/>
    <cellStyle name="Normal 104" xfId="6701" xr:uid="{41310429-D834-424C-8EC5-FB09A9C253ED}"/>
    <cellStyle name="Normal 105" xfId="6702" xr:uid="{A8D72342-8EE1-4A55-8265-C74CFDC479B5}"/>
    <cellStyle name="Normal 106" xfId="6703" xr:uid="{9D2F08CF-5398-42AE-8664-E649500D8245}"/>
    <cellStyle name="Normal 107" xfId="6704" xr:uid="{2B978A06-F502-461C-AF2E-34D7427A0335}"/>
    <cellStyle name="Normal 108" xfId="6705" xr:uid="{400639CD-163E-41D7-ADA0-9F626B07FE1E}"/>
    <cellStyle name="Normal 109" xfId="6706" xr:uid="{9036F58C-E2A2-41DB-9DE5-9CAC1627EB7B}"/>
    <cellStyle name="Normal 11" xfId="859" xr:uid="{9736F9AE-215D-4861-BA89-A47CBB8D06D4}"/>
    <cellStyle name="Normal 11 10" xfId="6707" xr:uid="{726CC97B-D794-474F-8CC5-1B9FE4390EEA}"/>
    <cellStyle name="Normal 11 10 10" xfId="6708" xr:uid="{8C8ACDB1-D933-453E-A070-3A2B14BD06F0}"/>
    <cellStyle name="Normal 11 10 11" xfId="6709" xr:uid="{A3D24FAF-891E-4D82-BB56-AF182A6ADD2C}"/>
    <cellStyle name="Normal 11 10 12" xfId="6710" xr:uid="{B0E3F8B8-06AE-4494-A183-03F3C534F542}"/>
    <cellStyle name="Normal 11 10 13" xfId="6711" xr:uid="{0C126D5E-EB83-4AFA-9072-5C67CFDABA50}"/>
    <cellStyle name="Normal 11 10 14" xfId="6712" xr:uid="{8F6968E6-9317-4CA9-B8D7-88CDAD1DB05C}"/>
    <cellStyle name="Normal 11 10 15" xfId="6713" xr:uid="{A54AB797-FB82-4A98-99EF-9FC6F188D421}"/>
    <cellStyle name="Normal 11 10 16" xfId="6714" xr:uid="{D32824DE-E6CD-49A7-B730-56A1647B7DC9}"/>
    <cellStyle name="Normal 11 10 17" xfId="6715" xr:uid="{BC0651B0-4700-4EF1-A906-03FBFA8EE3C8}"/>
    <cellStyle name="Normal 11 10 18" xfId="6716" xr:uid="{248727B8-80DF-4CF8-8A05-499F6774E594}"/>
    <cellStyle name="Normal 11 10 19" xfId="6717" xr:uid="{6F1C46B9-A9FA-4E91-8267-D502C2A92C24}"/>
    <cellStyle name="Normal 11 10 2" xfId="6718" xr:uid="{2FB1F627-F84A-49A0-B644-F6A531217818}"/>
    <cellStyle name="Normal 11 10 2 2" xfId="6719" xr:uid="{DE32153E-1E16-417B-AEB3-F5A55156AFAB}"/>
    <cellStyle name="Normal 11 10 2 3" xfId="6720" xr:uid="{0FA6EBC0-7A59-452B-90CF-5565C4B09F53}"/>
    <cellStyle name="Normal 11 10 2 4" xfId="6721" xr:uid="{951D43B9-8F84-48DA-99A1-A9D535DD77F8}"/>
    <cellStyle name="Normal 11 10 20" xfId="6722" xr:uid="{CB8445B0-7E26-4184-BC95-2899005EBA25}"/>
    <cellStyle name="Normal 11 10 21" xfId="6723" xr:uid="{D9469EF1-5EEB-4FBA-8FA1-6C74D86C6369}"/>
    <cellStyle name="Normal 11 10 22" xfId="6724" xr:uid="{76A04BF4-398C-48B5-B151-D291BB1021BB}"/>
    <cellStyle name="Normal 11 10 23" xfId="6725" xr:uid="{9A77F3E2-6254-47F2-B2D0-B62DD80C1C24}"/>
    <cellStyle name="Normal 11 10 24" xfId="6726" xr:uid="{4D781F14-C6F9-4AE4-A8F1-F2797E113DF3}"/>
    <cellStyle name="Normal 11 10 25" xfId="6727" xr:uid="{1481E4A6-1A57-4C4A-AE48-C0DECE4D5309}"/>
    <cellStyle name="Normal 11 10 26" xfId="6728" xr:uid="{87C96AE4-23C5-4347-AD43-37F37D2DEC5F}"/>
    <cellStyle name="Normal 11 10 27" xfId="6729" xr:uid="{23D4D84F-A612-4849-9E19-A4200E89F055}"/>
    <cellStyle name="Normal 11 10 28" xfId="6730" xr:uid="{0A9F6B22-0A65-478C-8346-B9415A7D53DC}"/>
    <cellStyle name="Normal 11 10 29" xfId="6731" xr:uid="{1D2450DF-331D-4DC5-9EB9-CFA3CFB516C4}"/>
    <cellStyle name="Normal 11 10 3" xfId="6732" xr:uid="{95E667B2-D8C5-4DD4-B2C4-8F33446B4D16}"/>
    <cellStyle name="Normal 11 10 3 2" xfId="6733" xr:uid="{721B35E6-DDE4-4A54-B9B2-42D6F674923C}"/>
    <cellStyle name="Normal 11 10 3 3" xfId="6734" xr:uid="{7937297A-1EEC-4716-BA15-80606AEDAA6B}"/>
    <cellStyle name="Normal 11 10 3 4" xfId="6735" xr:uid="{FE686670-F880-457B-8BE0-6BFC191E3F72}"/>
    <cellStyle name="Normal 11 10 30" xfId="6736" xr:uid="{F4FFCDAE-21D2-4D42-BE47-296EDA7A5F7F}"/>
    <cellStyle name="Normal 11 10 31" xfId="6737" xr:uid="{2103DB27-F189-450C-9250-7DFF0FF2E1E4}"/>
    <cellStyle name="Normal 11 10 32" xfId="6738" xr:uid="{DBAF1B4A-3BED-4CD4-B530-B063A3D02EC4}"/>
    <cellStyle name="Normal 11 10 33" xfId="6739" xr:uid="{4A11B7A9-BF4B-4967-9BBC-8E98DB218CF0}"/>
    <cellStyle name="Normal 11 10 34" xfId="6740" xr:uid="{376DC24D-6376-4CFE-89DA-994494029C54}"/>
    <cellStyle name="Normal 11 10 35" xfId="6741" xr:uid="{D41EA58E-98C4-424C-B04C-8BD6AE364D3D}"/>
    <cellStyle name="Normal 11 10 36" xfId="6742" xr:uid="{AE5AA9EA-30A1-4C56-A6B5-BF8146C0E4E4}"/>
    <cellStyle name="Normal 11 10 37" xfId="6743" xr:uid="{0CE49F95-F81F-4812-B97D-A7A89CCC7705}"/>
    <cellStyle name="Normal 11 10 38" xfId="6744" xr:uid="{C32BD888-8D68-4E41-92BB-11DDCC697797}"/>
    <cellStyle name="Normal 11 10 39" xfId="6745" xr:uid="{56C0EF03-0B79-489B-942E-14F7D405072A}"/>
    <cellStyle name="Normal 11 10 4" xfId="6746" xr:uid="{92CC1B18-EF76-4494-98FE-8860278BF711}"/>
    <cellStyle name="Normal 11 10 40" xfId="6747" xr:uid="{1782C2C9-0E29-47AB-AB1E-678517246C9E}"/>
    <cellStyle name="Normal 11 10 41" xfId="6748" xr:uid="{892992C0-E64F-4ADC-8C66-B535B4B75E07}"/>
    <cellStyle name="Normal 11 10 42" xfId="6749" xr:uid="{DD8881D8-6A0A-4FCA-A9BF-977462EC175B}"/>
    <cellStyle name="Normal 11 10 43" xfId="6750" xr:uid="{494E919A-0AAD-406F-BAA7-2012009B4312}"/>
    <cellStyle name="Normal 11 10 44" xfId="6751" xr:uid="{2BBE9105-DE8B-4AD6-91DF-44215940B67A}"/>
    <cellStyle name="Normal 11 10 45" xfId="6752" xr:uid="{89F5399C-C066-4232-A62B-763278C40142}"/>
    <cellStyle name="Normal 11 10 46" xfId="6753" xr:uid="{5DA12459-D94D-4756-AB6C-7BFBAE9B2379}"/>
    <cellStyle name="Normal 11 10 47" xfId="6754" xr:uid="{9B6A6995-F8E0-4B19-BC84-140A122F938F}"/>
    <cellStyle name="Normal 11 10 48" xfId="6755" xr:uid="{C03E96DD-A6E5-4208-9C28-5DDF7903E5C3}"/>
    <cellStyle name="Normal 11 10 49" xfId="6756" xr:uid="{888B2CD1-5C12-47A4-9D0A-EF8C2CE7CF6E}"/>
    <cellStyle name="Normal 11 10 5" xfId="6757" xr:uid="{C76D31A2-CEDB-4024-AE34-3176ECBA9541}"/>
    <cellStyle name="Normal 11 10 50" xfId="6758" xr:uid="{8EC8DC3D-41CC-4487-88B6-276F73940771}"/>
    <cellStyle name="Normal 11 10 51" xfId="6759" xr:uid="{47EE0F14-B990-4075-BB98-7E00AE470702}"/>
    <cellStyle name="Normal 11 10 52" xfId="6760" xr:uid="{DB196648-CC9D-4C53-9C26-2ADB2069F07C}"/>
    <cellStyle name="Normal 11 10 6" xfId="6761" xr:uid="{29E0A62F-8A25-423D-9719-450C0A038D31}"/>
    <cellStyle name="Normal 11 10 7" xfId="6762" xr:uid="{E4F821E1-1BFA-44F2-8DC8-C7CFBC1BBB6F}"/>
    <cellStyle name="Normal 11 10 8" xfId="6763" xr:uid="{BC3E356C-B036-4586-AB33-9F6B7C908387}"/>
    <cellStyle name="Normal 11 10 9" xfId="6764" xr:uid="{829164FB-A9B7-4765-89F1-F182C61081C4}"/>
    <cellStyle name="Normal 11 11" xfId="6765" xr:uid="{8B50DE0D-A4AE-4194-91A7-2E089EDEC12A}"/>
    <cellStyle name="Normal 11 11 10" xfId="6766" xr:uid="{2CAD983E-3FA5-408B-B218-51C68F24A896}"/>
    <cellStyle name="Normal 11 11 11" xfId="6767" xr:uid="{2DCB2878-FF73-4F79-9F37-DB33BBE7AFB9}"/>
    <cellStyle name="Normal 11 11 12" xfId="6768" xr:uid="{4C1B2C5E-CD34-40C3-B070-F46C0CFF378D}"/>
    <cellStyle name="Normal 11 11 13" xfId="6769" xr:uid="{F1BE519F-15CB-4A96-99AB-F37076E7885D}"/>
    <cellStyle name="Normal 11 11 14" xfId="6770" xr:uid="{9DDA4C5F-5A81-4295-A7D6-D0AB70B66B1B}"/>
    <cellStyle name="Normal 11 11 15" xfId="6771" xr:uid="{F7AD1801-4C4C-4368-A6CA-DF8C1843C9CE}"/>
    <cellStyle name="Normal 11 11 16" xfId="6772" xr:uid="{EFE38CD3-E751-4FDE-9C36-9821A4DA96C6}"/>
    <cellStyle name="Normal 11 11 17" xfId="6773" xr:uid="{D789E8AF-E90F-4FF6-9E29-0A47D396D1D9}"/>
    <cellStyle name="Normal 11 11 18" xfId="6774" xr:uid="{9731AACD-61FD-460A-AE2F-64C0FDF30108}"/>
    <cellStyle name="Normal 11 11 19" xfId="6775" xr:uid="{DCAA4B36-CC89-40BF-A380-A5AF35370A6F}"/>
    <cellStyle name="Normal 11 11 2" xfId="6776" xr:uid="{37AD9453-3277-457B-95DE-444D2B5C023C}"/>
    <cellStyle name="Normal 11 11 2 2" xfId="6777" xr:uid="{93718381-AE65-4FE3-A427-EBB3AFB745E2}"/>
    <cellStyle name="Normal 11 11 2 3" xfId="6778" xr:uid="{06E9F114-931B-4F8D-B55C-62EB0E3430A8}"/>
    <cellStyle name="Normal 11 11 2 4" xfId="6779" xr:uid="{AFD9B7B1-A75A-49DF-B106-DF23F01882DA}"/>
    <cellStyle name="Normal 11 11 20" xfId="6780" xr:uid="{0A8C7846-7495-4705-B1BA-5B6BF5A28F0B}"/>
    <cellStyle name="Normal 11 11 21" xfId="6781" xr:uid="{5D45B1A4-F392-4511-B03D-38574CADE70C}"/>
    <cellStyle name="Normal 11 11 22" xfId="6782" xr:uid="{42BF5F3A-D49C-4102-85C8-5696D6CB5F61}"/>
    <cellStyle name="Normal 11 11 23" xfId="6783" xr:uid="{A59679DB-C4AC-4480-895A-D3A15B2050F7}"/>
    <cellStyle name="Normal 11 11 24" xfId="6784" xr:uid="{EC9C0C71-3E94-452A-82B0-2F208213418A}"/>
    <cellStyle name="Normal 11 11 25" xfId="6785" xr:uid="{84293C34-8E1E-4A87-AF73-7FF3346BDB60}"/>
    <cellStyle name="Normal 11 11 26" xfId="6786" xr:uid="{C7290679-B638-41E4-8E67-4F141011C301}"/>
    <cellStyle name="Normal 11 11 27" xfId="6787" xr:uid="{CE3EBE5E-8206-4D86-AA17-B899BD3CF571}"/>
    <cellStyle name="Normal 11 11 28" xfId="6788" xr:uid="{74FBADCD-B874-48C9-BCD6-68081A4B7A64}"/>
    <cellStyle name="Normal 11 11 29" xfId="6789" xr:uid="{905779A6-8A5A-43E0-84D7-C4B1AA3AB205}"/>
    <cellStyle name="Normal 11 11 3" xfId="6790" xr:uid="{F3F3547E-B52F-4EB0-8E67-E6DA4DBB00A1}"/>
    <cellStyle name="Normal 11 11 3 2" xfId="6791" xr:uid="{102074B1-FB0F-4775-9C13-CB33575B489B}"/>
    <cellStyle name="Normal 11 11 3 3" xfId="6792" xr:uid="{7935DA9C-D9FB-42C9-B348-AC9EA698AD61}"/>
    <cellStyle name="Normal 11 11 3 4" xfId="6793" xr:uid="{1947AFFA-2870-486C-8E50-F9C7B1302163}"/>
    <cellStyle name="Normal 11 11 30" xfId="6794" xr:uid="{DB08C0B7-E96E-419C-B542-8B46725C27C6}"/>
    <cellStyle name="Normal 11 11 31" xfId="6795" xr:uid="{0FC08DC2-EBC6-4BD3-9DBE-407C039B57A2}"/>
    <cellStyle name="Normal 11 11 32" xfId="6796" xr:uid="{6085159A-126C-49DC-AFC0-FB59E04C88B7}"/>
    <cellStyle name="Normal 11 11 33" xfId="6797" xr:uid="{5E5B7D33-1F5D-4B84-96D3-BB6EC4F0D4C6}"/>
    <cellStyle name="Normal 11 11 34" xfId="6798" xr:uid="{A181F7B5-90B3-4BDA-9338-1C052CD9EFDC}"/>
    <cellStyle name="Normal 11 11 35" xfId="6799" xr:uid="{F0CD4C93-BD0B-4226-BC2C-4C3519B62692}"/>
    <cellStyle name="Normal 11 11 36" xfId="6800" xr:uid="{AABCA742-72A6-4C68-A71D-4AA4449E0ECE}"/>
    <cellStyle name="Normal 11 11 37" xfId="6801" xr:uid="{CAC766CC-D854-4DFF-BDA5-63FF83CD7A05}"/>
    <cellStyle name="Normal 11 11 38" xfId="6802" xr:uid="{227A4B54-53F3-4F88-8941-7D1CE72E9221}"/>
    <cellStyle name="Normal 11 11 39" xfId="6803" xr:uid="{A904C256-CCB4-4270-B29B-B67FFB692190}"/>
    <cellStyle name="Normal 11 11 4" xfId="6804" xr:uid="{4AEC81B7-85B5-4053-9BC1-C803F2D0A1BF}"/>
    <cellStyle name="Normal 11 11 40" xfId="6805" xr:uid="{1A743CB5-9F3D-4BEA-89E0-ECEF5E9340C9}"/>
    <cellStyle name="Normal 11 11 41" xfId="6806" xr:uid="{308E5BFC-6E79-4337-8413-D09B7290A3AB}"/>
    <cellStyle name="Normal 11 11 42" xfId="6807" xr:uid="{755BA02C-0858-4274-9FA0-894D94A59CF9}"/>
    <cellStyle name="Normal 11 11 43" xfId="6808" xr:uid="{AD074F90-3EC8-4811-844C-D2F623696225}"/>
    <cellStyle name="Normal 11 11 44" xfId="6809" xr:uid="{C8204248-7699-466A-AB72-2EFC816E3CC7}"/>
    <cellStyle name="Normal 11 11 45" xfId="6810" xr:uid="{4503B770-AD5A-4401-AB50-491ADC3DA2BA}"/>
    <cellStyle name="Normal 11 11 5" xfId="6811" xr:uid="{99EC21C8-5043-43D1-94D9-D18C6FDEFB54}"/>
    <cellStyle name="Normal 11 11 6" xfId="6812" xr:uid="{764046DF-2C3A-4019-896E-349C41C57FB3}"/>
    <cellStyle name="Normal 11 11 7" xfId="6813" xr:uid="{719D3047-BEC2-44BF-B1AD-B410ADFCC8EE}"/>
    <cellStyle name="Normal 11 11 8" xfId="6814" xr:uid="{70F7DDFD-0651-49A5-B4D6-204BAA5D6B4A}"/>
    <cellStyle name="Normal 11 11 9" xfId="6815" xr:uid="{0AA6F6D5-65C5-42DA-8589-5D582C9BA6A7}"/>
    <cellStyle name="Normal 11 12" xfId="6816" xr:uid="{16F7CCAC-8C75-4BC6-AC3E-413A611F7A89}"/>
    <cellStyle name="Normal 11 12 10" xfId="6817" xr:uid="{208C3738-08CF-47FD-9875-E9348EF01711}"/>
    <cellStyle name="Normal 11 12 11" xfId="6818" xr:uid="{EAC91927-A55E-4498-80A3-5634D64006C1}"/>
    <cellStyle name="Normal 11 12 12" xfId="6819" xr:uid="{03D2CF8C-20C1-4667-BB62-1BB95137EAE6}"/>
    <cellStyle name="Normal 11 12 13" xfId="6820" xr:uid="{940EF4F9-2A8E-40DD-A5BE-1CE90E4215A1}"/>
    <cellStyle name="Normal 11 12 14" xfId="6821" xr:uid="{284BDE4F-232A-47D9-91B5-623492F73FD4}"/>
    <cellStyle name="Normal 11 12 15" xfId="6822" xr:uid="{1D5287EE-9A87-4ABA-ADBD-1FB85E22EBD2}"/>
    <cellStyle name="Normal 11 12 16" xfId="6823" xr:uid="{B10C6B8C-5960-43B5-8A9C-9178F5C61985}"/>
    <cellStyle name="Normal 11 12 17" xfId="6824" xr:uid="{87135EB2-621B-4672-AE9F-67ACFFD39207}"/>
    <cellStyle name="Normal 11 12 18" xfId="6825" xr:uid="{F822D9AA-A56B-4DBD-8A82-EE0D51D3AF08}"/>
    <cellStyle name="Normal 11 12 19" xfId="6826" xr:uid="{F7DBDCB4-9AE9-40CF-9933-983003C1974C}"/>
    <cellStyle name="Normal 11 12 2" xfId="6827" xr:uid="{85AE95E2-8790-4B47-A3B0-21F294FD625E}"/>
    <cellStyle name="Normal 11 12 2 2" xfId="6828" xr:uid="{511BFF22-9D2B-46AE-A837-968E18B21349}"/>
    <cellStyle name="Normal 11 12 2 3" xfId="6829" xr:uid="{17B5750F-EDD3-4908-9B57-04D22C6D3045}"/>
    <cellStyle name="Normal 11 12 2 4" xfId="6830" xr:uid="{E0422000-78A6-4EA8-B931-61263FD7811E}"/>
    <cellStyle name="Normal 11 12 20" xfId="6831" xr:uid="{13FBFB5F-2FCB-4341-A400-23201BDA4856}"/>
    <cellStyle name="Normal 11 12 21" xfId="6832" xr:uid="{2E69F830-AD04-45F7-AADE-AFC73D90D45F}"/>
    <cellStyle name="Normal 11 12 22" xfId="6833" xr:uid="{89CED47F-F8D8-4884-9AE6-E7A79952F0E0}"/>
    <cellStyle name="Normal 11 12 23" xfId="6834" xr:uid="{7FFA0DDF-D22F-409C-979B-4464752FEC07}"/>
    <cellStyle name="Normal 11 12 24" xfId="6835" xr:uid="{8C68335C-90F8-47AE-A6CE-888A5A4A1DD4}"/>
    <cellStyle name="Normal 11 12 25" xfId="6836" xr:uid="{DFCF66C5-047C-4F00-AC7D-D96DC6F1DE87}"/>
    <cellStyle name="Normal 11 12 26" xfId="6837" xr:uid="{7AF5F36B-54DE-4A41-9362-6EA4CF67A8B4}"/>
    <cellStyle name="Normal 11 12 27" xfId="6838" xr:uid="{4E91CF3E-DFDB-4FC7-8E21-839E15AC6728}"/>
    <cellStyle name="Normal 11 12 28" xfId="6839" xr:uid="{887079CA-155A-4AC6-8065-8420FDCD5C94}"/>
    <cellStyle name="Normal 11 12 29" xfId="6840" xr:uid="{A95EBFC6-102D-4096-B26B-DB0AEC7F1457}"/>
    <cellStyle name="Normal 11 12 3" xfId="6841" xr:uid="{CDBB02C8-6E34-497A-9FF5-F4700665E92B}"/>
    <cellStyle name="Normal 11 12 3 2" xfId="6842" xr:uid="{E8631CBF-F9EF-488A-BE17-BD34B0C33C67}"/>
    <cellStyle name="Normal 11 12 3 3" xfId="6843" xr:uid="{184A9544-7560-4D62-8612-ECDA8036D891}"/>
    <cellStyle name="Normal 11 12 3 4" xfId="6844" xr:uid="{D7E0EDBA-58DD-4488-98C3-E4FF1FB8DEAD}"/>
    <cellStyle name="Normal 11 12 30" xfId="6845" xr:uid="{F21B45BB-5AB3-4300-B88C-8A574F5BAEA9}"/>
    <cellStyle name="Normal 11 12 31" xfId="6846" xr:uid="{72EF21BB-957C-4B65-8BEB-47E4E18AE212}"/>
    <cellStyle name="Normal 11 12 32" xfId="6847" xr:uid="{0BBEBFE7-90D4-48F2-A66F-EF2E826547B1}"/>
    <cellStyle name="Normal 11 12 33" xfId="6848" xr:uid="{DE36AD83-93B2-4981-A1CB-617D1E17CAF9}"/>
    <cellStyle name="Normal 11 12 34" xfId="6849" xr:uid="{8AD9A6A7-4557-4311-8351-737C6EBB1138}"/>
    <cellStyle name="Normal 11 12 35" xfId="6850" xr:uid="{1AC0F9F0-5B88-45B2-869B-404683F72457}"/>
    <cellStyle name="Normal 11 12 36" xfId="6851" xr:uid="{85C6802E-CD9B-4DEE-8F67-FFE614816733}"/>
    <cellStyle name="Normal 11 12 37" xfId="6852" xr:uid="{57A3D293-246B-447A-8CB8-DBF95930CC4A}"/>
    <cellStyle name="Normal 11 12 38" xfId="6853" xr:uid="{BE347B94-B1C6-44DB-9C1B-13219573CE54}"/>
    <cellStyle name="Normal 11 12 39" xfId="6854" xr:uid="{8DE40D01-C9BF-4F75-AF83-B19F33C92482}"/>
    <cellStyle name="Normal 11 12 4" xfId="6855" xr:uid="{22FB5FAA-8FE3-483D-AAED-B0B9F97AD79B}"/>
    <cellStyle name="Normal 11 12 40" xfId="6856" xr:uid="{D30FB9B1-280E-4A36-B153-4F5A69EC27C4}"/>
    <cellStyle name="Normal 11 12 41" xfId="6857" xr:uid="{B1055913-3EF2-412E-AEC2-1CC81075EF9F}"/>
    <cellStyle name="Normal 11 12 42" xfId="6858" xr:uid="{7F7953C0-8EAD-41DC-B4BE-30D1F2F6C728}"/>
    <cellStyle name="Normal 11 12 43" xfId="6859" xr:uid="{C67691C7-A2DD-40BB-8EA0-6A8F293A6FBB}"/>
    <cellStyle name="Normal 11 12 44" xfId="6860" xr:uid="{FE2D432E-AA70-43B3-88DA-39505606D124}"/>
    <cellStyle name="Normal 11 12 45" xfId="6861" xr:uid="{7A5CBEDF-A2A5-4FF6-973A-2C1A9124A98A}"/>
    <cellStyle name="Normal 11 12 5" xfId="6862" xr:uid="{7C634CFB-9BB3-4283-8D30-03EBF7D401F5}"/>
    <cellStyle name="Normal 11 12 6" xfId="6863" xr:uid="{BDEBF044-CF1F-4C86-8BE7-6BED2FCF25A9}"/>
    <cellStyle name="Normal 11 12 7" xfId="6864" xr:uid="{0246DB9E-963B-4E4B-A539-02BC7ECE1393}"/>
    <cellStyle name="Normal 11 12 8" xfId="6865" xr:uid="{0D9374CB-2BF6-4E83-9507-B8E2B39A2B7B}"/>
    <cellStyle name="Normal 11 12 9" xfId="6866" xr:uid="{0F2A2ECA-A8F4-473B-9D77-592349231F1C}"/>
    <cellStyle name="Normal 11 13" xfId="6867" xr:uid="{6859DC65-4790-4121-8159-CD074FFF2C53}"/>
    <cellStyle name="Normal 11 13 10" xfId="6868" xr:uid="{D655DA1C-F8A9-4939-919F-CF0FD010B6BA}"/>
    <cellStyle name="Normal 11 13 11" xfId="6869" xr:uid="{1363D725-6009-480F-87DF-7FE11A8372E1}"/>
    <cellStyle name="Normal 11 13 12" xfId="6870" xr:uid="{48803747-6957-4BEF-8B7B-7BC2BFE23046}"/>
    <cellStyle name="Normal 11 13 13" xfId="6871" xr:uid="{32F2E48A-FC76-40EF-A55B-0DB841974FBC}"/>
    <cellStyle name="Normal 11 13 14" xfId="6872" xr:uid="{A7BDD32A-9578-4810-9250-D985CD84B88B}"/>
    <cellStyle name="Normal 11 13 15" xfId="6873" xr:uid="{C9CE262B-8859-4E0E-83DA-269C0BDE980A}"/>
    <cellStyle name="Normal 11 13 16" xfId="6874" xr:uid="{4CA39B6D-DC8B-4D6B-854D-C4B08D4FCBF1}"/>
    <cellStyle name="Normal 11 13 17" xfId="6875" xr:uid="{A02273F9-2F5E-4DC6-BDC2-A2AF0EA7AC56}"/>
    <cellStyle name="Normal 11 13 18" xfId="6876" xr:uid="{AC6D5CBE-2C85-44CA-972E-AE8BC130CAE3}"/>
    <cellStyle name="Normal 11 13 19" xfId="6877" xr:uid="{49ADD613-E021-41E4-A3A6-3A89F68A8769}"/>
    <cellStyle name="Normal 11 13 2" xfId="6878" xr:uid="{288B02C1-7928-474D-AEE1-1322D7BCDC75}"/>
    <cellStyle name="Normal 11 13 2 2" xfId="6879" xr:uid="{6979D08E-5522-4EC0-9C8C-8FA3B68FEFCB}"/>
    <cellStyle name="Normal 11 13 2 3" xfId="6880" xr:uid="{5B90AF3C-584F-4D53-8DD0-1B005B4B702A}"/>
    <cellStyle name="Normal 11 13 2 4" xfId="6881" xr:uid="{8D737F4A-C7E9-46C5-9BAC-1231A4F48519}"/>
    <cellStyle name="Normal 11 13 20" xfId="6882" xr:uid="{65CC3022-86A3-4A44-ADC4-060C1EE2E61C}"/>
    <cellStyle name="Normal 11 13 21" xfId="6883" xr:uid="{70943364-69DE-4605-98F9-7059D8ED17EA}"/>
    <cellStyle name="Normal 11 13 22" xfId="6884" xr:uid="{A2845E62-D989-4238-A40A-A597FD4711BB}"/>
    <cellStyle name="Normal 11 13 23" xfId="6885" xr:uid="{53C567EF-2ABE-466B-A852-D391155671C1}"/>
    <cellStyle name="Normal 11 13 24" xfId="6886" xr:uid="{51C5897A-A077-4D27-BA29-F61887E9E742}"/>
    <cellStyle name="Normal 11 13 25" xfId="6887" xr:uid="{D82C4876-51DE-4CC7-B4DA-708BC8B80E57}"/>
    <cellStyle name="Normal 11 13 26" xfId="6888" xr:uid="{B4E229BB-EE7B-41DC-BADB-34BEEF506BB6}"/>
    <cellStyle name="Normal 11 13 27" xfId="6889" xr:uid="{D6F1ACE8-01DD-40B2-80F4-32D9B50A5DEB}"/>
    <cellStyle name="Normal 11 13 28" xfId="6890" xr:uid="{2253E89B-F1F0-44F7-A248-91F85CABAA35}"/>
    <cellStyle name="Normal 11 13 29" xfId="6891" xr:uid="{B29AC544-8363-47F5-907D-A64C01F81AE4}"/>
    <cellStyle name="Normal 11 13 3" xfId="6892" xr:uid="{9F83188F-4302-41F0-825E-4EB82BF94E78}"/>
    <cellStyle name="Normal 11 13 3 2" xfId="6893" xr:uid="{91AE5D92-62ED-40B3-BF7A-2EA13BC15825}"/>
    <cellStyle name="Normal 11 13 3 3" xfId="6894" xr:uid="{D8722BBA-12A8-4ABE-90D2-99B2C5873FD2}"/>
    <cellStyle name="Normal 11 13 3 4" xfId="6895" xr:uid="{DB114533-5A82-4E8F-86B9-6ADE69161D5C}"/>
    <cellStyle name="Normal 11 13 30" xfId="6896" xr:uid="{082580D4-1ED5-4D34-AEAE-76E5AA45007C}"/>
    <cellStyle name="Normal 11 13 31" xfId="6897" xr:uid="{FFE8879A-1644-4FC7-8811-557D0EB8C864}"/>
    <cellStyle name="Normal 11 13 32" xfId="6898" xr:uid="{407F3C2A-5FBF-4FA2-9599-B3F33FDD8C5C}"/>
    <cellStyle name="Normal 11 13 33" xfId="6899" xr:uid="{11A72F56-27F4-44F8-94C3-530D206928BF}"/>
    <cellStyle name="Normal 11 13 34" xfId="6900" xr:uid="{836CF679-20E7-4919-828E-93EF5CC3FA79}"/>
    <cellStyle name="Normal 11 13 35" xfId="6901" xr:uid="{FD6E4390-B310-4A63-9789-34587B73E780}"/>
    <cellStyle name="Normal 11 13 36" xfId="6902" xr:uid="{D37FBCB9-2BAC-4FA3-AAC0-70104F1531AF}"/>
    <cellStyle name="Normal 11 13 37" xfId="6903" xr:uid="{8CE2C182-BC68-474E-8C97-8DC10E669C99}"/>
    <cellStyle name="Normal 11 13 38" xfId="6904" xr:uid="{EB4BC4D8-8CF5-404D-877B-544D25E181C4}"/>
    <cellStyle name="Normal 11 13 39" xfId="6905" xr:uid="{27D868CD-97FC-45AE-A85B-782190E0A192}"/>
    <cellStyle name="Normal 11 13 4" xfId="6906" xr:uid="{9A2A5C30-C414-4521-B74A-3E005A803887}"/>
    <cellStyle name="Normal 11 13 40" xfId="6907" xr:uid="{886DC2B9-8CB5-4732-809D-F97ABFE6DA8D}"/>
    <cellStyle name="Normal 11 13 41" xfId="6908" xr:uid="{470DAC4A-B7BB-40B7-A188-03DBDBA92C29}"/>
    <cellStyle name="Normal 11 13 42" xfId="6909" xr:uid="{61D83AF5-EC7B-4078-BD8C-EFEE6F8C53C8}"/>
    <cellStyle name="Normal 11 13 43" xfId="6910" xr:uid="{E8FAD065-8894-4EA1-9B8D-099D2B08CA30}"/>
    <cellStyle name="Normal 11 13 44" xfId="6911" xr:uid="{78C3DC07-69A7-42A2-B6B7-5F99F732BC58}"/>
    <cellStyle name="Normal 11 13 45" xfId="6912" xr:uid="{22438448-DD30-410F-A4AE-A152BE13930C}"/>
    <cellStyle name="Normal 11 13 5" xfId="6913" xr:uid="{300B97F9-0B51-4A9D-9440-65C5BB202525}"/>
    <cellStyle name="Normal 11 13 6" xfId="6914" xr:uid="{EBC45473-80FC-4850-B500-691034B55530}"/>
    <cellStyle name="Normal 11 13 7" xfId="6915" xr:uid="{4B579CE1-7C13-44BF-AF2D-130D023B048F}"/>
    <cellStyle name="Normal 11 13 8" xfId="6916" xr:uid="{0CFD8934-2145-4BB7-B3B7-0E41A5AB67E3}"/>
    <cellStyle name="Normal 11 13 9" xfId="6917" xr:uid="{A8DB8027-BF54-4A8E-A16F-BD582E1F2423}"/>
    <cellStyle name="Normal 11 14" xfId="6918" xr:uid="{E6F72DD2-84C4-4AB3-B28D-28556B10CA37}"/>
    <cellStyle name="Normal 11 14 10" xfId="6919" xr:uid="{6A6E4146-E4B5-47F5-A1F5-D0DF4F3E96A8}"/>
    <cellStyle name="Normal 11 14 11" xfId="6920" xr:uid="{AD5EC6DD-C368-40D2-BFA5-ADAEFA255FB2}"/>
    <cellStyle name="Normal 11 14 12" xfId="6921" xr:uid="{5CF9C4F9-EB7E-4A04-9E15-2A09075B4FB7}"/>
    <cellStyle name="Normal 11 14 13" xfId="6922" xr:uid="{F605C326-9247-43E7-9DD0-7A3A4528AFFE}"/>
    <cellStyle name="Normal 11 14 14" xfId="6923" xr:uid="{2584E8EB-4EE9-4285-867C-91A6E31943D5}"/>
    <cellStyle name="Normal 11 14 15" xfId="6924" xr:uid="{447F842A-53FA-4712-B416-BF55B0F1B213}"/>
    <cellStyle name="Normal 11 14 16" xfId="6925" xr:uid="{10129659-D872-43B6-A7F3-E2787FACA792}"/>
    <cellStyle name="Normal 11 14 17" xfId="6926" xr:uid="{09334492-E539-4DD4-8B86-568A3C2AAD96}"/>
    <cellStyle name="Normal 11 14 18" xfId="6927" xr:uid="{A35316D7-8469-4F87-84FD-3125FA2E9048}"/>
    <cellStyle name="Normal 11 14 19" xfId="6928" xr:uid="{BA95BA0C-2D97-4059-80F2-241BA70E4189}"/>
    <cellStyle name="Normal 11 14 2" xfId="6929" xr:uid="{B446AD08-3505-4EF0-89CA-65A9E2BCBF97}"/>
    <cellStyle name="Normal 11 14 2 2" xfId="6930" xr:uid="{6E92A8E2-FAD3-470F-9339-CC155A161C7D}"/>
    <cellStyle name="Normal 11 14 2 3" xfId="6931" xr:uid="{F2FA8899-3008-4D8C-9618-8993FC444ECA}"/>
    <cellStyle name="Normal 11 14 2 4" xfId="6932" xr:uid="{9CF370EA-BD55-46C7-8932-93974832AC25}"/>
    <cellStyle name="Normal 11 14 20" xfId="6933" xr:uid="{320F4B89-C125-4A16-8462-AA9927AEFF3F}"/>
    <cellStyle name="Normal 11 14 21" xfId="6934" xr:uid="{E4AA0D2C-283E-43EF-8CE9-0CC5197343E9}"/>
    <cellStyle name="Normal 11 14 22" xfId="6935" xr:uid="{F5CA0464-1633-4784-921F-11771BCCDB09}"/>
    <cellStyle name="Normal 11 14 23" xfId="6936" xr:uid="{1DCD07DC-A117-4BFE-8A9A-F18576FD76C8}"/>
    <cellStyle name="Normal 11 14 24" xfId="6937" xr:uid="{671A5DE8-D815-4087-BEB2-6504CE3256F5}"/>
    <cellStyle name="Normal 11 14 25" xfId="6938" xr:uid="{8183CFC0-C91E-4679-831E-41E6C219B8EB}"/>
    <cellStyle name="Normal 11 14 26" xfId="6939" xr:uid="{712CC4B8-0B86-43B5-BC32-8C6FC9B944FB}"/>
    <cellStyle name="Normal 11 14 27" xfId="6940" xr:uid="{B0D319FA-0EB1-42D0-BAC1-AE0CBDDB5063}"/>
    <cellStyle name="Normal 11 14 28" xfId="6941" xr:uid="{759AD5A4-2693-4866-B40F-1E4EDF2AB338}"/>
    <cellStyle name="Normal 11 14 29" xfId="6942" xr:uid="{2C612351-7EB9-43D7-BD2D-6A767141A889}"/>
    <cellStyle name="Normal 11 14 3" xfId="6943" xr:uid="{0226F8AD-C693-404C-93E2-9A33072B20EA}"/>
    <cellStyle name="Normal 11 14 3 2" xfId="6944" xr:uid="{89CA6FB2-C4EB-43EF-9D7F-C7FDC8C104A7}"/>
    <cellStyle name="Normal 11 14 3 3" xfId="6945" xr:uid="{7F37DDFF-D868-4461-A7B4-232655F33C26}"/>
    <cellStyle name="Normal 11 14 3 4" xfId="6946" xr:uid="{DA3931A5-009D-481A-A11F-E23A2E2323C4}"/>
    <cellStyle name="Normal 11 14 30" xfId="6947" xr:uid="{CF66C035-A437-4B7B-86B4-8D770C207D3B}"/>
    <cellStyle name="Normal 11 14 31" xfId="6948" xr:uid="{AAF9A555-2860-4BCA-B114-E726D00EAE81}"/>
    <cellStyle name="Normal 11 14 32" xfId="6949" xr:uid="{FA7F7722-F5B0-4A62-BE0F-931FD6D1F2D9}"/>
    <cellStyle name="Normal 11 14 33" xfId="6950" xr:uid="{86A02B05-4978-4F5F-B7AE-6F2C613FFDDA}"/>
    <cellStyle name="Normal 11 14 34" xfId="6951" xr:uid="{820C1CB5-A971-45E6-86C3-311BF028BADE}"/>
    <cellStyle name="Normal 11 14 35" xfId="6952" xr:uid="{4BB26118-8B4B-4F48-AA77-22F3B3C0D647}"/>
    <cellStyle name="Normal 11 14 36" xfId="6953" xr:uid="{1E2C0561-E3BE-423F-BC20-FCA0AC9C809A}"/>
    <cellStyle name="Normal 11 14 37" xfId="6954" xr:uid="{A2A13FAC-99FE-4ED0-9B80-4B2A78C9A030}"/>
    <cellStyle name="Normal 11 14 38" xfId="6955" xr:uid="{3715464B-0057-4D2C-8BA6-6C8B95DB57A0}"/>
    <cellStyle name="Normal 11 14 39" xfId="6956" xr:uid="{F25AB43C-0189-4B0B-8B5F-68F23CAE2E34}"/>
    <cellStyle name="Normal 11 14 4" xfId="6957" xr:uid="{1824A557-5A42-4241-84DE-1145F4D1CB8E}"/>
    <cellStyle name="Normal 11 14 40" xfId="6958" xr:uid="{06701A04-D5EB-4325-91E3-B4EFE42A1944}"/>
    <cellStyle name="Normal 11 14 41" xfId="6959" xr:uid="{22AAB38C-C8A7-4714-9914-9C08946A8D1C}"/>
    <cellStyle name="Normal 11 14 42" xfId="6960" xr:uid="{9AEA5655-031C-4949-8C90-0FB9F09AFE80}"/>
    <cellStyle name="Normal 11 14 43" xfId="6961" xr:uid="{FB57C579-62A5-42AE-A919-989B19C64829}"/>
    <cellStyle name="Normal 11 14 44" xfId="6962" xr:uid="{C031DEF4-F82E-4A57-85CC-0866248769AD}"/>
    <cellStyle name="Normal 11 14 45" xfId="6963" xr:uid="{D2A24141-B23D-46F9-9681-27E9D1E4272F}"/>
    <cellStyle name="Normal 11 14 5" xfId="6964" xr:uid="{13215E8A-35F4-41EC-BCDC-2EAFCC605730}"/>
    <cellStyle name="Normal 11 14 6" xfId="6965" xr:uid="{C165CDD7-CF20-49CE-A977-A2C0FC6A3F95}"/>
    <cellStyle name="Normal 11 14 7" xfId="6966" xr:uid="{4FC7E1C4-CA4D-4502-A313-DF0321AF6140}"/>
    <cellStyle name="Normal 11 14 8" xfId="6967" xr:uid="{16D31EC7-3B19-437D-A84F-581D6A8063DF}"/>
    <cellStyle name="Normal 11 14 9" xfId="6968" xr:uid="{7DE324D2-BD57-40AF-BC23-7C9AE8E3B213}"/>
    <cellStyle name="Normal 11 15" xfId="6969" xr:uid="{C19970AB-E2F5-41AA-B1B0-276EAF8A0D64}"/>
    <cellStyle name="Normal 11 15 10" xfId="6970" xr:uid="{B1E0785D-6993-421D-AEF4-548EFE1C8686}"/>
    <cellStyle name="Normal 11 15 11" xfId="6971" xr:uid="{73ACD286-AC44-44F3-AD29-C692346E7167}"/>
    <cellStyle name="Normal 11 15 12" xfId="6972" xr:uid="{31119771-6D77-4229-8055-B07500513E56}"/>
    <cellStyle name="Normal 11 15 13" xfId="6973" xr:uid="{1EF909A8-B3D0-4DCE-AE03-1E5AF49A766D}"/>
    <cellStyle name="Normal 11 15 14" xfId="6974" xr:uid="{9BD97FF8-98B8-48C2-89B1-112A2F01BEB5}"/>
    <cellStyle name="Normal 11 15 15" xfId="6975" xr:uid="{02CC6841-EDDE-4F8E-88E9-D6B3BE19C15F}"/>
    <cellStyle name="Normal 11 15 16" xfId="6976" xr:uid="{6B76CF40-C301-4C19-862D-1D09D87546DE}"/>
    <cellStyle name="Normal 11 15 17" xfId="6977" xr:uid="{C9897CFB-9F85-42A8-996B-3A3C778C40D1}"/>
    <cellStyle name="Normal 11 15 18" xfId="6978" xr:uid="{7A56A124-3B4C-4E5B-BB62-DCEB5D328230}"/>
    <cellStyle name="Normal 11 15 19" xfId="6979" xr:uid="{E74FB5BC-4BCA-45A4-BA43-0F7C80F131CC}"/>
    <cellStyle name="Normal 11 15 2" xfId="6980" xr:uid="{DF1C78E2-48E9-4CFB-8CCB-40909CE7BFB9}"/>
    <cellStyle name="Normal 11 15 2 2" xfId="6981" xr:uid="{948E78C7-16D3-4333-9CCC-D262A971C4BC}"/>
    <cellStyle name="Normal 11 15 2 3" xfId="6982" xr:uid="{4F6F6B60-7080-48D6-B4A4-34CF2F10C929}"/>
    <cellStyle name="Normal 11 15 2 4" xfId="6983" xr:uid="{51B328D2-6C4E-4551-A596-F714B766A0CE}"/>
    <cellStyle name="Normal 11 15 20" xfId="6984" xr:uid="{513BD1ED-FE92-4B4F-9671-562F11C6269B}"/>
    <cellStyle name="Normal 11 15 21" xfId="6985" xr:uid="{F0B3E873-0F15-4C3A-B5AA-CDF862AF439D}"/>
    <cellStyle name="Normal 11 15 22" xfId="6986" xr:uid="{D1E3DCBF-0197-411B-B304-08544C302E4B}"/>
    <cellStyle name="Normal 11 15 23" xfId="6987" xr:uid="{0D951096-5C0E-4ADB-A42F-8F0AAE79DD90}"/>
    <cellStyle name="Normal 11 15 24" xfId="6988" xr:uid="{A854983E-CD1E-4D6E-B46E-C57BA2CE7670}"/>
    <cellStyle name="Normal 11 15 25" xfId="6989" xr:uid="{A9B8B209-4EB2-4BE5-9D6C-F35E290B7905}"/>
    <cellStyle name="Normal 11 15 26" xfId="6990" xr:uid="{9FECEDB7-8837-47CB-B330-A4A3BC497827}"/>
    <cellStyle name="Normal 11 15 27" xfId="6991" xr:uid="{38A8CD9D-7E0B-44C7-9E09-75E5CCCBB414}"/>
    <cellStyle name="Normal 11 15 28" xfId="6992" xr:uid="{561EA00A-63D5-49E9-B2D9-7241DF5E9976}"/>
    <cellStyle name="Normal 11 15 29" xfId="6993" xr:uid="{37D9FB01-720C-4670-847D-24141D4FA628}"/>
    <cellStyle name="Normal 11 15 3" xfId="6994" xr:uid="{38DEA2C3-CB5A-4736-9F88-F00F3F7FC6DF}"/>
    <cellStyle name="Normal 11 15 3 2" xfId="6995" xr:uid="{46B9475E-FC5D-4FE4-B8E5-DD8499CD9343}"/>
    <cellStyle name="Normal 11 15 3 3" xfId="6996" xr:uid="{A8E7C384-9952-46B7-9852-BE4CC01C8C77}"/>
    <cellStyle name="Normal 11 15 3 4" xfId="6997" xr:uid="{FF8F6A31-7D24-417F-B282-0A6FD64D6B95}"/>
    <cellStyle name="Normal 11 15 30" xfId="6998" xr:uid="{3BE51ADA-0B8B-4883-8B8C-D39DB2F2E33B}"/>
    <cellStyle name="Normal 11 15 31" xfId="6999" xr:uid="{6A58575E-7955-40E4-AB52-F2FDA52DF5EE}"/>
    <cellStyle name="Normal 11 15 32" xfId="7000" xr:uid="{77B70BC5-8F0A-497C-9ED5-24E72A0288AE}"/>
    <cellStyle name="Normal 11 15 33" xfId="7001" xr:uid="{1279A1BC-230E-4B13-8636-866E8D833C3F}"/>
    <cellStyle name="Normal 11 15 34" xfId="7002" xr:uid="{1A79E868-1A82-4303-997E-AF47927A9B9F}"/>
    <cellStyle name="Normal 11 15 35" xfId="7003" xr:uid="{C743B50E-90E1-4948-8B6E-AE630EE344F2}"/>
    <cellStyle name="Normal 11 15 36" xfId="7004" xr:uid="{265CAA73-8B6D-48DF-BB1D-10EDB3E1CE86}"/>
    <cellStyle name="Normal 11 15 37" xfId="7005" xr:uid="{3FAE2D71-F856-4A10-B059-D9E553B75414}"/>
    <cellStyle name="Normal 11 15 38" xfId="7006" xr:uid="{6A8051FB-C40A-4849-9F26-8BF6E437966B}"/>
    <cellStyle name="Normal 11 15 39" xfId="7007" xr:uid="{C5A58A66-3736-44D3-9262-ACADA5F1050F}"/>
    <cellStyle name="Normal 11 15 4" xfId="7008" xr:uid="{EF7726F2-7EE6-44FD-817B-A223FAF739DD}"/>
    <cellStyle name="Normal 11 15 40" xfId="7009" xr:uid="{F9277F79-97DF-478D-8724-A0B88BD791F0}"/>
    <cellStyle name="Normal 11 15 41" xfId="7010" xr:uid="{44241AAC-1FC2-4934-9ECA-049CD0B56405}"/>
    <cellStyle name="Normal 11 15 42" xfId="7011" xr:uid="{E746C565-7CD2-40F6-8742-D4B77A406A37}"/>
    <cellStyle name="Normal 11 15 43" xfId="7012" xr:uid="{808E2D40-199B-4FAA-AED2-89CBAD44065C}"/>
    <cellStyle name="Normal 11 15 44" xfId="7013" xr:uid="{F2677ED0-D123-426C-A117-3AC4C04D3ADA}"/>
    <cellStyle name="Normal 11 15 45" xfId="7014" xr:uid="{60508BCA-FF94-478B-A777-5A6549192880}"/>
    <cellStyle name="Normal 11 15 5" xfId="7015" xr:uid="{1EFD2F8B-314D-4509-817C-1910C873CB40}"/>
    <cellStyle name="Normal 11 15 6" xfId="7016" xr:uid="{2520BA7C-CEA4-4071-A3EF-EC1A7168C16F}"/>
    <cellStyle name="Normal 11 15 7" xfId="7017" xr:uid="{C4251860-CCC6-418A-B4C4-1F5F3B01C6FF}"/>
    <cellStyle name="Normal 11 15 8" xfId="7018" xr:uid="{081EEC24-495F-4614-8146-72F956DB0369}"/>
    <cellStyle name="Normal 11 15 9" xfId="7019" xr:uid="{5541B784-C17E-44F4-A9C2-B6CD7467DF63}"/>
    <cellStyle name="Normal 11 16" xfId="7020" xr:uid="{0D64AD16-9FFF-4F96-BC9B-16A7FE253A07}"/>
    <cellStyle name="Normal 11 16 10" xfId="7021" xr:uid="{833992F8-C220-40A4-A982-78151AE20E49}"/>
    <cellStyle name="Normal 11 16 11" xfId="7022" xr:uid="{4AB45753-E1F6-4DB5-9C3E-EB295FBDA670}"/>
    <cellStyle name="Normal 11 16 12" xfId="7023" xr:uid="{68B943B0-791C-4204-9D21-F30249C0954E}"/>
    <cellStyle name="Normal 11 16 13" xfId="7024" xr:uid="{5D553798-D61B-4410-9FEE-BB83521D916D}"/>
    <cellStyle name="Normal 11 16 14" xfId="7025" xr:uid="{214DC908-0A6E-4CEA-85D6-72140EC1DCBB}"/>
    <cellStyle name="Normal 11 16 15" xfId="7026" xr:uid="{1F3094D3-07A4-4B07-9C13-C30EB2357388}"/>
    <cellStyle name="Normal 11 16 16" xfId="7027" xr:uid="{E446863A-E509-4F64-BF0D-2BCFF2AA5939}"/>
    <cellStyle name="Normal 11 16 17" xfId="7028" xr:uid="{5934C7EB-C200-442F-8E70-F68DF58EDAE3}"/>
    <cellStyle name="Normal 11 16 18" xfId="7029" xr:uid="{03C6B27C-EDCF-4D76-BBBF-88D65389916B}"/>
    <cellStyle name="Normal 11 16 19" xfId="7030" xr:uid="{31234B1D-A312-43DB-85C6-662C2E9ECE13}"/>
    <cellStyle name="Normal 11 16 2" xfId="7031" xr:uid="{9A87A783-E3B9-45A1-8FA3-5B0734C5C679}"/>
    <cellStyle name="Normal 11 16 2 2" xfId="7032" xr:uid="{351BAEF1-40E7-4170-97BA-C1579EEDE95A}"/>
    <cellStyle name="Normal 11 16 2 3" xfId="7033" xr:uid="{6B874333-DBFC-453E-93AD-96AB8928E5A2}"/>
    <cellStyle name="Normal 11 16 2 4" xfId="7034" xr:uid="{3BBC631B-30C9-4BF5-A6CC-6DE67BB7917E}"/>
    <cellStyle name="Normal 11 16 20" xfId="7035" xr:uid="{8788659A-15CA-4CB8-AE3B-4B0316892E94}"/>
    <cellStyle name="Normal 11 16 21" xfId="7036" xr:uid="{4A71D631-C87B-46FF-B0E7-661240919EB7}"/>
    <cellStyle name="Normal 11 16 22" xfId="7037" xr:uid="{DACD788E-BAE9-46DA-818A-8DD4990A45E3}"/>
    <cellStyle name="Normal 11 16 23" xfId="7038" xr:uid="{FB28B5FE-CF3D-45C3-8C40-253AEA61F21E}"/>
    <cellStyle name="Normal 11 16 24" xfId="7039" xr:uid="{F9593CCB-9982-4A28-B672-1E4582788E34}"/>
    <cellStyle name="Normal 11 16 25" xfId="7040" xr:uid="{1A39057E-8639-4ADC-AA7E-350903E9DB3E}"/>
    <cellStyle name="Normal 11 16 26" xfId="7041" xr:uid="{B4B70122-2F52-469E-AAE8-8D20DD80387A}"/>
    <cellStyle name="Normal 11 16 27" xfId="7042" xr:uid="{55EA77A3-58CA-4F91-AE6B-870583CC1A04}"/>
    <cellStyle name="Normal 11 16 28" xfId="7043" xr:uid="{8361D514-463C-4541-9433-690F8BCF9DC1}"/>
    <cellStyle name="Normal 11 16 29" xfId="7044" xr:uid="{F8D98C42-D728-4D04-9864-29C4AB045D4E}"/>
    <cellStyle name="Normal 11 16 3" xfId="7045" xr:uid="{B8F8A167-33A5-46D6-94B0-63EE98040C6C}"/>
    <cellStyle name="Normal 11 16 3 2" xfId="7046" xr:uid="{403D59A6-F0AC-458D-922A-ED06B984ECBB}"/>
    <cellStyle name="Normal 11 16 3 3" xfId="7047" xr:uid="{663EC2AF-7811-41DD-B108-3FD17E8395E6}"/>
    <cellStyle name="Normal 11 16 3 4" xfId="7048" xr:uid="{CFDE489A-2386-4A82-A327-E9DF8C9A731B}"/>
    <cellStyle name="Normal 11 16 30" xfId="7049" xr:uid="{D1DA2987-21A5-461E-BC34-46B73DA3E9A2}"/>
    <cellStyle name="Normal 11 16 31" xfId="7050" xr:uid="{B79AA0D5-E033-4A4E-A340-85AB2F1912EF}"/>
    <cellStyle name="Normal 11 16 32" xfId="7051" xr:uid="{933579CF-7299-43A8-A2D4-73E9C200B2A8}"/>
    <cellStyle name="Normal 11 16 33" xfId="7052" xr:uid="{EFB76A2A-CD79-4838-8975-5F0EFDA04934}"/>
    <cellStyle name="Normal 11 16 34" xfId="7053" xr:uid="{8B649AD9-0447-4762-8AB4-CAC80E4EC652}"/>
    <cellStyle name="Normal 11 16 35" xfId="7054" xr:uid="{0CB0BF72-3683-4FC1-9DC0-9632C6B05FB7}"/>
    <cellStyle name="Normal 11 16 36" xfId="7055" xr:uid="{CF594F4F-8DA1-469A-954D-E21D2028E757}"/>
    <cellStyle name="Normal 11 16 37" xfId="7056" xr:uid="{F50E6DDB-539D-4FBE-80C3-77510469F6DC}"/>
    <cellStyle name="Normal 11 16 38" xfId="7057" xr:uid="{C5357B37-5F28-4C12-801A-9114F2B8F67D}"/>
    <cellStyle name="Normal 11 16 39" xfId="7058" xr:uid="{06578160-1F47-4E4E-98E9-3A4F882BF6CA}"/>
    <cellStyle name="Normal 11 16 4" xfId="7059" xr:uid="{EC5D79E3-8FA1-4961-86C8-20CB14CA161D}"/>
    <cellStyle name="Normal 11 16 40" xfId="7060" xr:uid="{38ECE79D-30F4-4920-BC51-102810381892}"/>
    <cellStyle name="Normal 11 16 41" xfId="7061" xr:uid="{919EC83A-DDC7-40FA-AFB1-F139BCDAAA33}"/>
    <cellStyle name="Normal 11 16 42" xfId="7062" xr:uid="{9B7E1DC4-4982-4CF7-BBB5-1B192212AFD1}"/>
    <cellStyle name="Normal 11 16 43" xfId="7063" xr:uid="{A1E7AF97-1D86-4A04-BC16-F733D65CF51C}"/>
    <cellStyle name="Normal 11 16 44" xfId="7064" xr:uid="{2B4F2C09-8DE4-4F92-A346-67466C7085E8}"/>
    <cellStyle name="Normal 11 16 45" xfId="7065" xr:uid="{AAEF5207-2883-4510-AAB8-FC4D04BAE292}"/>
    <cellStyle name="Normal 11 16 5" xfId="7066" xr:uid="{460F9A98-A6FD-4758-B8D4-33A95D6CCC3F}"/>
    <cellStyle name="Normal 11 16 6" xfId="7067" xr:uid="{0E9DF7EC-2607-4E7E-853F-CCF35953FAE5}"/>
    <cellStyle name="Normal 11 16 7" xfId="7068" xr:uid="{E930236B-4DFE-4B73-B696-520AF34D78C3}"/>
    <cellStyle name="Normal 11 16 8" xfId="7069" xr:uid="{5F7A37F0-49C1-4545-BB17-5E8A682EC391}"/>
    <cellStyle name="Normal 11 16 9" xfId="7070" xr:uid="{9BE084C0-9F99-40EA-9605-20251DBBF0FE}"/>
    <cellStyle name="Normal 11 17" xfId="7071" xr:uid="{945DD3A3-D1D9-4A84-B246-DB05D626FC32}"/>
    <cellStyle name="Normal 11 17 10" xfId="7072" xr:uid="{A0355F5E-7A85-492C-A8E1-4E2BD7FDAD32}"/>
    <cellStyle name="Normal 11 17 11" xfId="7073" xr:uid="{9F4176A2-4D39-4609-8F9B-B81BEE6E7E2E}"/>
    <cellStyle name="Normal 11 17 12" xfId="7074" xr:uid="{84920B4D-8838-452E-BB91-B21E2DFABE3E}"/>
    <cellStyle name="Normal 11 17 13" xfId="7075" xr:uid="{3618921D-4F3E-45BC-9342-E67E4A9A7E17}"/>
    <cellStyle name="Normal 11 17 14" xfId="7076" xr:uid="{FCFFC208-5955-4E67-87F9-8424CCE1419C}"/>
    <cellStyle name="Normal 11 17 15" xfId="7077" xr:uid="{2E35C6E2-60B1-4360-BE3B-2C9A2BD015C3}"/>
    <cellStyle name="Normal 11 17 16" xfId="7078" xr:uid="{E8B5EA4E-D8BA-487B-98C4-1B4B21EE1F0F}"/>
    <cellStyle name="Normal 11 17 17" xfId="7079" xr:uid="{E704FC7D-0BD0-41EB-9676-E15630A92CBA}"/>
    <cellStyle name="Normal 11 17 18" xfId="7080" xr:uid="{3F0C3A97-EF42-4EB6-9B2A-0C7F32B75D56}"/>
    <cellStyle name="Normal 11 17 19" xfId="7081" xr:uid="{395065E6-666A-4D66-97CB-ACE157C5D80F}"/>
    <cellStyle name="Normal 11 17 2" xfId="7082" xr:uid="{127F95B9-F975-402F-96F1-EBDD0EF3FB20}"/>
    <cellStyle name="Normal 11 17 2 2" xfId="7083" xr:uid="{8AE46CC7-A9C4-4987-B959-441653A4A34A}"/>
    <cellStyle name="Normal 11 17 2 3" xfId="7084" xr:uid="{BC0108AF-196B-45D4-8F3D-E6C5BA921715}"/>
    <cellStyle name="Normal 11 17 2 4" xfId="7085" xr:uid="{5E6D078C-026F-431E-A84E-778D9FE7F03F}"/>
    <cellStyle name="Normal 11 17 20" xfId="7086" xr:uid="{B9197CCE-7ADF-4B53-8F04-E7B13D533DAA}"/>
    <cellStyle name="Normal 11 17 21" xfId="7087" xr:uid="{1172ED3A-2CF5-47DE-B600-24DD1FA24D26}"/>
    <cellStyle name="Normal 11 17 22" xfId="7088" xr:uid="{6377AC57-490F-453C-AABE-2A371FB6F794}"/>
    <cellStyle name="Normal 11 17 23" xfId="7089" xr:uid="{028CB054-B511-47A5-B0FB-27953BE50125}"/>
    <cellStyle name="Normal 11 17 24" xfId="7090" xr:uid="{4D78A12D-AAEA-480E-A023-AE4F2C41A691}"/>
    <cellStyle name="Normal 11 17 25" xfId="7091" xr:uid="{002BB1AA-2D5F-4B7B-A67E-45C3746BCCF8}"/>
    <cellStyle name="Normal 11 17 26" xfId="7092" xr:uid="{3C3F1F91-5D87-41F5-9AE6-8EE1CDF21CE2}"/>
    <cellStyle name="Normal 11 17 27" xfId="7093" xr:uid="{6CF11E43-8CBC-4C0D-B52B-0DDBEF20B46F}"/>
    <cellStyle name="Normal 11 17 28" xfId="7094" xr:uid="{E45165A8-F4C8-470A-AB09-C72A71B33EFE}"/>
    <cellStyle name="Normal 11 17 29" xfId="7095" xr:uid="{E7A28CCB-0246-433E-AA14-3EC37FBE20CC}"/>
    <cellStyle name="Normal 11 17 3" xfId="7096" xr:uid="{2E096CB8-F43B-4EAE-AA3C-F82511345E5D}"/>
    <cellStyle name="Normal 11 17 3 2" xfId="7097" xr:uid="{4BDA1101-F931-42CE-B6EC-8F152C66A05F}"/>
    <cellStyle name="Normal 11 17 3 3" xfId="7098" xr:uid="{DCC55ADB-BFB3-4A58-B3B0-B740B1DD9BF1}"/>
    <cellStyle name="Normal 11 17 3 4" xfId="7099" xr:uid="{8C252C76-1379-4B74-8C81-E245389F5790}"/>
    <cellStyle name="Normal 11 17 30" xfId="7100" xr:uid="{3E1CDB26-05E5-4F3F-8DBC-3E81262619CD}"/>
    <cellStyle name="Normal 11 17 31" xfId="7101" xr:uid="{71EDA6B4-36FB-4225-B79C-05CA4E90DB68}"/>
    <cellStyle name="Normal 11 17 32" xfId="7102" xr:uid="{75E28DD8-5F91-44E1-A4DB-F90B6A51E3B8}"/>
    <cellStyle name="Normal 11 17 33" xfId="7103" xr:uid="{77EE1B43-B941-44FB-B1AD-17999955CC57}"/>
    <cellStyle name="Normal 11 17 34" xfId="7104" xr:uid="{2F125AC5-623D-4BB5-9E3F-AA1A4779D6AB}"/>
    <cellStyle name="Normal 11 17 35" xfId="7105" xr:uid="{0F5DB064-9B49-498A-977B-A87B7E33D777}"/>
    <cellStyle name="Normal 11 17 36" xfId="7106" xr:uid="{2D0E2278-9C84-4199-9973-47C4D0DC20B3}"/>
    <cellStyle name="Normal 11 17 37" xfId="7107" xr:uid="{5A7582DF-A8A4-45DE-BD2C-9FE69046B2E9}"/>
    <cellStyle name="Normal 11 17 38" xfId="7108" xr:uid="{C1227C6C-A9EE-46C9-8252-60DFFB21AE1B}"/>
    <cellStyle name="Normal 11 17 39" xfId="7109" xr:uid="{EE6A26FD-11EA-4366-B5A7-9C34739E9A32}"/>
    <cellStyle name="Normal 11 17 4" xfId="7110" xr:uid="{3AD5C0A4-C664-44AE-8B2F-18D53A64D65A}"/>
    <cellStyle name="Normal 11 17 40" xfId="7111" xr:uid="{E3586369-9DA0-4CCB-822C-F4D2C29896AC}"/>
    <cellStyle name="Normal 11 17 41" xfId="7112" xr:uid="{BCD73C55-292B-40FF-9700-3B98CC2F9321}"/>
    <cellStyle name="Normal 11 17 42" xfId="7113" xr:uid="{7A5A5B2F-037C-4738-AEDF-8D31F315A3E3}"/>
    <cellStyle name="Normal 11 17 43" xfId="7114" xr:uid="{834004DA-A38E-4980-8372-EF7D17405E80}"/>
    <cellStyle name="Normal 11 17 44" xfId="7115" xr:uid="{9720D544-ADC9-4B10-AB19-0BFF36A1FBF9}"/>
    <cellStyle name="Normal 11 17 45" xfId="7116" xr:uid="{C94B21AA-ADB7-4405-B959-A8808866D2C2}"/>
    <cellStyle name="Normal 11 17 5" xfId="7117" xr:uid="{E23D2A9C-B4A6-4D95-B9E9-904641E44846}"/>
    <cellStyle name="Normal 11 17 6" xfId="7118" xr:uid="{F419439F-25EA-456C-86A3-1149464EA0BE}"/>
    <cellStyle name="Normal 11 17 7" xfId="7119" xr:uid="{DFB18688-D127-4FC5-9A05-C6C6D08B3042}"/>
    <cellStyle name="Normal 11 17 8" xfId="7120" xr:uid="{F362FC4A-7F3D-4536-8B86-FCE30078DA82}"/>
    <cellStyle name="Normal 11 17 9" xfId="7121" xr:uid="{3489E59B-DF71-4A3B-BFD3-397715CAAC07}"/>
    <cellStyle name="Normal 11 18" xfId="7122" xr:uid="{774D5BE7-003F-4F8A-8FC0-381F7B248F9C}"/>
    <cellStyle name="Normal 11 18 10" xfId="7123" xr:uid="{A1A525A7-B6DA-4DF5-9A5D-2D51A2830B33}"/>
    <cellStyle name="Normal 11 18 11" xfId="7124" xr:uid="{83419D8F-DDEE-4C4C-B772-B4A54CF01058}"/>
    <cellStyle name="Normal 11 18 12" xfId="7125" xr:uid="{E5FCEC2D-B0F1-44FE-8399-30F68B49986A}"/>
    <cellStyle name="Normal 11 18 13" xfId="7126" xr:uid="{21982C35-1DC9-4852-8656-F791D9326E6F}"/>
    <cellStyle name="Normal 11 18 14" xfId="7127" xr:uid="{78A89686-819A-45F5-AC62-346E9B151548}"/>
    <cellStyle name="Normal 11 18 15" xfId="7128" xr:uid="{626E4EE5-A5A8-4C25-B12F-FB219DAE33E2}"/>
    <cellStyle name="Normal 11 18 16" xfId="7129" xr:uid="{686A05ED-3776-449D-9A93-CFBC1D9CF55A}"/>
    <cellStyle name="Normal 11 18 17" xfId="7130" xr:uid="{8395FB5C-67D5-4333-9FC6-1EA676A818A3}"/>
    <cellStyle name="Normal 11 18 18" xfId="7131" xr:uid="{0A78ED06-B207-4F63-860D-486AF0E8EB1E}"/>
    <cellStyle name="Normal 11 18 19" xfId="7132" xr:uid="{886C64A2-626A-4A90-8341-43CE55979DEB}"/>
    <cellStyle name="Normal 11 18 2" xfId="7133" xr:uid="{A1DD5FB2-FBC4-4B6C-A63A-034A1F8BBF8B}"/>
    <cellStyle name="Normal 11 18 2 2" xfId="7134" xr:uid="{7E98D14E-91B0-4901-AFCA-76C600F98EC1}"/>
    <cellStyle name="Normal 11 18 2 3" xfId="7135" xr:uid="{76EF8A61-00E7-4820-82EE-925EBF6FE7F5}"/>
    <cellStyle name="Normal 11 18 2 4" xfId="7136" xr:uid="{A70EBC60-A6B8-4500-81BC-27BCE01B4374}"/>
    <cellStyle name="Normal 11 18 20" xfId="7137" xr:uid="{ABDD512C-19EB-4137-9891-146C3C3101B8}"/>
    <cellStyle name="Normal 11 18 21" xfId="7138" xr:uid="{B9E30228-BE54-4237-BF1F-80BDC35B3456}"/>
    <cellStyle name="Normal 11 18 22" xfId="7139" xr:uid="{0A4EC828-1741-42C7-A5EB-5BF1E01B4BE4}"/>
    <cellStyle name="Normal 11 18 23" xfId="7140" xr:uid="{26E37B97-7553-495B-AEA2-C35F779DB8DF}"/>
    <cellStyle name="Normal 11 18 24" xfId="7141" xr:uid="{033D2A36-8503-452C-AFF1-152F6236DA50}"/>
    <cellStyle name="Normal 11 18 25" xfId="7142" xr:uid="{0D4D3D18-BBDD-476E-B019-B20287809DEE}"/>
    <cellStyle name="Normal 11 18 26" xfId="7143" xr:uid="{30D28F90-C15C-4A08-9321-6717F4FB96F4}"/>
    <cellStyle name="Normal 11 18 27" xfId="7144" xr:uid="{D577BF40-A6FC-4F90-8639-C25F17C44750}"/>
    <cellStyle name="Normal 11 18 28" xfId="7145" xr:uid="{5EAD40A5-52C0-496A-8344-5DF510DDBC55}"/>
    <cellStyle name="Normal 11 18 29" xfId="7146" xr:uid="{5F44D689-88C6-481C-A9C5-BE0F1A838406}"/>
    <cellStyle name="Normal 11 18 3" xfId="7147" xr:uid="{F14D7675-074E-4DE3-A89D-4C27603BB2B1}"/>
    <cellStyle name="Normal 11 18 3 2" xfId="7148" xr:uid="{A4426386-C2F8-4A7F-88AC-07ED219EBFA0}"/>
    <cellStyle name="Normal 11 18 3 3" xfId="7149" xr:uid="{51AE236B-A091-4DCD-BFEF-A442419ACD96}"/>
    <cellStyle name="Normal 11 18 3 4" xfId="7150" xr:uid="{EA24BF1A-CFBE-4462-92B9-DAB4E4D79503}"/>
    <cellStyle name="Normal 11 18 30" xfId="7151" xr:uid="{F0010AE3-E399-4D19-9B24-DAF044A39FBD}"/>
    <cellStyle name="Normal 11 18 31" xfId="7152" xr:uid="{B71774BD-D105-49DC-BEEA-14F0C54BBF96}"/>
    <cellStyle name="Normal 11 18 32" xfId="7153" xr:uid="{A9C67B86-BFC5-4DAD-A307-C6B80930D3A2}"/>
    <cellStyle name="Normal 11 18 33" xfId="7154" xr:uid="{F9028159-3492-4237-B27A-91DCC0AF60C1}"/>
    <cellStyle name="Normal 11 18 34" xfId="7155" xr:uid="{F5A3392B-C427-4812-982D-2A457E1808A1}"/>
    <cellStyle name="Normal 11 18 35" xfId="7156" xr:uid="{99BB27BC-2925-4C4D-A0E2-677E7B6CBC03}"/>
    <cellStyle name="Normal 11 18 36" xfId="7157" xr:uid="{4ED51B7B-78B7-4DF6-A135-1AF96D2460BA}"/>
    <cellStyle name="Normal 11 18 37" xfId="7158" xr:uid="{D8B2313A-6E0B-4E8D-8849-F50E54D3E4E2}"/>
    <cellStyle name="Normal 11 18 38" xfId="7159" xr:uid="{BF01DA6C-00A7-456C-9753-DE6490E54F2E}"/>
    <cellStyle name="Normal 11 18 39" xfId="7160" xr:uid="{14244B82-8C09-4D1B-8B4B-E32B261D8F62}"/>
    <cellStyle name="Normal 11 18 4" xfId="7161" xr:uid="{DD43DC29-6336-4C6D-B93A-2C907869AB41}"/>
    <cellStyle name="Normal 11 18 40" xfId="7162" xr:uid="{B3CB6C37-9EB6-4A4C-B6FC-7612F033145E}"/>
    <cellStyle name="Normal 11 18 41" xfId="7163" xr:uid="{0086FA89-0C7F-482B-BF93-70D996E2635E}"/>
    <cellStyle name="Normal 11 18 42" xfId="7164" xr:uid="{A246E522-1A33-43A8-B0AE-E608A1396D30}"/>
    <cellStyle name="Normal 11 18 43" xfId="7165" xr:uid="{77AA9FF2-8DFE-4DE7-B09E-78307417AC83}"/>
    <cellStyle name="Normal 11 18 44" xfId="7166" xr:uid="{4EA12B9D-E8DF-4938-9156-5AA1F2A9A554}"/>
    <cellStyle name="Normal 11 18 45" xfId="7167" xr:uid="{88B219C8-0E4E-431A-9CCE-942BF8998A1B}"/>
    <cellStyle name="Normal 11 18 5" xfId="7168" xr:uid="{802B1407-99E3-4B1E-914D-E16222592D64}"/>
    <cellStyle name="Normal 11 18 6" xfId="7169" xr:uid="{9AA81FF8-E203-48CD-AE8B-20DA99F6656C}"/>
    <cellStyle name="Normal 11 18 7" xfId="7170" xr:uid="{421EE87C-AAFC-41C4-8146-21F6EC39F0F9}"/>
    <cellStyle name="Normal 11 18 8" xfId="7171" xr:uid="{4DA27004-1AF8-443E-8B3B-0BE7C64BE88A}"/>
    <cellStyle name="Normal 11 18 9" xfId="7172" xr:uid="{6A58B9FB-B57D-47CA-80BC-61FE4FA5E465}"/>
    <cellStyle name="Normal 11 19" xfId="7173" xr:uid="{5C2CE024-91C9-4725-BC55-CB08E33B8DA3}"/>
    <cellStyle name="Normal 11 19 10" xfId="7174" xr:uid="{4BB104D2-0DEC-43F2-92FE-A03E7106FF89}"/>
    <cellStyle name="Normal 11 19 11" xfId="7175" xr:uid="{511CB0C5-C43A-4D38-A65B-EB3665335348}"/>
    <cellStyle name="Normal 11 19 12" xfId="7176" xr:uid="{8A7F1BF4-51FE-4687-A8A6-0A8E137A0F78}"/>
    <cellStyle name="Normal 11 19 13" xfId="7177" xr:uid="{3A79CFF9-D5D6-4303-B67D-51F69450B257}"/>
    <cellStyle name="Normal 11 19 14" xfId="7178" xr:uid="{901426E6-C7EF-4088-AF4C-522678384BF2}"/>
    <cellStyle name="Normal 11 19 15" xfId="7179" xr:uid="{7E7C8455-FB17-4518-9897-F30EAAAB556C}"/>
    <cellStyle name="Normal 11 19 16" xfId="7180" xr:uid="{912D3AD3-92B9-4CED-A921-07DFE2A88AC3}"/>
    <cellStyle name="Normal 11 19 17" xfId="7181" xr:uid="{021D7829-3328-4F46-A7DD-203545F95746}"/>
    <cellStyle name="Normal 11 19 18" xfId="7182" xr:uid="{9CEB7684-BF2E-4CC6-A9C0-76A256DF5264}"/>
    <cellStyle name="Normal 11 19 19" xfId="7183" xr:uid="{DA9035B3-7E03-4F0C-8EEA-8C9A8FB47E86}"/>
    <cellStyle name="Normal 11 19 2" xfId="7184" xr:uid="{D1FA604E-58A2-4E1A-9FEA-69CF25AD2D4F}"/>
    <cellStyle name="Normal 11 19 2 2" xfId="7185" xr:uid="{1AACE067-D5CC-4D4A-8F0D-2AF11B0966F3}"/>
    <cellStyle name="Normal 11 19 2 3" xfId="7186" xr:uid="{EFF7A2D9-3679-4A4E-9B73-698599E7CC02}"/>
    <cellStyle name="Normal 11 19 2 4" xfId="7187" xr:uid="{2450755D-7D27-495A-9DCC-B6971D93468B}"/>
    <cellStyle name="Normal 11 19 20" xfId="7188" xr:uid="{F8F871F3-C8F9-4E74-A705-A2ED24C3BCBB}"/>
    <cellStyle name="Normal 11 19 21" xfId="7189" xr:uid="{1CFA808F-74ED-4E2E-89AA-678D8798E94C}"/>
    <cellStyle name="Normal 11 19 22" xfId="7190" xr:uid="{F26F2A62-A416-4D4E-936C-4D13D4573D3B}"/>
    <cellStyle name="Normal 11 19 23" xfId="7191" xr:uid="{05357205-EA85-4464-A191-5D265068416F}"/>
    <cellStyle name="Normal 11 19 24" xfId="7192" xr:uid="{28B373F1-170A-4C7B-BFE1-85FA01906B99}"/>
    <cellStyle name="Normal 11 19 25" xfId="7193" xr:uid="{22312DF3-54FE-4678-86ED-D21ECBFD617A}"/>
    <cellStyle name="Normal 11 19 26" xfId="7194" xr:uid="{5C06ED11-F326-4196-A9AF-46BBE1CE2B47}"/>
    <cellStyle name="Normal 11 19 27" xfId="7195" xr:uid="{43CB3603-4C09-4447-BDF3-4F073390FFCC}"/>
    <cellStyle name="Normal 11 19 28" xfId="7196" xr:uid="{68B84646-74CC-403A-BADD-4BC037910927}"/>
    <cellStyle name="Normal 11 19 29" xfId="7197" xr:uid="{9054C53C-325E-4B03-A1AD-572505DC4C75}"/>
    <cellStyle name="Normal 11 19 3" xfId="7198" xr:uid="{3C648FBF-B5D2-44E8-8F67-9874B2393705}"/>
    <cellStyle name="Normal 11 19 3 2" xfId="7199" xr:uid="{E187E16C-19B7-463D-A9DA-6B1769AF85FE}"/>
    <cellStyle name="Normal 11 19 3 3" xfId="7200" xr:uid="{2E671257-A6E3-41CE-9D34-207B4460F917}"/>
    <cellStyle name="Normal 11 19 3 4" xfId="7201" xr:uid="{5F71A83C-B429-4843-880A-09D172B1F4E9}"/>
    <cellStyle name="Normal 11 19 30" xfId="7202" xr:uid="{9C5796BB-0F6D-4EA7-8017-BB397E0BC788}"/>
    <cellStyle name="Normal 11 19 31" xfId="7203" xr:uid="{3DA91E73-EC82-455F-9041-3159D8815D59}"/>
    <cellStyle name="Normal 11 19 32" xfId="7204" xr:uid="{D4C6564C-4162-42D0-AFC2-6B6746683C62}"/>
    <cellStyle name="Normal 11 19 33" xfId="7205" xr:uid="{A20FFD53-97D4-4E5A-9D19-E3B858E73C8C}"/>
    <cellStyle name="Normal 11 19 34" xfId="7206" xr:uid="{704C1117-A25B-4B73-A289-146A13F8F81E}"/>
    <cellStyle name="Normal 11 19 35" xfId="7207" xr:uid="{B7FCA771-835A-4EF2-9B59-9FA7FEE41711}"/>
    <cellStyle name="Normal 11 19 36" xfId="7208" xr:uid="{5BB60A78-E14C-4903-A889-2A586E698FFD}"/>
    <cellStyle name="Normal 11 19 37" xfId="7209" xr:uid="{F10ABE57-137F-428D-B6AA-0FE3885F0E7A}"/>
    <cellStyle name="Normal 11 19 38" xfId="7210" xr:uid="{FDA533AA-BB13-49A2-A39D-B11DA47C37EE}"/>
    <cellStyle name="Normal 11 19 39" xfId="7211" xr:uid="{06ABA4F3-7650-4613-B02B-C17E324BED52}"/>
    <cellStyle name="Normal 11 19 4" xfId="7212" xr:uid="{5FD21733-88D1-4B83-A828-191A168436AF}"/>
    <cellStyle name="Normal 11 19 40" xfId="7213" xr:uid="{120F8904-F6B8-40F7-BAFD-D7E672F82AFC}"/>
    <cellStyle name="Normal 11 19 41" xfId="7214" xr:uid="{FF0AB803-586A-4850-B152-82937703F49B}"/>
    <cellStyle name="Normal 11 19 42" xfId="7215" xr:uid="{F4416B7D-E720-4ED0-B82F-E9B4E575C02D}"/>
    <cellStyle name="Normal 11 19 43" xfId="7216" xr:uid="{BA83C123-9352-40F0-A544-9C851687195A}"/>
    <cellStyle name="Normal 11 19 44" xfId="7217" xr:uid="{C4214EB7-963B-4F38-9DF7-3E57551AB7FF}"/>
    <cellStyle name="Normal 11 19 45" xfId="7218" xr:uid="{86C7544B-3D0A-4D09-834D-A5A5DA27298E}"/>
    <cellStyle name="Normal 11 19 5" xfId="7219" xr:uid="{1F711B78-4111-4366-9212-433DDADAD40D}"/>
    <cellStyle name="Normal 11 19 6" xfId="7220" xr:uid="{F74138A1-0DFD-4205-80D0-9309CE375B3F}"/>
    <cellStyle name="Normal 11 19 7" xfId="7221" xr:uid="{DF6A1D24-DDC0-4616-A626-A0E706931E04}"/>
    <cellStyle name="Normal 11 19 8" xfId="7222" xr:uid="{DDA5E593-1CC1-446E-95CA-468EEE395705}"/>
    <cellStyle name="Normal 11 19 9" xfId="7223" xr:uid="{6121CF32-54E0-4C2D-85D5-C4D2A236668A}"/>
    <cellStyle name="Normal 11 2" xfId="7224" xr:uid="{F403A744-458B-41B3-A8EF-FBB98F290D5A}"/>
    <cellStyle name="Normal 11 2 10" xfId="7225" xr:uid="{1B330FE3-B765-4016-BD65-58301C19B8A9}"/>
    <cellStyle name="Normal 11 2 10 2" xfId="7226" xr:uid="{C2E8D6DF-8123-4E41-9A96-25D1E79DFCD3}"/>
    <cellStyle name="Normal 11 2 10 2 2" xfId="7227" xr:uid="{075BBFF9-1D85-40AA-9B26-C97FC95C4AC2}"/>
    <cellStyle name="Normal 11 2 10 2 3" xfId="7228" xr:uid="{C68DA592-48A6-4E1D-93F6-E8A1D9601824}"/>
    <cellStyle name="Normal 11 2 10 2 4" xfId="7229" xr:uid="{6249B5E1-75C8-4819-8D55-ACE57B4C3B85}"/>
    <cellStyle name="Normal 11 2 10 3" xfId="7230" xr:uid="{51A9D5D9-8044-402E-8810-850968A53822}"/>
    <cellStyle name="Normal 11 2 10 3 2" xfId="7231" xr:uid="{7C6239B3-9B70-4CEA-9A5E-48FE7A77B7A9}"/>
    <cellStyle name="Normal 11 2 10 3 3" xfId="7232" xr:uid="{C9280F75-F299-4C56-834A-7B01935731ED}"/>
    <cellStyle name="Normal 11 2 10 3 4" xfId="7233" xr:uid="{89AAB80E-A5AC-4C39-BEA8-AFB30EC6271F}"/>
    <cellStyle name="Normal 11 2 10 4" xfId="7234" xr:uid="{80E14AE5-F1F8-49B8-BA03-5FC60B70B881}"/>
    <cellStyle name="Normal 11 2 10 5" xfId="7235" xr:uid="{AE4D0D21-C69A-4DDA-9D55-07E3187162F1}"/>
    <cellStyle name="Normal 11 2 10 6" xfId="7236" xr:uid="{BACF6383-0CB0-4EDE-87F5-A0F6BBD544C5}"/>
    <cellStyle name="Normal 11 2 11" xfId="7237" xr:uid="{D27D6A59-8D1A-46B6-B75B-254C01EEA6CA}"/>
    <cellStyle name="Normal 11 2 11 2" xfId="7238" xr:uid="{077984D2-E012-467F-A192-7D8FF4C66D91}"/>
    <cellStyle name="Normal 11 2 11 2 2" xfId="7239" xr:uid="{5C0F5C8A-E095-4DCE-845B-57A9840A9D94}"/>
    <cellStyle name="Normal 11 2 11 2 3" xfId="7240" xr:uid="{41814147-A802-4C3B-98CE-F73942C8DF83}"/>
    <cellStyle name="Normal 11 2 11 2 4" xfId="7241" xr:uid="{54BD5601-335A-4DF2-A36D-49CD183A4CEE}"/>
    <cellStyle name="Normal 11 2 11 3" xfId="7242" xr:uid="{9FE8973A-93D9-4916-92CD-076DFA8E3C55}"/>
    <cellStyle name="Normal 11 2 11 3 2" xfId="7243" xr:uid="{56D6B1C9-A68F-452B-AD35-7B8909DB0DAC}"/>
    <cellStyle name="Normal 11 2 11 3 3" xfId="7244" xr:uid="{6AE2DC58-AFA4-484B-9017-DA8FBA855E86}"/>
    <cellStyle name="Normal 11 2 11 3 4" xfId="7245" xr:uid="{D2E601A5-3C23-4E65-B09C-F719CCE535EA}"/>
    <cellStyle name="Normal 11 2 11 4" xfId="7246" xr:uid="{DBB99B2E-33B4-4B40-8FE3-BCD8FDDE76F0}"/>
    <cellStyle name="Normal 11 2 11 5" xfId="7247" xr:uid="{80A0A3A5-36D7-4954-9790-45D2F202D591}"/>
    <cellStyle name="Normal 11 2 11 6" xfId="7248" xr:uid="{68C3283F-CAAB-426C-9B35-0388C5AC788D}"/>
    <cellStyle name="Normal 11 2 12" xfId="7249" xr:uid="{7C9756F0-62FA-48E1-A1A3-E639984BC955}"/>
    <cellStyle name="Normal 11 2 12 2" xfId="7250" xr:uid="{25051797-B16A-4D99-B511-01301FCCA593}"/>
    <cellStyle name="Normal 11 2 12 2 2" xfId="7251" xr:uid="{33AE9277-D4F2-47C7-92EE-FD99DCD41563}"/>
    <cellStyle name="Normal 11 2 12 2 3" xfId="7252" xr:uid="{D12ACFB9-66F7-4F06-B466-456AD0E2695D}"/>
    <cellStyle name="Normal 11 2 12 2 4" xfId="7253" xr:uid="{7F6E73EC-33E4-49AD-A0F8-9EA8124F266A}"/>
    <cellStyle name="Normal 11 2 12 3" xfId="7254" xr:uid="{776A39F2-C1A7-4953-AC5E-625502C93210}"/>
    <cellStyle name="Normal 11 2 12 3 2" xfId="7255" xr:uid="{0FCF05B4-6360-4174-94A0-7F28BCE228A3}"/>
    <cellStyle name="Normal 11 2 12 3 3" xfId="7256" xr:uid="{5751510C-FF34-4E27-AE3E-D022D9E76FC1}"/>
    <cellStyle name="Normal 11 2 12 3 4" xfId="7257" xr:uid="{70709007-3421-4391-974F-B5E04415430F}"/>
    <cellStyle name="Normal 11 2 12 4" xfId="7258" xr:uid="{1D3A7A82-8FC4-4647-AAFD-FB74077A3478}"/>
    <cellStyle name="Normal 11 2 12 5" xfId="7259" xr:uid="{92978BDD-29A4-4472-B519-56255CB88A21}"/>
    <cellStyle name="Normal 11 2 12 6" xfId="7260" xr:uid="{FD30219A-BE65-4C6B-BA93-62A12A1BA51C}"/>
    <cellStyle name="Normal 11 2 13" xfId="7261" xr:uid="{5ADC0E5D-C817-4CA3-97FB-A52C895079AA}"/>
    <cellStyle name="Normal 11 2 13 2" xfId="7262" xr:uid="{D623C968-AB1C-44FF-859C-0CC2650F38E1}"/>
    <cellStyle name="Normal 11 2 13 2 2" xfId="7263" xr:uid="{B04DDB50-49FD-4C5E-9D20-095F79A3F551}"/>
    <cellStyle name="Normal 11 2 13 2 3" xfId="7264" xr:uid="{5C00343B-304F-4242-BE24-187D8C9BD2D5}"/>
    <cellStyle name="Normal 11 2 13 2 4" xfId="7265" xr:uid="{109EF579-5B08-4C52-9A23-B26D1897E72D}"/>
    <cellStyle name="Normal 11 2 13 3" xfId="7266" xr:uid="{3C3FE0B5-82D3-4827-9578-380D91F424A2}"/>
    <cellStyle name="Normal 11 2 13 3 2" xfId="7267" xr:uid="{46B94ECC-9F51-45F6-888D-F1E0963C0E78}"/>
    <cellStyle name="Normal 11 2 13 3 3" xfId="7268" xr:uid="{8F0636B5-5D93-4C78-8629-F332F3496434}"/>
    <cellStyle name="Normal 11 2 13 3 4" xfId="7269" xr:uid="{41EE1F28-20FD-4117-9EE6-B2B996B4D5D1}"/>
    <cellStyle name="Normal 11 2 13 4" xfId="7270" xr:uid="{9BAE28DA-6B66-493D-A852-A8CC6A7D53F9}"/>
    <cellStyle name="Normal 11 2 13 5" xfId="7271" xr:uid="{A8DEB990-66C5-4E34-B557-B95F39E09EB0}"/>
    <cellStyle name="Normal 11 2 13 6" xfId="7272" xr:uid="{FCA903AE-CB18-4A96-80F2-CB32F2EBD9EF}"/>
    <cellStyle name="Normal 11 2 14" xfId="7273" xr:uid="{7F9F3214-95A3-4244-994F-9DD64616CE18}"/>
    <cellStyle name="Normal 11 2 14 2" xfId="7274" xr:uid="{DA00CF7A-F63C-4080-9EF8-CB43A3C5A3B7}"/>
    <cellStyle name="Normal 11 2 14 2 2" xfId="7275" xr:uid="{EDF75791-BD70-4623-ADD5-FDD4926F9B77}"/>
    <cellStyle name="Normal 11 2 14 2 3" xfId="7276" xr:uid="{43EB31E5-DAD6-4424-99A2-FBBB932FB55C}"/>
    <cellStyle name="Normal 11 2 14 2 4" xfId="7277" xr:uid="{0B5D315E-CED0-4EEE-ABD1-11334069C2CA}"/>
    <cellStyle name="Normal 11 2 14 3" xfId="7278" xr:uid="{61371A34-222F-4C5B-BACD-965AB8F066A3}"/>
    <cellStyle name="Normal 11 2 14 3 2" xfId="7279" xr:uid="{4CA98836-406F-46DE-97D6-2D816F383EF9}"/>
    <cellStyle name="Normal 11 2 14 3 3" xfId="7280" xr:uid="{48E78C29-09F0-4062-BF6E-7E3321258EB7}"/>
    <cellStyle name="Normal 11 2 14 3 4" xfId="7281" xr:uid="{3C1490BD-C0BE-4E09-AC78-BF4A0B50A091}"/>
    <cellStyle name="Normal 11 2 14 4" xfId="7282" xr:uid="{7B603747-EBAE-4B83-9648-5D4990352607}"/>
    <cellStyle name="Normal 11 2 14 5" xfId="7283" xr:uid="{27BC8B3D-82AF-461F-972A-F813770892D2}"/>
    <cellStyle name="Normal 11 2 14 6" xfId="7284" xr:uid="{F65A51A5-F09E-49FB-AB54-BE16BA4F52DE}"/>
    <cellStyle name="Normal 11 2 15" xfId="7285" xr:uid="{50B58CFD-7E34-4B12-84E3-6CAED0C08C82}"/>
    <cellStyle name="Normal 11 2 15 2" xfId="7286" xr:uid="{1111AF7D-0A39-4EE8-AAFD-DC098FF22357}"/>
    <cellStyle name="Normal 11 2 15 2 2" xfId="7287" xr:uid="{6547F29E-B734-42D7-8E9E-D5E7FCF471BE}"/>
    <cellStyle name="Normal 11 2 15 2 3" xfId="7288" xr:uid="{4982A972-FE7B-4748-933A-66DF10B7D8EC}"/>
    <cellStyle name="Normal 11 2 15 2 4" xfId="7289" xr:uid="{7365BD27-2EB2-4B60-9AA7-D9F1DE2EC2AD}"/>
    <cellStyle name="Normal 11 2 15 3" xfId="7290" xr:uid="{BD690423-DC51-4921-A711-06BC6B27AA1E}"/>
    <cellStyle name="Normal 11 2 15 3 2" xfId="7291" xr:uid="{3DC25657-803E-4D86-9723-520C37341D51}"/>
    <cellStyle name="Normal 11 2 15 3 3" xfId="7292" xr:uid="{8C40F69D-003D-4C0F-98D1-13B94164FFA2}"/>
    <cellStyle name="Normal 11 2 15 3 4" xfId="7293" xr:uid="{A8D14460-85F8-45C6-B4AE-0DE8A38FB114}"/>
    <cellStyle name="Normal 11 2 15 4" xfId="7294" xr:uid="{B560EBF5-9A01-4A10-99A9-5D9335B0C295}"/>
    <cellStyle name="Normal 11 2 15 5" xfId="7295" xr:uid="{705C9C1C-ED74-46EB-A204-F10D8B7619BE}"/>
    <cellStyle name="Normal 11 2 15 6" xfId="7296" xr:uid="{66889A78-85E1-4067-90F2-539385E3792F}"/>
    <cellStyle name="Normal 11 2 16" xfId="7297" xr:uid="{F9C101C3-FCE2-459E-842B-7BBA8756CF3F}"/>
    <cellStyle name="Normal 11 2 16 2" xfId="7298" xr:uid="{1BD18082-7372-40D3-8C4B-1367A6322847}"/>
    <cellStyle name="Normal 11 2 16 2 2" xfId="7299" xr:uid="{9D0C05A4-6154-4984-912F-AB21F57CA788}"/>
    <cellStyle name="Normal 11 2 16 2 3" xfId="7300" xr:uid="{F125796E-1144-4233-9A37-87392DB13FCF}"/>
    <cellStyle name="Normal 11 2 16 2 4" xfId="7301" xr:uid="{9701CEB7-04FF-4182-AE92-FF315755E2E8}"/>
    <cellStyle name="Normal 11 2 16 3" xfId="7302" xr:uid="{025CF8EE-820F-4C9B-AA81-26109B4CBE03}"/>
    <cellStyle name="Normal 11 2 16 3 2" xfId="7303" xr:uid="{3482FC1C-3E3E-4E56-B54F-4C710B073A8A}"/>
    <cellStyle name="Normal 11 2 16 3 3" xfId="7304" xr:uid="{534B1838-87A4-4F37-A79B-3E323B1FDC6E}"/>
    <cellStyle name="Normal 11 2 16 3 4" xfId="7305" xr:uid="{EA268F51-5918-4A3A-93D4-2537FD7D1CFA}"/>
    <cellStyle name="Normal 11 2 16 4" xfId="7306" xr:uid="{12613275-86F3-4055-BE1B-9CC33F5A95FF}"/>
    <cellStyle name="Normal 11 2 16 5" xfId="7307" xr:uid="{11CA8F4E-2704-4912-83C1-3E2973A48692}"/>
    <cellStyle name="Normal 11 2 16 6" xfId="7308" xr:uid="{1816F1D6-865D-4165-A7EA-A6E04495006C}"/>
    <cellStyle name="Normal 11 2 17" xfId="7309" xr:uid="{99FDC0B0-0D71-4BBE-85D4-727EECE63CDE}"/>
    <cellStyle name="Normal 11 2 17 2" xfId="7310" xr:uid="{562666A8-5FB6-4EA7-8476-7CAFF70836CF}"/>
    <cellStyle name="Normal 11 2 17 2 2" xfId="7311" xr:uid="{7A39BEC0-8AD7-414B-AEE6-84B35FA1542A}"/>
    <cellStyle name="Normal 11 2 17 2 3" xfId="7312" xr:uid="{23E7491A-5697-481B-A3EE-C5F127BD2B8E}"/>
    <cellStyle name="Normal 11 2 17 2 4" xfId="7313" xr:uid="{DA04E235-D2F1-4C55-BC92-BC3FBB8123A1}"/>
    <cellStyle name="Normal 11 2 17 3" xfId="7314" xr:uid="{2641C32F-AB53-421B-AD5D-FEC6C20ECDD1}"/>
    <cellStyle name="Normal 11 2 17 3 2" xfId="7315" xr:uid="{78D9AE3B-C938-40F2-8763-C43BF05342E6}"/>
    <cellStyle name="Normal 11 2 17 3 3" xfId="7316" xr:uid="{1B37155F-70D2-4EE9-86A2-CABCD5AEB272}"/>
    <cellStyle name="Normal 11 2 17 3 4" xfId="7317" xr:uid="{4EDD782E-70A8-4B66-8BB2-56ACF10D55A2}"/>
    <cellStyle name="Normal 11 2 17 4" xfId="7318" xr:uid="{55B83A89-E6AA-491F-BF78-0DB35888A334}"/>
    <cellStyle name="Normal 11 2 17 5" xfId="7319" xr:uid="{1DD6165F-0B2E-4B3D-9953-2DA023E47DC5}"/>
    <cellStyle name="Normal 11 2 17 6" xfId="7320" xr:uid="{40683FB0-DC1C-45C3-B9C3-85890A1E4383}"/>
    <cellStyle name="Normal 11 2 18" xfId="7321" xr:uid="{1203BE12-6190-407B-87D6-944FD7B8AAE0}"/>
    <cellStyle name="Normal 11 2 18 2" xfId="7322" xr:uid="{CFFFBD7E-DDEE-4EFD-B488-BD484309F7E3}"/>
    <cellStyle name="Normal 11 2 18 3" xfId="7323" xr:uid="{710B41F6-DDC3-4194-82FC-C8D16D7D2716}"/>
    <cellStyle name="Normal 11 2 18 4" xfId="7324" xr:uid="{319C2900-5E54-4DA3-BAD0-FAE5E72DADE5}"/>
    <cellStyle name="Normal 11 2 19" xfId="7325" xr:uid="{289876D1-CA62-42AB-8D4D-529F6380AD7B}"/>
    <cellStyle name="Normal 11 2 19 2" xfId="7326" xr:uid="{BD8DBE49-252D-43A0-8D56-E65F2E6C52C5}"/>
    <cellStyle name="Normal 11 2 19 3" xfId="7327" xr:uid="{9B88077E-2CA2-4170-8703-1A6061CB020D}"/>
    <cellStyle name="Normal 11 2 19 4" xfId="7328" xr:uid="{BC59C335-3BA5-4575-944A-3BC37189E2FE}"/>
    <cellStyle name="Normal 11 2 2" xfId="7329" xr:uid="{B1804034-6E4F-4BFF-AA34-1C7A5D636C80}"/>
    <cellStyle name="Normal 11 2 2 2" xfId="7330" xr:uid="{8C8654F5-EE3B-4F97-B660-C65619A0E8BE}"/>
    <cellStyle name="Normal 11 2 2 2 2" xfId="7331" xr:uid="{C64612ED-313C-4F09-B47A-CA0F6895E3DA}"/>
    <cellStyle name="Normal 11 2 2 2 3" xfId="7332" xr:uid="{5FEAC903-E57C-4DF9-945A-EF8AD22B05DF}"/>
    <cellStyle name="Normal 11 2 2 2 4" xfId="7333" xr:uid="{BD0C3600-76E1-4015-82E3-73A08BD7F63E}"/>
    <cellStyle name="Normal 11 2 2 3" xfId="7334" xr:uid="{F4C82E9A-D9A2-4ACB-8914-B78D62A4ACF4}"/>
    <cellStyle name="Normal 11 2 2 3 2" xfId="7335" xr:uid="{40DCDF46-02AE-4AF2-9A33-26CB272DD62F}"/>
    <cellStyle name="Normal 11 2 2 3 3" xfId="7336" xr:uid="{8365DAF7-4F2D-4722-A8C7-109BA3088E7A}"/>
    <cellStyle name="Normal 11 2 2 3 4" xfId="7337" xr:uid="{A2D4AA5C-49A9-4505-B92D-A0B9A5E5CB46}"/>
    <cellStyle name="Normal 11 2 2 4" xfId="7338" xr:uid="{F4414174-868F-4228-B4E9-2A93499FAC09}"/>
    <cellStyle name="Normal 11 2 2 5" xfId="7339" xr:uid="{06A79C4E-93DA-45AC-AE6F-64EB479E44A4}"/>
    <cellStyle name="Normal 11 2 2 6" xfId="7340" xr:uid="{43C01ABA-B7B8-4DAE-A821-AE340AFD657C}"/>
    <cellStyle name="Normal 11 2 20" xfId="7341" xr:uid="{DD7857C0-1848-454F-ADE1-20DA128926CC}"/>
    <cellStyle name="Normal 11 2 20 2" xfId="7342" xr:uid="{D7598159-7E43-4C51-8AEB-725FF7FF8328}"/>
    <cellStyle name="Normal 11 2 20 3" xfId="7343" xr:uid="{160719A1-CC7B-465E-93B5-4298BA326D3E}"/>
    <cellStyle name="Normal 11 2 20 4" xfId="7344" xr:uid="{173BEF7B-E913-4847-8599-E3F7DE322287}"/>
    <cellStyle name="Normal 11 2 21" xfId="7345" xr:uid="{284A6332-85CA-4A20-897C-D7B4F24AE340}"/>
    <cellStyle name="Normal 11 2 22" xfId="7346" xr:uid="{6AF17016-0F2C-4EEE-8275-77FE591BE002}"/>
    <cellStyle name="Normal 11 2 23" xfId="7347" xr:uid="{7D12836E-32E4-4C07-AC4D-2C7F72CB4F15}"/>
    <cellStyle name="Normal 11 2 24" xfId="7348" xr:uid="{76D1CCF1-8A50-476D-85AA-6C4C3D39864D}"/>
    <cellStyle name="Normal 11 2 25" xfId="7349" xr:uid="{0E521002-0A9B-4330-9154-F317FAFA63EE}"/>
    <cellStyle name="Normal 11 2 26" xfId="7350" xr:uid="{E7282917-ED6A-4760-BBE9-F0D804C4E440}"/>
    <cellStyle name="Normal 11 2 27" xfId="7351" xr:uid="{4E206284-DFAA-44B8-A565-82B2356EC825}"/>
    <cellStyle name="Normal 11 2 28" xfId="7352" xr:uid="{78A0EF5D-0FE1-41E6-9C1D-9B251F40DA87}"/>
    <cellStyle name="Normal 11 2 29" xfId="7353" xr:uid="{9DB06E1E-B227-41E6-BCF9-0163A5E0E22A}"/>
    <cellStyle name="Normal 11 2 3" xfId="7354" xr:uid="{A19F94EB-48E8-42A6-AE46-F809E7ACA9E9}"/>
    <cellStyle name="Normal 11 2 3 2" xfId="7355" xr:uid="{6F4AA60E-0A57-4A7D-A6E3-9E88EE6391CD}"/>
    <cellStyle name="Normal 11 2 3 2 2" xfId="7356" xr:uid="{855B0AD7-4652-4BD9-B574-0CFD3134CC88}"/>
    <cellStyle name="Normal 11 2 3 2 3" xfId="7357" xr:uid="{DDC808B7-7166-46AC-84D3-D73945F3FA39}"/>
    <cellStyle name="Normal 11 2 3 2 4" xfId="7358" xr:uid="{9479E46A-4690-4F3F-8B76-54509FDF0144}"/>
    <cellStyle name="Normal 11 2 3 3" xfId="7359" xr:uid="{12F0034B-0823-4D99-BCCD-AE7B6790A837}"/>
    <cellStyle name="Normal 11 2 3 3 2" xfId="7360" xr:uid="{2F0BA8F4-09D0-48F1-8D97-15612264E4C1}"/>
    <cellStyle name="Normal 11 2 3 3 3" xfId="7361" xr:uid="{B29725EF-9B12-4F31-BF87-5C23DDF0868C}"/>
    <cellStyle name="Normal 11 2 3 3 4" xfId="7362" xr:uid="{D4B2D1E1-BE08-49D2-AA20-FC6B03E77496}"/>
    <cellStyle name="Normal 11 2 3 4" xfId="7363" xr:uid="{2FFB2E32-5125-4421-8D3D-843F61F988CA}"/>
    <cellStyle name="Normal 11 2 3 5" xfId="7364" xr:uid="{F334038E-FC1D-42D6-A55E-8C9006B6FF8B}"/>
    <cellStyle name="Normal 11 2 3 6" xfId="7365" xr:uid="{78C8B7CA-7478-4215-8D92-29FD9D2AB18C}"/>
    <cellStyle name="Normal 11 2 30" xfId="7366" xr:uid="{73663BD7-8A62-49E5-A55E-29163193F517}"/>
    <cellStyle name="Normal 11 2 31" xfId="7367" xr:uid="{873A2B88-2A2B-4EE3-8098-1568EBA10739}"/>
    <cellStyle name="Normal 11 2 32" xfId="7368" xr:uid="{2980C258-0CF9-4EF9-AA0C-3EF062E0219B}"/>
    <cellStyle name="Normal 11 2 33" xfId="7369" xr:uid="{6A0DB508-A066-4F01-9936-97DF078C780A}"/>
    <cellStyle name="Normal 11 2 34" xfId="7370" xr:uid="{B1DEA980-5D80-4600-9095-B7784884B692}"/>
    <cellStyle name="Normal 11 2 35" xfId="7371" xr:uid="{68D80015-E563-415C-BE97-A127F2DE56CB}"/>
    <cellStyle name="Normal 11 2 36" xfId="7372" xr:uid="{68F43655-707E-4E2B-BD06-FEA61215C5EC}"/>
    <cellStyle name="Normal 11 2 37" xfId="7373" xr:uid="{407BABED-D061-4054-A94F-F8FA7F6E7A45}"/>
    <cellStyle name="Normal 11 2 38" xfId="7374" xr:uid="{C00C9F33-58EA-4FC5-A9BC-A7E14EEA7285}"/>
    <cellStyle name="Normal 11 2 39" xfId="7375" xr:uid="{AF80B95E-B727-4D34-971B-9D3323AD39E4}"/>
    <cellStyle name="Normal 11 2 4" xfId="7376" xr:uid="{3BD86554-24E7-4767-A85F-A79C5787E15A}"/>
    <cellStyle name="Normal 11 2 4 2" xfId="7377" xr:uid="{31FD5683-5296-4702-AD0B-44832D04B700}"/>
    <cellStyle name="Normal 11 2 4 2 2" xfId="7378" xr:uid="{A90860C4-5D94-4DCB-A147-5AF5C8C9819F}"/>
    <cellStyle name="Normal 11 2 4 2 3" xfId="7379" xr:uid="{2F82E705-36DE-46F2-ABA2-591BCE5282F0}"/>
    <cellStyle name="Normal 11 2 4 2 4" xfId="7380" xr:uid="{393C3CDB-BA96-43FF-93D2-74D075372058}"/>
    <cellStyle name="Normal 11 2 4 3" xfId="7381" xr:uid="{FB550845-22C5-4FDF-9504-E45091F12D93}"/>
    <cellStyle name="Normal 11 2 4 3 2" xfId="7382" xr:uid="{B0A8446F-2FBB-4F91-8F44-9E3EEFFF50F7}"/>
    <cellStyle name="Normal 11 2 4 3 3" xfId="7383" xr:uid="{109AD26D-7BD2-426B-9658-016678A90068}"/>
    <cellStyle name="Normal 11 2 4 3 4" xfId="7384" xr:uid="{33C5AF4B-158D-4318-A162-6A75348D510B}"/>
    <cellStyle name="Normal 11 2 4 4" xfId="7385" xr:uid="{E0337778-FE49-4EBA-A33F-4F60CFD85CA9}"/>
    <cellStyle name="Normal 11 2 4 5" xfId="7386" xr:uid="{F56242CB-E954-4C8F-B2D8-F46A53233B1E}"/>
    <cellStyle name="Normal 11 2 4 6" xfId="7387" xr:uid="{3E5B7F5D-5C1C-4725-87C7-62FB889BEEC8}"/>
    <cellStyle name="Normal 11 2 40" xfId="7388" xr:uid="{2DD0C7EE-A683-433F-8BE4-AD3E92DFEED7}"/>
    <cellStyle name="Normal 11 2 41" xfId="7389" xr:uid="{29625128-9B5F-4DDC-BCCF-A9E64638732B}"/>
    <cellStyle name="Normal 11 2 42" xfId="7390" xr:uid="{82E4B5CD-C245-4153-8106-C580BDC7A329}"/>
    <cellStyle name="Normal 11 2 43" xfId="7391" xr:uid="{4DCDF3EF-0618-4CFD-A375-EEC268A12CCC}"/>
    <cellStyle name="Normal 11 2 44" xfId="7392" xr:uid="{88CB67D8-B40C-4D3F-88FE-BBBA7A0C8395}"/>
    <cellStyle name="Normal 11 2 45" xfId="7393" xr:uid="{F593727D-EFE5-4E1A-9852-D5EC460668B8}"/>
    <cellStyle name="Normal 11 2 46" xfId="7394" xr:uid="{1F5869B4-720A-4EE7-9233-F0FD808A0438}"/>
    <cellStyle name="Normal 11 2 47" xfId="7395" xr:uid="{1BE55551-C796-4F2E-8567-DA23F802CBC4}"/>
    <cellStyle name="Normal 11 2 48" xfId="7396" xr:uid="{5616322F-46EE-4760-8BDC-98A20C01E6D8}"/>
    <cellStyle name="Normal 11 2 49" xfId="7397" xr:uid="{F102B880-30AD-48AE-A648-76204E1AA2CB}"/>
    <cellStyle name="Normal 11 2 5" xfId="7398" xr:uid="{385A106F-839B-4031-8440-714733478CBC}"/>
    <cellStyle name="Normal 11 2 5 2" xfId="7399" xr:uid="{0B0F03A9-FC93-427A-9896-8858DE640BB7}"/>
    <cellStyle name="Normal 11 2 5 2 2" xfId="7400" xr:uid="{BA39F729-600A-44F4-84D0-7A26851603DE}"/>
    <cellStyle name="Normal 11 2 5 2 3" xfId="7401" xr:uid="{41727B77-490E-479A-925E-0A321E93ADC5}"/>
    <cellStyle name="Normal 11 2 5 2 4" xfId="7402" xr:uid="{15F3172A-EAAC-468A-B2D4-70B2D17698B4}"/>
    <cellStyle name="Normal 11 2 5 3" xfId="7403" xr:uid="{4058CADF-2BBF-4002-9342-9C49BFB719BA}"/>
    <cellStyle name="Normal 11 2 5 3 2" xfId="7404" xr:uid="{FBEA25C3-49BA-40F3-8890-A3EB34F54D61}"/>
    <cellStyle name="Normal 11 2 5 3 3" xfId="7405" xr:uid="{FE3A0FA7-7962-4327-95B7-E67AEE84BC72}"/>
    <cellStyle name="Normal 11 2 5 3 4" xfId="7406" xr:uid="{F6BBD7C1-621C-4DB8-895B-9008C72A2826}"/>
    <cellStyle name="Normal 11 2 5 4" xfId="7407" xr:uid="{BBCDBCF5-BDDC-4234-9496-72C89056BA01}"/>
    <cellStyle name="Normal 11 2 5 5" xfId="7408" xr:uid="{6139289E-FFEC-410D-8623-4E3DEF2BC58B}"/>
    <cellStyle name="Normal 11 2 5 6" xfId="7409" xr:uid="{DF91F0EC-BC49-406E-8D3C-DC701172FD6F}"/>
    <cellStyle name="Normal 11 2 50" xfId="7410" xr:uid="{EBAC4167-58C2-497D-9782-403B02C67234}"/>
    <cellStyle name="Normal 11 2 51" xfId="7411" xr:uid="{78FDA5B1-93C7-4514-8DFC-3C004360BC55}"/>
    <cellStyle name="Normal 11 2 52" xfId="7412" xr:uid="{9760CBB1-ECB1-4D92-A322-826EC5965BD3}"/>
    <cellStyle name="Normal 11 2 53" xfId="7413" xr:uid="{9432C43E-F42F-47A5-8A57-F93EEE1D2B24}"/>
    <cellStyle name="Normal 11 2 6" xfId="7414" xr:uid="{B741B45D-FE3F-4FCC-ADDE-2EF53E3BE0BE}"/>
    <cellStyle name="Normal 11 2 6 2" xfId="7415" xr:uid="{09199A57-6881-4D60-95E8-98F3D18CE38C}"/>
    <cellStyle name="Normal 11 2 6 2 2" xfId="7416" xr:uid="{BC61B8D3-7038-4CBC-B8B3-BE90C4C96B67}"/>
    <cellStyle name="Normal 11 2 6 2 3" xfId="7417" xr:uid="{3040A1D6-1B5B-4D43-A6CB-63F9EB3F1A41}"/>
    <cellStyle name="Normal 11 2 6 2 4" xfId="7418" xr:uid="{F433A342-4857-47B0-9055-6E1D7FF71E5C}"/>
    <cellStyle name="Normal 11 2 6 3" xfId="7419" xr:uid="{DBC86A1A-AA55-4BEA-BDB6-D8B5E9E645A6}"/>
    <cellStyle name="Normal 11 2 6 3 2" xfId="7420" xr:uid="{61180B7A-4CDC-4234-BDEC-ADDB56A68605}"/>
    <cellStyle name="Normal 11 2 6 3 3" xfId="7421" xr:uid="{B05AA4D5-1697-41DF-BF43-3747D2DE1F5A}"/>
    <cellStyle name="Normal 11 2 6 3 4" xfId="7422" xr:uid="{24071E7A-BDC4-4AE8-9347-17FBAAD237B8}"/>
    <cellStyle name="Normal 11 2 6 4" xfId="7423" xr:uid="{DA497E96-1101-43E1-9ECF-CDA040049FED}"/>
    <cellStyle name="Normal 11 2 6 5" xfId="7424" xr:uid="{1CCE14F9-AAB0-4332-9E09-B923D5416942}"/>
    <cellStyle name="Normal 11 2 6 6" xfId="7425" xr:uid="{92BDD190-BF22-42C1-9409-3C1517C27B7F}"/>
    <cellStyle name="Normal 11 2 7" xfId="7426" xr:uid="{9276CC45-53EA-441E-8BD1-4E62C118C776}"/>
    <cellStyle name="Normal 11 2 7 2" xfId="7427" xr:uid="{AB8A5ADC-9B97-4D84-BF66-01B9AE6755BB}"/>
    <cellStyle name="Normal 11 2 7 2 2" xfId="7428" xr:uid="{CBDA0C0F-7447-465D-A2B2-4C4F96DC2971}"/>
    <cellStyle name="Normal 11 2 7 2 3" xfId="7429" xr:uid="{BD255384-D1F1-48A5-B156-2103DDF4E974}"/>
    <cellStyle name="Normal 11 2 7 2 4" xfId="7430" xr:uid="{BD410CB7-0FBB-4BA4-8A4B-5C84303C6EB0}"/>
    <cellStyle name="Normal 11 2 7 3" xfId="7431" xr:uid="{DADD998B-C00B-4A29-9E38-0E6549286956}"/>
    <cellStyle name="Normal 11 2 7 3 2" xfId="7432" xr:uid="{57E46BA5-CDF2-477A-AC0F-D805B4BAA221}"/>
    <cellStyle name="Normal 11 2 7 3 3" xfId="7433" xr:uid="{FCA1401E-0A4A-4725-A6E5-A01FCDDFB42C}"/>
    <cellStyle name="Normal 11 2 7 3 4" xfId="7434" xr:uid="{297C58A4-81D9-4CC7-9CDA-399DEADB18B5}"/>
    <cellStyle name="Normal 11 2 7 4" xfId="7435" xr:uid="{9B0FF3DA-AEF6-44D1-A9D7-97DD00631C58}"/>
    <cellStyle name="Normal 11 2 7 5" xfId="7436" xr:uid="{0A012FC9-F026-4B86-9DCF-96A3C2948EDF}"/>
    <cellStyle name="Normal 11 2 7 6" xfId="7437" xr:uid="{BEA1D14C-D8EB-42E7-B57F-40288E863D44}"/>
    <cellStyle name="Normal 11 2 8" xfId="7438" xr:uid="{A61B9FA6-9AD2-466F-B997-19829D31F373}"/>
    <cellStyle name="Normal 11 2 8 2" xfId="7439" xr:uid="{CBA51057-FEF3-4D01-8E60-877275F82D41}"/>
    <cellStyle name="Normal 11 2 8 2 2" xfId="7440" xr:uid="{E3D98152-A5E0-482D-9CD8-23B31E32D5A5}"/>
    <cellStyle name="Normal 11 2 8 2 3" xfId="7441" xr:uid="{4ACFFBF5-999E-40DF-84BB-07CB26ACF82B}"/>
    <cellStyle name="Normal 11 2 8 2 4" xfId="7442" xr:uid="{556A5623-3446-48D7-A1B3-9EA3186B99FC}"/>
    <cellStyle name="Normal 11 2 8 3" xfId="7443" xr:uid="{04C5A7C4-3904-4BA7-B935-A6A85CA947BD}"/>
    <cellStyle name="Normal 11 2 8 3 2" xfId="7444" xr:uid="{256ADADE-E07C-42C1-AD26-8D5AF26E8819}"/>
    <cellStyle name="Normal 11 2 8 3 3" xfId="7445" xr:uid="{41CE0BD1-F8FE-4232-BAB7-85DE0756A849}"/>
    <cellStyle name="Normal 11 2 8 3 4" xfId="7446" xr:uid="{45CB6859-5F08-45AB-9442-38CE67235FFC}"/>
    <cellStyle name="Normal 11 2 8 4" xfId="7447" xr:uid="{25858BA5-8BE1-4298-9FC4-A50646993AB1}"/>
    <cellStyle name="Normal 11 2 8 5" xfId="7448" xr:uid="{A78DB1BD-A30C-46C5-8935-DCD128651743}"/>
    <cellStyle name="Normal 11 2 8 6" xfId="7449" xr:uid="{A7102A26-63D7-4668-93CA-94F7F8483F21}"/>
    <cellStyle name="Normal 11 2 9" xfId="7450" xr:uid="{4F7E1EE7-7CCB-44DB-AB11-DD489C5A4B57}"/>
    <cellStyle name="Normal 11 2 9 2" xfId="7451" xr:uid="{7BFD3AE5-1115-41FB-82FB-557DF3D34C80}"/>
    <cellStyle name="Normal 11 2 9 2 2" xfId="7452" xr:uid="{A2C4B05F-837C-4F99-8F28-477468B9883D}"/>
    <cellStyle name="Normal 11 2 9 2 3" xfId="7453" xr:uid="{A604649E-1529-4F06-98D2-8EEC35550D98}"/>
    <cellStyle name="Normal 11 2 9 2 4" xfId="7454" xr:uid="{FB478E09-086A-4465-BB9E-C7135480EBB7}"/>
    <cellStyle name="Normal 11 2 9 3" xfId="7455" xr:uid="{369BEC7A-876E-4C72-936D-B79917AEAF47}"/>
    <cellStyle name="Normal 11 2 9 3 2" xfId="7456" xr:uid="{B13458AF-23AE-42EA-8E8F-365EF17F0604}"/>
    <cellStyle name="Normal 11 2 9 3 3" xfId="7457" xr:uid="{D51F5E1F-9CCA-4AE9-A490-3646F1C5BBDE}"/>
    <cellStyle name="Normal 11 2 9 3 4" xfId="7458" xr:uid="{BBDCB969-FE5A-4BBA-8240-2B6B340B8C17}"/>
    <cellStyle name="Normal 11 2 9 4" xfId="7459" xr:uid="{E2911AAC-6C69-4E2F-A0E8-B81CEC331899}"/>
    <cellStyle name="Normal 11 2 9 5" xfId="7460" xr:uid="{D4564237-85EF-4559-A374-E33471FBF350}"/>
    <cellStyle name="Normal 11 2 9 6" xfId="7461" xr:uid="{0214A4D5-B47F-4974-AD07-44C48FFFCCA0}"/>
    <cellStyle name="Normal 11 20" xfId="7462" xr:uid="{164617B4-5B8E-481E-99F2-A9BA96AE2D84}"/>
    <cellStyle name="Normal 11 20 10" xfId="7463" xr:uid="{598FD458-CA44-4B56-8416-06E7E70F8CB6}"/>
    <cellStyle name="Normal 11 20 11" xfId="7464" xr:uid="{D94C7763-FD0C-459D-B4A9-98F8981A90C3}"/>
    <cellStyle name="Normal 11 20 12" xfId="7465" xr:uid="{F2F2A808-ED00-4152-8E38-C7CF65C5A776}"/>
    <cellStyle name="Normal 11 20 13" xfId="7466" xr:uid="{7DD64242-20C0-43F5-B805-46CFAC8B6358}"/>
    <cellStyle name="Normal 11 20 14" xfId="7467" xr:uid="{B86E2556-ED60-4FC4-ADF2-628399F2A32B}"/>
    <cellStyle name="Normal 11 20 15" xfId="7468" xr:uid="{057E0810-CD22-490A-8B2F-41C649DF72A1}"/>
    <cellStyle name="Normal 11 20 16" xfId="7469" xr:uid="{1C7142FB-D5BC-4A0B-85AB-3B2E1220F7FB}"/>
    <cellStyle name="Normal 11 20 17" xfId="7470" xr:uid="{2EBFCE6A-7BEA-4A7D-BE1E-4CB3C49FE9BD}"/>
    <cellStyle name="Normal 11 20 18" xfId="7471" xr:uid="{A593AD51-9BAD-4FD0-ABF5-C29020977C1D}"/>
    <cellStyle name="Normal 11 20 19" xfId="7472" xr:uid="{3EA1AB67-5EF7-4A4B-9F83-914B617187C5}"/>
    <cellStyle name="Normal 11 20 2" xfId="7473" xr:uid="{B0160351-75EE-4463-BEFE-629488768D94}"/>
    <cellStyle name="Normal 11 20 20" xfId="7474" xr:uid="{37C9DBEC-4C1F-47CF-A0F4-2647B8E8BC11}"/>
    <cellStyle name="Normal 11 20 21" xfId="7475" xr:uid="{09C7A270-20EA-48B1-9F36-6D119BD235A0}"/>
    <cellStyle name="Normal 11 20 22" xfId="7476" xr:uid="{9918B56E-1D59-4E49-A1E6-1DB42C952D4D}"/>
    <cellStyle name="Normal 11 20 23" xfId="7477" xr:uid="{2085CE4E-C567-4E84-A853-1A0B3DF99881}"/>
    <cellStyle name="Normal 11 20 24" xfId="7478" xr:uid="{0963EF1F-B258-4501-8675-07C828F7EFC8}"/>
    <cellStyle name="Normal 11 20 25" xfId="7479" xr:uid="{D8B8E853-9DB2-4DCF-87F2-9DF4525154CB}"/>
    <cellStyle name="Normal 11 20 26" xfId="7480" xr:uid="{749D161B-077C-4D29-8A45-0252658C71DD}"/>
    <cellStyle name="Normal 11 20 27" xfId="7481" xr:uid="{D20B971C-BDDF-4DDE-8C89-961DECEC12CA}"/>
    <cellStyle name="Normal 11 20 28" xfId="7482" xr:uid="{51D9A6F2-9B85-4214-9AB1-292FE0CB02B1}"/>
    <cellStyle name="Normal 11 20 29" xfId="7483" xr:uid="{E092D971-ADA6-4860-ADF5-E943428E58CC}"/>
    <cellStyle name="Normal 11 20 3" xfId="7484" xr:uid="{54E9DDE7-86E7-4CF1-A7AF-BBE05D6ECE02}"/>
    <cellStyle name="Normal 11 20 30" xfId="7485" xr:uid="{8C5A8604-6058-4BDC-B3C2-2768B6D596D8}"/>
    <cellStyle name="Normal 11 20 31" xfId="7486" xr:uid="{DB4CCE77-6DC6-49B0-B439-5D7FBB4AFD07}"/>
    <cellStyle name="Normal 11 20 32" xfId="7487" xr:uid="{FDF66C4C-241E-460E-860A-2E8EE8F59E00}"/>
    <cellStyle name="Normal 11 20 33" xfId="7488" xr:uid="{54EBCEF9-87DA-43D1-B46D-FFB946703141}"/>
    <cellStyle name="Normal 11 20 34" xfId="7489" xr:uid="{ABC0846A-E88B-4011-B826-A8D72C851650}"/>
    <cellStyle name="Normal 11 20 35" xfId="7490" xr:uid="{12EB7EB2-FCD1-4EF3-B864-7BA9B0E86BE5}"/>
    <cellStyle name="Normal 11 20 36" xfId="7491" xr:uid="{CAD0DCFF-CD18-4A64-B77E-03A05AE4CFB3}"/>
    <cellStyle name="Normal 11 20 37" xfId="7492" xr:uid="{F40CE531-BFD4-4E72-B75F-AD0A22DF425B}"/>
    <cellStyle name="Normal 11 20 38" xfId="7493" xr:uid="{D79FD1F8-F524-4F20-8B34-1FC0E539C817}"/>
    <cellStyle name="Normal 11 20 39" xfId="7494" xr:uid="{19308C03-040A-48DD-8771-18B2D81BCFC5}"/>
    <cellStyle name="Normal 11 20 4" xfId="7495" xr:uid="{690856C7-3B6B-4A9F-BC7C-07BE721DB6E8}"/>
    <cellStyle name="Normal 11 20 40" xfId="7496" xr:uid="{DECC9642-3588-445C-A1E1-02B51EE9D9FB}"/>
    <cellStyle name="Normal 11 20 41" xfId="7497" xr:uid="{C8A3C49E-D9C1-422A-A308-D9F2B44F7A73}"/>
    <cellStyle name="Normal 11 20 42" xfId="7498" xr:uid="{49BE4953-FB9C-4F2F-BF0D-5ECF279986C5}"/>
    <cellStyle name="Normal 11 20 43" xfId="7499" xr:uid="{68ADAC9D-8415-4461-8AFE-9A63748AC74F}"/>
    <cellStyle name="Normal 11 20 44" xfId="7500" xr:uid="{63A8EE4B-6E5B-44C1-9F62-79A165C8D112}"/>
    <cellStyle name="Normal 11 20 45" xfId="7501" xr:uid="{F83FFB3B-87DF-4BA1-8BC0-5EF1E49D833A}"/>
    <cellStyle name="Normal 11 20 5" xfId="7502" xr:uid="{2CB003FF-A13C-4DE8-94E8-8702F5CED430}"/>
    <cellStyle name="Normal 11 20 6" xfId="7503" xr:uid="{505EC734-71CC-4081-B9D9-F55AEE45A361}"/>
    <cellStyle name="Normal 11 20 7" xfId="7504" xr:uid="{CBE64DA7-D727-4DE1-808A-72CA3DE4C7B6}"/>
    <cellStyle name="Normal 11 20 8" xfId="7505" xr:uid="{20CC7E3E-5CA1-4253-8922-3FA1F28EDA8D}"/>
    <cellStyle name="Normal 11 20 9" xfId="7506" xr:uid="{C1316B84-2A79-4C71-A506-AE9A50CF1681}"/>
    <cellStyle name="Normal 11 21" xfId="7507" xr:uid="{19CF3769-6D90-4473-A09C-7641C317AAA2}"/>
    <cellStyle name="Normal 11 21 10" xfId="7508" xr:uid="{6D675A82-ED87-41D1-808E-14086AF0D3C8}"/>
    <cellStyle name="Normal 11 21 11" xfId="7509" xr:uid="{E83F1860-379A-4281-A4FA-FE363728D40F}"/>
    <cellStyle name="Normal 11 21 12" xfId="7510" xr:uid="{87481317-196D-409B-9A67-01AD9E49FD79}"/>
    <cellStyle name="Normal 11 21 13" xfId="7511" xr:uid="{6C289A3B-DA4B-4BBB-9B33-25820262FE99}"/>
    <cellStyle name="Normal 11 21 14" xfId="7512" xr:uid="{BC678F52-19E8-4D3A-BE9E-699C38E74908}"/>
    <cellStyle name="Normal 11 21 15" xfId="7513" xr:uid="{2BCD8C95-1936-4037-91B3-1E2C97C9E69F}"/>
    <cellStyle name="Normal 11 21 16" xfId="7514" xr:uid="{28AAE09F-417E-49DA-A562-13638F276C06}"/>
    <cellStyle name="Normal 11 21 17" xfId="7515" xr:uid="{F03E1E35-4DDC-428D-B89F-2DA04FDB4E75}"/>
    <cellStyle name="Normal 11 21 18" xfId="7516" xr:uid="{EFC809F1-82CE-4C0A-AEF7-95D159733998}"/>
    <cellStyle name="Normal 11 21 19" xfId="7517" xr:uid="{4409AAAF-AA7E-4199-83A8-B0A9DF6341F4}"/>
    <cellStyle name="Normal 11 21 2" xfId="7518" xr:uid="{024847F0-7774-46A2-B645-CBC42D491196}"/>
    <cellStyle name="Normal 11 21 20" xfId="7519" xr:uid="{059458A5-2656-48D7-AD31-808FCF95BC46}"/>
    <cellStyle name="Normal 11 21 21" xfId="7520" xr:uid="{AA341F26-0D47-400A-BD59-2474FF5427CC}"/>
    <cellStyle name="Normal 11 21 22" xfId="7521" xr:uid="{73279794-EB78-4F40-AD08-45276C1E6C0D}"/>
    <cellStyle name="Normal 11 21 23" xfId="7522" xr:uid="{9904501D-81E6-417C-AAFF-553468A6652B}"/>
    <cellStyle name="Normal 11 21 24" xfId="7523" xr:uid="{FDC5E3AD-E66D-46EB-9A84-B94E34BE8403}"/>
    <cellStyle name="Normal 11 21 25" xfId="7524" xr:uid="{DD32197C-FD93-4DE8-A347-607EA6D4A321}"/>
    <cellStyle name="Normal 11 21 26" xfId="7525" xr:uid="{C6FA18F8-68D1-4A08-BC46-DF24C500A13F}"/>
    <cellStyle name="Normal 11 21 27" xfId="7526" xr:uid="{04CC58D3-2F32-4740-9565-D0DCE1752A3A}"/>
    <cellStyle name="Normal 11 21 28" xfId="7527" xr:uid="{260CEAB3-719E-4EB7-8999-4FDB4643B811}"/>
    <cellStyle name="Normal 11 21 29" xfId="7528" xr:uid="{2E0ED1BD-19DD-45AF-A324-1880C9525E8A}"/>
    <cellStyle name="Normal 11 21 3" xfId="7529" xr:uid="{8975BFB8-0E96-4C00-8EA5-71BC5492282F}"/>
    <cellStyle name="Normal 11 21 30" xfId="7530" xr:uid="{FD060284-E1AD-41EE-BD3B-09AB0EE5CD18}"/>
    <cellStyle name="Normal 11 21 31" xfId="7531" xr:uid="{5437E6AA-5980-4B69-8A5A-5286CE0619D5}"/>
    <cellStyle name="Normal 11 21 32" xfId="7532" xr:uid="{C2E3132D-E838-48EE-BFAB-5485D7583AEC}"/>
    <cellStyle name="Normal 11 21 33" xfId="7533" xr:uid="{3B12A0B0-B7C1-4553-81F9-DBD88CEBB793}"/>
    <cellStyle name="Normal 11 21 34" xfId="7534" xr:uid="{1EDA9AF2-ADE8-4447-96C6-6DA8BA6CE00C}"/>
    <cellStyle name="Normal 11 21 35" xfId="7535" xr:uid="{43CB8548-13D4-4226-A015-3BAE283C7F13}"/>
    <cellStyle name="Normal 11 21 36" xfId="7536" xr:uid="{23DEB123-183B-4F74-8471-472CCCA197F8}"/>
    <cellStyle name="Normal 11 21 37" xfId="7537" xr:uid="{E983FC38-7320-41D7-AD9E-C732ACC3B045}"/>
    <cellStyle name="Normal 11 21 38" xfId="7538" xr:uid="{551528CA-F890-41BB-BD7C-6154BE44FE53}"/>
    <cellStyle name="Normal 11 21 39" xfId="7539" xr:uid="{0BC84828-B7FE-4150-8E01-EABBF4274139}"/>
    <cellStyle name="Normal 11 21 4" xfId="7540" xr:uid="{B3E6DF91-8E64-47A1-8B7A-3DA2511AB74B}"/>
    <cellStyle name="Normal 11 21 40" xfId="7541" xr:uid="{81FA0E88-66CA-4043-9FA7-30F83C302B8F}"/>
    <cellStyle name="Normal 11 21 41" xfId="7542" xr:uid="{21F268F1-B587-4528-BD78-42DC51F1B009}"/>
    <cellStyle name="Normal 11 21 42" xfId="7543" xr:uid="{925E48DD-EEB5-4445-94DB-6400BEF26494}"/>
    <cellStyle name="Normal 11 21 43" xfId="7544" xr:uid="{86791113-A1A3-4014-8A60-9EE2E1C1A505}"/>
    <cellStyle name="Normal 11 21 44" xfId="7545" xr:uid="{CD43F5BD-3BC9-4767-B68E-A1712823BEA8}"/>
    <cellStyle name="Normal 11 21 45" xfId="7546" xr:uid="{86179814-26B1-449D-9080-D33737CB47F3}"/>
    <cellStyle name="Normal 11 21 5" xfId="7547" xr:uid="{EFC1505B-A6AB-487B-8D8D-130F866AE4B9}"/>
    <cellStyle name="Normal 11 21 6" xfId="7548" xr:uid="{8F36095C-E47A-4D6D-9196-54E6B329E165}"/>
    <cellStyle name="Normal 11 21 7" xfId="7549" xr:uid="{0C573866-B470-4426-B91F-49B7275D7D30}"/>
    <cellStyle name="Normal 11 21 8" xfId="7550" xr:uid="{0B8BD986-2C3B-4F5B-88BA-C42257A4C13A}"/>
    <cellStyle name="Normal 11 21 9" xfId="7551" xr:uid="{ADFD6E46-9ED4-4C41-AA11-3795CDFE349B}"/>
    <cellStyle name="Normal 11 22" xfId="7552" xr:uid="{6C730FD4-15F5-4C0F-B405-47208FA895F0}"/>
    <cellStyle name="Normal 11 22 10" xfId="7553" xr:uid="{46511497-84C8-4019-B756-802FF669A6AD}"/>
    <cellStyle name="Normal 11 22 11" xfId="7554" xr:uid="{613530E8-3A08-4E89-B382-C7D0356970E2}"/>
    <cellStyle name="Normal 11 22 12" xfId="7555" xr:uid="{CCC2AD4E-7C7F-44D5-B478-F4C9907891EF}"/>
    <cellStyle name="Normal 11 22 13" xfId="7556" xr:uid="{CBC17A19-220D-4A7C-9B81-437D459744C7}"/>
    <cellStyle name="Normal 11 22 14" xfId="7557" xr:uid="{D259674D-D086-44AB-84FF-7A49A0BA4833}"/>
    <cellStyle name="Normal 11 22 15" xfId="7558" xr:uid="{CB766981-B01D-4134-823D-59EF3D7A1C58}"/>
    <cellStyle name="Normal 11 22 16" xfId="7559" xr:uid="{0519B17A-F12A-44B6-B156-705C553CE0AD}"/>
    <cellStyle name="Normal 11 22 17" xfId="7560" xr:uid="{8D0D347B-28AE-4FD3-8CEC-A551E4FF4092}"/>
    <cellStyle name="Normal 11 22 18" xfId="7561" xr:uid="{B080B52C-1A0F-49C2-A6AB-237575D9AB9D}"/>
    <cellStyle name="Normal 11 22 19" xfId="7562" xr:uid="{7C5E2BA1-B105-46DF-925D-BE647CD49CD6}"/>
    <cellStyle name="Normal 11 22 2" xfId="7563" xr:uid="{49172989-03FA-4D9E-90B6-A2B6F156A8F2}"/>
    <cellStyle name="Normal 11 22 20" xfId="7564" xr:uid="{CF1089AF-56E1-4F1E-BD20-CCA69A043C68}"/>
    <cellStyle name="Normal 11 22 21" xfId="7565" xr:uid="{CEC9A1FE-F538-40A9-934B-40A9BBF1400D}"/>
    <cellStyle name="Normal 11 22 22" xfId="7566" xr:uid="{79F20748-BD3A-4861-AAA1-8CB92937BE2F}"/>
    <cellStyle name="Normal 11 22 23" xfId="7567" xr:uid="{2862F68C-7462-48E9-AEE1-E1FD069287C6}"/>
    <cellStyle name="Normal 11 22 24" xfId="7568" xr:uid="{4E6E8510-0D74-458C-BD75-4BFEFE62F805}"/>
    <cellStyle name="Normal 11 22 25" xfId="7569" xr:uid="{38F9B908-E026-4FFA-9E9C-CC48906272AF}"/>
    <cellStyle name="Normal 11 22 26" xfId="7570" xr:uid="{CBED45B6-7FE4-4F0D-B4BB-105A16C47352}"/>
    <cellStyle name="Normal 11 22 27" xfId="7571" xr:uid="{819ED0F7-C212-486B-A3C3-088CABCEA30F}"/>
    <cellStyle name="Normal 11 22 28" xfId="7572" xr:uid="{7E56E4FB-254B-4E03-9343-04D56C98F125}"/>
    <cellStyle name="Normal 11 22 29" xfId="7573" xr:uid="{75CEEDE1-1120-4FDC-83C2-842DCAEB3BBF}"/>
    <cellStyle name="Normal 11 22 3" xfId="7574" xr:uid="{02EFA4B0-59D2-4164-BF38-5AF20BD5F7F1}"/>
    <cellStyle name="Normal 11 22 30" xfId="7575" xr:uid="{0370046D-DCB4-4671-ADA8-295399CFA08E}"/>
    <cellStyle name="Normal 11 22 31" xfId="7576" xr:uid="{956E807E-F6E3-4690-9FCE-A9A44C099F91}"/>
    <cellStyle name="Normal 11 22 32" xfId="7577" xr:uid="{62DBFB3A-D9D9-4ECD-88F5-E4BBD0A338D0}"/>
    <cellStyle name="Normal 11 22 33" xfId="7578" xr:uid="{A20BF4F6-D058-4D9A-8AB8-CF6614D78C18}"/>
    <cellStyle name="Normal 11 22 34" xfId="7579" xr:uid="{F7534152-AF7A-4FEC-9C1C-FD4FB408F90C}"/>
    <cellStyle name="Normal 11 22 35" xfId="7580" xr:uid="{944B3561-7952-482B-97C5-9A1571AD7D03}"/>
    <cellStyle name="Normal 11 22 36" xfId="7581" xr:uid="{D63244AA-13EF-4548-80A2-64D78061E73A}"/>
    <cellStyle name="Normal 11 22 37" xfId="7582" xr:uid="{52F5DAE9-BEE3-4F2C-8ABE-71D60B6D748D}"/>
    <cellStyle name="Normal 11 22 38" xfId="7583" xr:uid="{1E54E8A4-D8FE-4ECF-9BFA-E7371FC82E18}"/>
    <cellStyle name="Normal 11 22 39" xfId="7584" xr:uid="{07CE031B-3164-4445-9DD8-8966CFCC8A85}"/>
    <cellStyle name="Normal 11 22 4" xfId="7585" xr:uid="{ECC7B273-5619-45E9-98C6-05E191B04FEA}"/>
    <cellStyle name="Normal 11 22 40" xfId="7586" xr:uid="{4FF9BAF3-7AEC-42CB-B864-82EFCC269657}"/>
    <cellStyle name="Normal 11 22 41" xfId="7587" xr:uid="{53C1935C-8C85-4DE1-84AB-86CEBB5EC188}"/>
    <cellStyle name="Normal 11 22 42" xfId="7588" xr:uid="{F08EBD7D-6508-4490-A023-CD420E203F1F}"/>
    <cellStyle name="Normal 11 22 43" xfId="7589" xr:uid="{E8A4A5F2-32EB-48FE-8D1C-BB1306DFC95D}"/>
    <cellStyle name="Normal 11 22 44" xfId="7590" xr:uid="{A6FC83F9-7368-4085-9AA8-88456B378DA2}"/>
    <cellStyle name="Normal 11 22 45" xfId="7591" xr:uid="{B92BA956-29D9-4476-97F1-97A027FCD825}"/>
    <cellStyle name="Normal 11 22 5" xfId="7592" xr:uid="{79C173E4-0FBB-43E6-AA8A-907AC45E2932}"/>
    <cellStyle name="Normal 11 22 6" xfId="7593" xr:uid="{E3BB844F-02D1-44BD-BF9E-011E4E2D907F}"/>
    <cellStyle name="Normal 11 22 7" xfId="7594" xr:uid="{C89C1452-3F10-4F95-9522-099CB83384DD}"/>
    <cellStyle name="Normal 11 22 8" xfId="7595" xr:uid="{997819C6-8B1E-4C81-B90B-E253C3D6C931}"/>
    <cellStyle name="Normal 11 22 9" xfId="7596" xr:uid="{70B073E6-9192-46EF-95E8-EF7759345417}"/>
    <cellStyle name="Normal 11 23" xfId="7597" xr:uid="{996964A4-1292-4A0A-9548-126B541BB5AD}"/>
    <cellStyle name="Normal 11 23 10" xfId="7598" xr:uid="{4B9EA835-7CDB-4E12-8919-85E266FAC926}"/>
    <cellStyle name="Normal 11 23 11" xfId="7599" xr:uid="{ACC7393A-597D-42AA-9436-0FF6ACB8487B}"/>
    <cellStyle name="Normal 11 23 12" xfId="7600" xr:uid="{91A28A10-C3D5-466B-9327-BFE4B8131204}"/>
    <cellStyle name="Normal 11 23 13" xfId="7601" xr:uid="{02E4F269-AA9B-4A99-8991-9CDEC106E984}"/>
    <cellStyle name="Normal 11 23 14" xfId="7602" xr:uid="{F5B0A2FF-8670-4C7E-B130-06D614C19502}"/>
    <cellStyle name="Normal 11 23 15" xfId="7603" xr:uid="{7DA9AE1E-DE86-4F8A-A55B-D368AA03400B}"/>
    <cellStyle name="Normal 11 23 16" xfId="7604" xr:uid="{0A5656A6-9B77-444E-AD33-982DF44906F8}"/>
    <cellStyle name="Normal 11 23 17" xfId="7605" xr:uid="{C8CF672E-5ED1-4AC1-BF84-28A52665DF3F}"/>
    <cellStyle name="Normal 11 23 18" xfId="7606" xr:uid="{3EC6FBFB-145C-47A3-B190-54AEA5D2BFAE}"/>
    <cellStyle name="Normal 11 23 19" xfId="7607" xr:uid="{3D9DF97D-23DE-4F06-A5E9-F910251D319C}"/>
    <cellStyle name="Normal 11 23 2" xfId="7608" xr:uid="{8F1C4288-6F3A-45C0-A9AF-D2778A50EA35}"/>
    <cellStyle name="Normal 11 23 20" xfId="7609" xr:uid="{7B22DE46-0D56-42B6-8B20-DCB2BA73668E}"/>
    <cellStyle name="Normal 11 23 21" xfId="7610" xr:uid="{8FAE0F6F-EC01-493F-8B47-8F68A0CF4914}"/>
    <cellStyle name="Normal 11 23 22" xfId="7611" xr:uid="{C60AE7EE-4102-446D-88D9-66118798D500}"/>
    <cellStyle name="Normal 11 23 23" xfId="7612" xr:uid="{5F64AC34-B239-4246-91F4-1AACF5833717}"/>
    <cellStyle name="Normal 11 23 24" xfId="7613" xr:uid="{7A9218F2-CC24-4F7A-BD12-8820B45FB5B3}"/>
    <cellStyle name="Normal 11 23 25" xfId="7614" xr:uid="{BB79A424-B5E6-4CA6-B79A-E3F7F7D200FF}"/>
    <cellStyle name="Normal 11 23 26" xfId="7615" xr:uid="{1468A4FE-2040-4373-AF71-E5FFDA45AD58}"/>
    <cellStyle name="Normal 11 23 27" xfId="7616" xr:uid="{79F157C7-1646-43C1-A76E-3F3F2D3070CF}"/>
    <cellStyle name="Normal 11 23 28" xfId="7617" xr:uid="{B8E4DAFC-2DC8-4369-9E41-4E97E7A13DC8}"/>
    <cellStyle name="Normal 11 23 29" xfId="7618" xr:uid="{E1673FEB-30AD-495D-9013-A81D3BD88D4E}"/>
    <cellStyle name="Normal 11 23 3" xfId="7619" xr:uid="{3675EBD6-5B49-4FF5-9F48-38FF2D40BB5A}"/>
    <cellStyle name="Normal 11 23 30" xfId="7620" xr:uid="{ECC553E9-C596-40B7-AD6C-15F6FAF5A257}"/>
    <cellStyle name="Normal 11 23 31" xfId="7621" xr:uid="{120D2169-69AA-4B1E-9244-D2C247DAD543}"/>
    <cellStyle name="Normal 11 23 32" xfId="7622" xr:uid="{814D7E7D-C185-4C73-B5C3-F90EF9924657}"/>
    <cellStyle name="Normal 11 23 33" xfId="7623" xr:uid="{F66A7797-A0A5-4B04-B6E4-FB2139A16A83}"/>
    <cellStyle name="Normal 11 23 34" xfId="7624" xr:uid="{597472F2-626A-4EDE-BC9B-3F2E19964A1F}"/>
    <cellStyle name="Normal 11 23 35" xfId="7625" xr:uid="{95D1D777-6A85-4EC0-B4AF-9B3CD9C1683F}"/>
    <cellStyle name="Normal 11 23 36" xfId="7626" xr:uid="{48052BDD-4F79-4B76-B57C-EBFB209B36EC}"/>
    <cellStyle name="Normal 11 23 37" xfId="7627" xr:uid="{B60443CD-9689-45C3-8B4B-1E7C3CBC8CF3}"/>
    <cellStyle name="Normal 11 23 38" xfId="7628" xr:uid="{94D0F6EF-4C4F-4694-AB5F-73288D9E9C12}"/>
    <cellStyle name="Normal 11 23 39" xfId="7629" xr:uid="{10836A2E-060B-4659-B353-1069F54D7973}"/>
    <cellStyle name="Normal 11 23 4" xfId="7630" xr:uid="{B50CF15E-C3AF-430C-B89D-A84B8AD5C473}"/>
    <cellStyle name="Normal 11 23 40" xfId="7631" xr:uid="{0943253A-4C6A-4EA1-90BA-904F12832B4C}"/>
    <cellStyle name="Normal 11 23 41" xfId="7632" xr:uid="{D608DC5A-91C7-4FB4-9516-2B950AD97A2A}"/>
    <cellStyle name="Normal 11 23 42" xfId="7633" xr:uid="{8A523121-61C3-41A0-8E4B-CDA061EA2CD3}"/>
    <cellStyle name="Normal 11 23 43" xfId="7634" xr:uid="{7822C6B6-0C38-4352-998E-50AC37BF8934}"/>
    <cellStyle name="Normal 11 23 44" xfId="7635" xr:uid="{05F6C89C-4802-4DA1-A16F-EED60E74D179}"/>
    <cellStyle name="Normal 11 23 45" xfId="7636" xr:uid="{BD22CBC7-3AD8-42E0-9FE4-8D5CE790BB45}"/>
    <cellStyle name="Normal 11 23 5" xfId="7637" xr:uid="{B703E766-8A42-4BB8-97E4-8F7D7A8A31CD}"/>
    <cellStyle name="Normal 11 23 6" xfId="7638" xr:uid="{3F001FD7-24AB-4033-8C47-4ACBDD4A3FA4}"/>
    <cellStyle name="Normal 11 23 7" xfId="7639" xr:uid="{F6A797EC-98C3-4F52-934D-12C8D34428C8}"/>
    <cellStyle name="Normal 11 23 8" xfId="7640" xr:uid="{79088AD8-5878-4605-B4F8-6D2ED15C88AE}"/>
    <cellStyle name="Normal 11 23 9" xfId="7641" xr:uid="{913E44C7-0989-4756-9291-F55B6EB23D18}"/>
    <cellStyle name="Normal 11 24" xfId="7642" xr:uid="{7F406794-B2E4-4ED3-8EA8-D98FBA68DE40}"/>
    <cellStyle name="Normal 11 24 10" xfId="7643" xr:uid="{B6C39674-E3E7-426C-AE25-4A36E7306A67}"/>
    <cellStyle name="Normal 11 24 11" xfId="7644" xr:uid="{202195DF-44EB-4F32-984D-675BA2101416}"/>
    <cellStyle name="Normal 11 24 12" xfId="7645" xr:uid="{A1A76717-79F0-4178-BB28-0973FE05FD76}"/>
    <cellStyle name="Normal 11 24 13" xfId="7646" xr:uid="{83A46B9F-8A5C-4EB3-8FC0-52DC70F5C07B}"/>
    <cellStyle name="Normal 11 24 14" xfId="7647" xr:uid="{ECAC19F4-7672-4987-A1EB-B6BCC6F98BA4}"/>
    <cellStyle name="Normal 11 24 15" xfId="7648" xr:uid="{B1125A9E-9702-47D6-98FB-D55DB1DE44D9}"/>
    <cellStyle name="Normal 11 24 16" xfId="7649" xr:uid="{4423E802-2104-4E05-BA88-909F31AEB608}"/>
    <cellStyle name="Normal 11 24 17" xfId="7650" xr:uid="{2921AB0E-AFC8-423C-B711-CB414BDE3BBB}"/>
    <cellStyle name="Normal 11 24 18" xfId="7651" xr:uid="{E366AC56-75FB-453D-A216-E6E6A9FFF31D}"/>
    <cellStyle name="Normal 11 24 19" xfId="7652" xr:uid="{1C879EC1-C610-4C1B-AE9B-9ED6B8F884F7}"/>
    <cellStyle name="Normal 11 24 2" xfId="7653" xr:uid="{C0BAA950-75BC-4F63-BD82-2E78B7A4AC10}"/>
    <cellStyle name="Normal 11 24 20" xfId="7654" xr:uid="{C32644E7-413E-4EB9-BB4D-F923BBF98482}"/>
    <cellStyle name="Normal 11 24 21" xfId="7655" xr:uid="{545A1049-139B-42FC-A9C3-43DC6108BDA9}"/>
    <cellStyle name="Normal 11 24 22" xfId="7656" xr:uid="{836AAD9A-99C3-40A0-90DF-BBC400F95A99}"/>
    <cellStyle name="Normal 11 24 23" xfId="7657" xr:uid="{C105D323-CE1C-4B1F-AB9B-6DE3CD864722}"/>
    <cellStyle name="Normal 11 24 24" xfId="7658" xr:uid="{FFBD05FC-9207-41B3-8BAD-4E53FAC75E6F}"/>
    <cellStyle name="Normal 11 24 25" xfId="7659" xr:uid="{AC310E60-58C3-43EE-9F2A-93A833A64AE6}"/>
    <cellStyle name="Normal 11 24 26" xfId="7660" xr:uid="{D27841DA-BF8E-40D7-9032-45275FDB5B49}"/>
    <cellStyle name="Normal 11 24 27" xfId="7661" xr:uid="{1919B4CD-E7FF-4034-BE84-09B0656714DB}"/>
    <cellStyle name="Normal 11 24 28" xfId="7662" xr:uid="{118BDFB8-94B1-46EB-8F16-A96DB1DCB5C9}"/>
    <cellStyle name="Normal 11 24 29" xfId="7663" xr:uid="{A6CDCC05-A4E1-483B-9287-728A41E21820}"/>
    <cellStyle name="Normal 11 24 3" xfId="7664" xr:uid="{0DF44D8C-EECA-4D27-B247-A4837AA84C25}"/>
    <cellStyle name="Normal 11 24 30" xfId="7665" xr:uid="{D0E8BC6A-9B1F-4859-8F57-3B9EC07D02C8}"/>
    <cellStyle name="Normal 11 24 31" xfId="7666" xr:uid="{AC328332-6CD3-402E-A30B-A88C62D9B043}"/>
    <cellStyle name="Normal 11 24 32" xfId="7667" xr:uid="{18829276-900B-4FB7-A58F-765A4EE6AED5}"/>
    <cellStyle name="Normal 11 24 33" xfId="7668" xr:uid="{A8D62598-AC3E-4DD2-815C-C9925B35341C}"/>
    <cellStyle name="Normal 11 24 34" xfId="7669" xr:uid="{E9730D82-4E4C-4DFA-AB68-72BC9DFFBB34}"/>
    <cellStyle name="Normal 11 24 35" xfId="7670" xr:uid="{03A2338D-AC54-4DB1-ADF3-6F75AE007938}"/>
    <cellStyle name="Normal 11 24 36" xfId="7671" xr:uid="{AC868962-87EE-4B1A-BAA6-A76DB7B34F6D}"/>
    <cellStyle name="Normal 11 24 37" xfId="7672" xr:uid="{AFA3DE85-87E8-4C66-A107-BFA6F39E484A}"/>
    <cellStyle name="Normal 11 24 4" xfId="7673" xr:uid="{B037637B-D74B-4821-941D-08A3A345F9BF}"/>
    <cellStyle name="Normal 11 24 5" xfId="7674" xr:uid="{94AEC0C6-D869-4A36-A179-0E804D15D320}"/>
    <cellStyle name="Normal 11 24 6" xfId="7675" xr:uid="{A19F3B20-BAC9-472B-B303-557B83621ADB}"/>
    <cellStyle name="Normal 11 24 7" xfId="7676" xr:uid="{AF440E1E-A279-4478-AB42-766583114F13}"/>
    <cellStyle name="Normal 11 24 8" xfId="7677" xr:uid="{87447565-5999-4325-8352-8431E11CC0E2}"/>
    <cellStyle name="Normal 11 24 9" xfId="7678" xr:uid="{48B7B0C5-9DAB-4158-9C0E-02EC824EBB3C}"/>
    <cellStyle name="Normal 11 25" xfId="7679" xr:uid="{1921223F-6AD0-4514-A9E3-64825F3A7843}"/>
    <cellStyle name="Normal 11 25 10" xfId="7680" xr:uid="{3E71CFE1-4F5C-476C-9338-13BC69614E0C}"/>
    <cellStyle name="Normal 11 25 11" xfId="7681" xr:uid="{07AC20D2-EC2A-40D5-82F2-AF89BACFD8C1}"/>
    <cellStyle name="Normal 11 25 12" xfId="7682" xr:uid="{5B8E9160-1A3D-491E-B273-360D7B2EDFFA}"/>
    <cellStyle name="Normal 11 25 13" xfId="7683" xr:uid="{5B91D6CE-FE2E-4090-9F56-76EE96689001}"/>
    <cellStyle name="Normal 11 25 14" xfId="7684" xr:uid="{08287FF1-A607-47DB-AE30-D719A0A278FF}"/>
    <cellStyle name="Normal 11 25 15" xfId="7685" xr:uid="{3D99764F-752F-4E89-9AC1-308F29BCC465}"/>
    <cellStyle name="Normal 11 25 16" xfId="7686" xr:uid="{9BFFB62D-6531-4EAF-9EE8-F5852C52B89F}"/>
    <cellStyle name="Normal 11 25 17" xfId="7687" xr:uid="{79226F72-2B5F-492C-99C9-2995AF9A3099}"/>
    <cellStyle name="Normal 11 25 18" xfId="7688" xr:uid="{8C6DEAAB-63A5-4A98-8E6E-AE99A6DA3AF1}"/>
    <cellStyle name="Normal 11 25 19" xfId="7689" xr:uid="{344E9471-4470-449E-9191-71B5AD099F78}"/>
    <cellStyle name="Normal 11 25 2" xfId="7690" xr:uid="{B7A593A9-2D6B-4AA3-BE03-E4CD94B3A08A}"/>
    <cellStyle name="Normal 11 25 20" xfId="7691" xr:uid="{A07E51CF-2EAC-4ECC-AC36-8F9E70173F05}"/>
    <cellStyle name="Normal 11 25 21" xfId="7692" xr:uid="{11545B68-443A-4811-BC2F-5A3CA0BA7E0F}"/>
    <cellStyle name="Normal 11 25 22" xfId="7693" xr:uid="{1E752A64-A664-4F65-8C7D-476F9497099A}"/>
    <cellStyle name="Normal 11 25 23" xfId="7694" xr:uid="{3680E903-D978-454D-9D25-D258121D125C}"/>
    <cellStyle name="Normal 11 25 24" xfId="7695" xr:uid="{931071F2-119B-4E84-A372-CEA9E0599D09}"/>
    <cellStyle name="Normal 11 25 25" xfId="7696" xr:uid="{ED69B6E3-CC19-4DDB-A442-7F7758204D05}"/>
    <cellStyle name="Normal 11 25 26" xfId="7697" xr:uid="{550539B7-453C-479E-A0C7-3DCEE61CF588}"/>
    <cellStyle name="Normal 11 25 27" xfId="7698" xr:uid="{0F691088-7154-4411-9BF8-91A5C222C7E8}"/>
    <cellStyle name="Normal 11 25 28" xfId="7699" xr:uid="{96912B87-C797-4382-8305-B56B53F5D82E}"/>
    <cellStyle name="Normal 11 25 29" xfId="7700" xr:uid="{67351C71-C093-4FC9-85FE-F4AFE54F65FE}"/>
    <cellStyle name="Normal 11 25 3" xfId="7701" xr:uid="{2975EF27-17B8-4FCA-9225-8AB7D56A7148}"/>
    <cellStyle name="Normal 11 25 30" xfId="7702" xr:uid="{2A5D3B80-AF59-452D-BC12-2F221D66E047}"/>
    <cellStyle name="Normal 11 25 31" xfId="7703" xr:uid="{B6B63583-D67F-4CAE-87AD-4E9AC1D8404D}"/>
    <cellStyle name="Normal 11 25 32" xfId="7704" xr:uid="{3F8610BB-C4C0-43D9-AF25-557E29606C9A}"/>
    <cellStyle name="Normal 11 25 33" xfId="7705" xr:uid="{D0CF291F-6FBB-442C-B3DD-C5FDE879466F}"/>
    <cellStyle name="Normal 11 25 34" xfId="7706" xr:uid="{D654E3CE-671B-4A78-A221-1966122F65B4}"/>
    <cellStyle name="Normal 11 25 35" xfId="7707" xr:uid="{18F0CBBB-55FF-4DAB-9910-36C13C1BFC55}"/>
    <cellStyle name="Normal 11 25 36" xfId="7708" xr:uid="{79FF1A99-E962-444F-9DC6-795E9033F7D0}"/>
    <cellStyle name="Normal 11 25 37" xfId="7709" xr:uid="{103FC387-A2EF-40F2-BD7B-13A826B58D88}"/>
    <cellStyle name="Normal 11 25 4" xfId="7710" xr:uid="{AF1408B2-5A30-4133-85BB-D65A2B13CFDE}"/>
    <cellStyle name="Normal 11 25 5" xfId="7711" xr:uid="{39EDC783-A101-48A7-B3C8-2B885B9CCB67}"/>
    <cellStyle name="Normal 11 25 6" xfId="7712" xr:uid="{2BFC90EF-222B-4AB8-95A4-85538D3076E6}"/>
    <cellStyle name="Normal 11 25 7" xfId="7713" xr:uid="{99108B55-21D3-46FC-AF31-54A66FF3DFA4}"/>
    <cellStyle name="Normal 11 25 8" xfId="7714" xr:uid="{4792D2ED-393D-44EA-9529-F2C136358726}"/>
    <cellStyle name="Normal 11 25 9" xfId="7715" xr:uid="{1F2FB696-C7AD-4AAB-B8E6-2145FE19424A}"/>
    <cellStyle name="Normal 11 26" xfId="7716" xr:uid="{72F91EAD-69AC-4136-AC01-CCFE5E47E88B}"/>
    <cellStyle name="Normal 11 26 10" xfId="7717" xr:uid="{062386D9-CE73-4493-8726-70E77CD2927C}"/>
    <cellStyle name="Normal 11 26 11" xfId="7718" xr:uid="{CCBCB5DC-FCA9-4284-9CEC-F56A6188BF3B}"/>
    <cellStyle name="Normal 11 26 12" xfId="7719" xr:uid="{AE3091B5-0D7D-4F13-8B65-C019A9D2E653}"/>
    <cellStyle name="Normal 11 26 13" xfId="7720" xr:uid="{087D2810-4A3D-4EF1-BCE5-20E55017EB08}"/>
    <cellStyle name="Normal 11 26 14" xfId="7721" xr:uid="{B0CEFB23-F7A0-485B-B006-23B25C1D72DC}"/>
    <cellStyle name="Normal 11 26 15" xfId="7722" xr:uid="{C0F45E79-BCE9-4814-8B60-F8415FBD7DF8}"/>
    <cellStyle name="Normal 11 26 16" xfId="7723" xr:uid="{D91D5365-76FD-469E-8ABA-B4E37D54F62D}"/>
    <cellStyle name="Normal 11 26 17" xfId="7724" xr:uid="{46C6D003-089D-4FCF-88B8-9B26570D7FB1}"/>
    <cellStyle name="Normal 11 26 18" xfId="7725" xr:uid="{B2E43C71-E7C8-46CF-8E5F-12F768312C8B}"/>
    <cellStyle name="Normal 11 26 19" xfId="7726" xr:uid="{0325F5B4-66F9-4526-882B-C1D8F2A2B37D}"/>
    <cellStyle name="Normal 11 26 2" xfId="7727" xr:uid="{D753EF66-E8CB-40E7-8CD9-459F890A3A94}"/>
    <cellStyle name="Normal 11 26 20" xfId="7728" xr:uid="{F018C31C-BAE7-46DC-80FB-FD73D95E8C86}"/>
    <cellStyle name="Normal 11 26 21" xfId="7729" xr:uid="{27A9524A-D75F-45AA-9067-451C26E38536}"/>
    <cellStyle name="Normal 11 26 22" xfId="7730" xr:uid="{048DA396-3311-4F9B-BF83-D9665FD2E2C5}"/>
    <cellStyle name="Normal 11 26 23" xfId="7731" xr:uid="{B494E298-18AA-4E2D-BF08-D2509A2C4AEE}"/>
    <cellStyle name="Normal 11 26 24" xfId="7732" xr:uid="{304F5795-B0A4-4181-B926-84098E23F382}"/>
    <cellStyle name="Normal 11 26 25" xfId="7733" xr:uid="{DFADAD89-AE8D-473D-9537-A4A62E5019D3}"/>
    <cellStyle name="Normal 11 26 26" xfId="7734" xr:uid="{3B4AD513-4257-4D7B-8D3F-8C123D293DA3}"/>
    <cellStyle name="Normal 11 26 27" xfId="7735" xr:uid="{6222969B-BF89-4306-BB75-A6473302A3A4}"/>
    <cellStyle name="Normal 11 26 28" xfId="7736" xr:uid="{B61D416D-3A8F-419B-A6A6-4FEC48B2A497}"/>
    <cellStyle name="Normal 11 26 29" xfId="7737" xr:uid="{7ECCE40C-D84C-4308-9501-3AEED39CA308}"/>
    <cellStyle name="Normal 11 26 3" xfId="7738" xr:uid="{378A2499-A42C-41E4-B7B8-285E97816B91}"/>
    <cellStyle name="Normal 11 26 30" xfId="7739" xr:uid="{E31ACE86-3E73-4228-ACB4-83D1DE5DDCFB}"/>
    <cellStyle name="Normal 11 26 31" xfId="7740" xr:uid="{748D9906-1CE3-4A6A-B6EA-D0AD7930722C}"/>
    <cellStyle name="Normal 11 26 32" xfId="7741" xr:uid="{09860014-181A-4E74-9DDC-E5690DCB267A}"/>
    <cellStyle name="Normal 11 26 33" xfId="7742" xr:uid="{805A989E-E2AA-4EFB-85F9-AE8B51441D30}"/>
    <cellStyle name="Normal 11 26 34" xfId="7743" xr:uid="{69779A27-BC78-4368-8CD7-9D8018FB8EBB}"/>
    <cellStyle name="Normal 11 26 35" xfId="7744" xr:uid="{0E0054C9-ACAB-4F2C-94B9-A03A1A88711A}"/>
    <cellStyle name="Normal 11 26 36" xfId="7745" xr:uid="{A2E2EC2B-2E8E-45AA-94DF-EDD4B9A476F9}"/>
    <cellStyle name="Normal 11 26 37" xfId="7746" xr:uid="{64A2F3FE-014C-428E-8703-5895DAE91FB8}"/>
    <cellStyle name="Normal 11 26 4" xfId="7747" xr:uid="{DF7B0F2F-E330-4C6F-9C38-595612885FE7}"/>
    <cellStyle name="Normal 11 26 5" xfId="7748" xr:uid="{E3DB3B78-525A-4EE0-8C9E-8E9FC3800A5D}"/>
    <cellStyle name="Normal 11 26 6" xfId="7749" xr:uid="{FCBA18FD-34BE-4913-A2D8-7EB8E7284B6C}"/>
    <cellStyle name="Normal 11 26 7" xfId="7750" xr:uid="{CFE3F886-94FD-467E-B2DE-875930C66EEF}"/>
    <cellStyle name="Normal 11 26 8" xfId="7751" xr:uid="{1698013F-6AC7-470B-99F3-5CAD12AAF0A7}"/>
    <cellStyle name="Normal 11 26 9" xfId="7752" xr:uid="{283D5FCB-16D2-4C1D-9D61-0A45F3C764E3}"/>
    <cellStyle name="Normal 11 27" xfId="7753" xr:uid="{7104C00D-328F-47B3-8018-4E85DC7EF167}"/>
    <cellStyle name="Normal 11 27 10" xfId="7754" xr:uid="{147D68A0-C020-4195-A3F5-AF70FDBF74DB}"/>
    <cellStyle name="Normal 11 27 11" xfId="7755" xr:uid="{010D9E3A-A51A-4999-879C-57D106161CE8}"/>
    <cellStyle name="Normal 11 27 12" xfId="7756" xr:uid="{FAE912D1-B59B-4AC5-8CFF-AD10D420C977}"/>
    <cellStyle name="Normal 11 27 13" xfId="7757" xr:uid="{EFA31AAC-48D5-4E90-8AD6-99B010CEB0C4}"/>
    <cellStyle name="Normal 11 27 14" xfId="7758" xr:uid="{0949B756-EC6F-44AC-AB79-E3728E48697B}"/>
    <cellStyle name="Normal 11 27 15" xfId="7759" xr:uid="{0AB93196-2CEF-49C0-AA68-E62F07A510A9}"/>
    <cellStyle name="Normal 11 27 16" xfId="7760" xr:uid="{CC7C7259-A09B-4192-B13D-46F47D8D314C}"/>
    <cellStyle name="Normal 11 27 17" xfId="7761" xr:uid="{7B33E072-5F5E-4699-A73C-6CA13D386DB2}"/>
    <cellStyle name="Normal 11 27 18" xfId="7762" xr:uid="{2AC2E7E5-DC28-44C7-89F2-17CD89CE57D5}"/>
    <cellStyle name="Normal 11 27 19" xfId="7763" xr:uid="{941FBE92-607B-4643-A20B-CFAF4A820143}"/>
    <cellStyle name="Normal 11 27 2" xfId="7764" xr:uid="{4AD5265D-FA17-4DD8-810C-3D46B375725E}"/>
    <cellStyle name="Normal 11 27 20" xfId="7765" xr:uid="{A61E2B54-805A-4DA6-AEAD-E9580B44989C}"/>
    <cellStyle name="Normal 11 27 21" xfId="7766" xr:uid="{B7B890E6-BFB3-48CA-8975-97D0B8AB6711}"/>
    <cellStyle name="Normal 11 27 22" xfId="7767" xr:uid="{554CDD73-A628-4077-BF6B-63B855FD8E09}"/>
    <cellStyle name="Normal 11 27 23" xfId="7768" xr:uid="{58BE6657-4D1F-4883-A68F-269F7FAA7843}"/>
    <cellStyle name="Normal 11 27 24" xfId="7769" xr:uid="{1BA9C22C-8DBB-414A-BC8E-0581585C3FC5}"/>
    <cellStyle name="Normal 11 27 25" xfId="7770" xr:uid="{604D8993-B3A3-4F93-B11B-3A66E0481B41}"/>
    <cellStyle name="Normal 11 27 26" xfId="7771" xr:uid="{041D4AE2-EF1B-4819-8ED5-07674DBA9CD9}"/>
    <cellStyle name="Normal 11 27 27" xfId="7772" xr:uid="{9B73817A-6F52-4AF5-A6B6-95821F126586}"/>
    <cellStyle name="Normal 11 27 28" xfId="7773" xr:uid="{39C6D594-7B00-4A1E-BF5F-40C20981D954}"/>
    <cellStyle name="Normal 11 27 29" xfId="7774" xr:uid="{0C1CFD16-04B3-4A47-AE95-F94569624BE7}"/>
    <cellStyle name="Normal 11 27 3" xfId="7775" xr:uid="{508D8E3F-0BA5-4220-897D-72B2FA7A7310}"/>
    <cellStyle name="Normal 11 27 30" xfId="7776" xr:uid="{FF38D2F8-C4A9-4059-B1D4-F1E2848800A5}"/>
    <cellStyle name="Normal 11 27 31" xfId="7777" xr:uid="{3D01B68C-3BDF-4DBD-9672-373ED6E0B8B8}"/>
    <cellStyle name="Normal 11 27 32" xfId="7778" xr:uid="{BB166CA9-0B44-4D09-8CF8-684D812E3483}"/>
    <cellStyle name="Normal 11 27 33" xfId="7779" xr:uid="{CA49C1FF-988E-4431-BBAA-D03B243915EB}"/>
    <cellStyle name="Normal 11 27 34" xfId="7780" xr:uid="{2E829A2B-1A14-4928-BD48-D2E92E9F5F94}"/>
    <cellStyle name="Normal 11 27 35" xfId="7781" xr:uid="{B269E05F-EE12-40EB-909B-0934DB552746}"/>
    <cellStyle name="Normal 11 27 36" xfId="7782" xr:uid="{8C2A5D13-BFDB-461C-B88D-C1EDD2D16CB3}"/>
    <cellStyle name="Normal 11 27 37" xfId="7783" xr:uid="{2B0EEB8D-43D2-47AD-B085-508724B103BB}"/>
    <cellStyle name="Normal 11 27 4" xfId="7784" xr:uid="{C4878424-87AB-4926-ACBF-F00652641DBE}"/>
    <cellStyle name="Normal 11 27 5" xfId="7785" xr:uid="{B770F315-1199-4ED3-8293-04D79F8697A3}"/>
    <cellStyle name="Normal 11 27 6" xfId="7786" xr:uid="{AF5601DA-5D44-4740-9668-92F0C686AAAE}"/>
    <cellStyle name="Normal 11 27 7" xfId="7787" xr:uid="{7DABB287-BB71-441F-B580-19B2D60BA956}"/>
    <cellStyle name="Normal 11 27 8" xfId="7788" xr:uid="{0286D02C-87DF-4B66-A808-9304B71E6DEF}"/>
    <cellStyle name="Normal 11 27 9" xfId="7789" xr:uid="{8A4E1A25-E4CD-4FA0-8802-A825B479BE6D}"/>
    <cellStyle name="Normal 11 28" xfId="7790" xr:uid="{2920CD16-7B54-4314-AE5B-EFA42C2E99DC}"/>
    <cellStyle name="Normal 11 28 10" xfId="7791" xr:uid="{0F43641E-1D43-4D18-A46E-0B9EEBAABE70}"/>
    <cellStyle name="Normal 11 28 11" xfId="7792" xr:uid="{15F3A55D-92B3-48F8-ACE6-602A7AC77477}"/>
    <cellStyle name="Normal 11 28 12" xfId="7793" xr:uid="{2FD85122-4BDF-4CA1-A48A-199B7A30C6C1}"/>
    <cellStyle name="Normal 11 28 13" xfId="7794" xr:uid="{BE592049-995D-4962-BB2B-41023F9D433F}"/>
    <cellStyle name="Normal 11 28 14" xfId="7795" xr:uid="{424F73BD-0584-4848-848B-05B9C01DD616}"/>
    <cellStyle name="Normal 11 28 15" xfId="7796" xr:uid="{EB0256B8-285A-4FB8-BE4C-EEA1E40721DB}"/>
    <cellStyle name="Normal 11 28 16" xfId="7797" xr:uid="{867A34D6-BD39-4549-952D-40DC100F8B5F}"/>
    <cellStyle name="Normal 11 28 17" xfId="7798" xr:uid="{76389537-4EA1-462B-85D9-620386D47834}"/>
    <cellStyle name="Normal 11 28 18" xfId="7799" xr:uid="{0A142789-4AAA-4324-ACDE-27025367AC38}"/>
    <cellStyle name="Normal 11 28 19" xfId="7800" xr:uid="{69D7F70A-7819-4205-9B5A-A19B4EAA560A}"/>
    <cellStyle name="Normal 11 28 2" xfId="7801" xr:uid="{88925D9B-BF65-4808-A718-AD4DEBA5C108}"/>
    <cellStyle name="Normal 11 28 20" xfId="7802" xr:uid="{00437BBD-9162-459E-9BCE-431C1696B4EA}"/>
    <cellStyle name="Normal 11 28 21" xfId="7803" xr:uid="{56F7D026-62E2-47D8-9F59-0203AF4A9803}"/>
    <cellStyle name="Normal 11 28 22" xfId="7804" xr:uid="{4F7B0C23-5F3F-48B1-A65B-4C6CFC8AF14F}"/>
    <cellStyle name="Normal 11 28 23" xfId="7805" xr:uid="{B6BF8529-F56D-496A-A434-88932B26E6E0}"/>
    <cellStyle name="Normal 11 28 24" xfId="7806" xr:uid="{E9F0E280-AB33-4EE3-9123-C33F2442C5F8}"/>
    <cellStyle name="Normal 11 28 25" xfId="7807" xr:uid="{1FCEFF7A-8C4C-4C0F-8476-A698917EBCCA}"/>
    <cellStyle name="Normal 11 28 26" xfId="7808" xr:uid="{FC746E18-0AC0-43BB-985D-3618C77FF7FD}"/>
    <cellStyle name="Normal 11 28 27" xfId="7809" xr:uid="{6224FCC8-C780-4542-90B1-A8B076BD24F7}"/>
    <cellStyle name="Normal 11 28 28" xfId="7810" xr:uid="{05934D65-3149-45E6-85E2-520666254EBC}"/>
    <cellStyle name="Normal 11 28 29" xfId="7811" xr:uid="{00C58E29-CE87-4410-8E34-A0D5AF8E5709}"/>
    <cellStyle name="Normal 11 28 3" xfId="7812" xr:uid="{F1DC5D4D-D8AC-4683-9B89-A35BCC8BD9C6}"/>
    <cellStyle name="Normal 11 28 30" xfId="7813" xr:uid="{2F237DE1-28A0-49F7-A1CE-C8770CE4F8A2}"/>
    <cellStyle name="Normal 11 28 31" xfId="7814" xr:uid="{D4FECB2E-3F1D-4097-B8AE-E57CB0EEC70F}"/>
    <cellStyle name="Normal 11 28 32" xfId="7815" xr:uid="{91A97343-0D5E-4A15-8933-664EADB3DE4A}"/>
    <cellStyle name="Normal 11 28 33" xfId="7816" xr:uid="{E6DF0433-EA87-47B5-9B12-D67DB4A43CF7}"/>
    <cellStyle name="Normal 11 28 34" xfId="7817" xr:uid="{9F69E41E-83C3-4536-B6B7-2565054B5849}"/>
    <cellStyle name="Normal 11 28 35" xfId="7818" xr:uid="{AFF6B2CA-52A5-4E24-8021-2CC8D23FA42F}"/>
    <cellStyle name="Normal 11 28 36" xfId="7819" xr:uid="{393A5517-6E01-4D3C-A969-6AFBC0A639FB}"/>
    <cellStyle name="Normal 11 28 37" xfId="7820" xr:uid="{74D60DB2-7ABE-4396-8863-82ED3B92EEBD}"/>
    <cellStyle name="Normal 11 28 4" xfId="7821" xr:uid="{2C29509E-8A9D-4943-BF1F-5FBC3DAAAC97}"/>
    <cellStyle name="Normal 11 28 5" xfId="7822" xr:uid="{B35EB13A-ED60-4563-AB64-E6424CF4BD19}"/>
    <cellStyle name="Normal 11 28 6" xfId="7823" xr:uid="{742DC8E3-CFF1-4FC1-ACFC-8AC71DEA221D}"/>
    <cellStyle name="Normal 11 28 7" xfId="7824" xr:uid="{69D77DEC-2D88-4B5A-920D-B54E166AA10F}"/>
    <cellStyle name="Normal 11 28 8" xfId="7825" xr:uid="{E5CCE506-8102-4E53-BB3D-AAA751B4A2BC}"/>
    <cellStyle name="Normal 11 28 9" xfId="7826" xr:uid="{B0903A7C-DF40-4B8F-A77C-27126C035F80}"/>
    <cellStyle name="Normal 11 29" xfId="7827" xr:uid="{ABD452E8-F4B6-4B73-8394-8616943F25A6}"/>
    <cellStyle name="Normal 11 29 10" xfId="7828" xr:uid="{5F95641F-17D7-48BF-936F-FD597DD43695}"/>
    <cellStyle name="Normal 11 29 11" xfId="7829" xr:uid="{24C2B0F2-E6FF-4EE1-959D-D6062EC92A70}"/>
    <cellStyle name="Normal 11 29 12" xfId="7830" xr:uid="{411D55B2-E61F-40B4-884F-272C9FB8BA98}"/>
    <cellStyle name="Normal 11 29 13" xfId="7831" xr:uid="{D95CD9EE-86A8-4CB3-9201-36C4721A1119}"/>
    <cellStyle name="Normal 11 29 14" xfId="7832" xr:uid="{3325369E-0905-495F-9808-0A187B22F923}"/>
    <cellStyle name="Normal 11 29 15" xfId="7833" xr:uid="{035BBE95-4084-4230-96C5-03B3DAC55188}"/>
    <cellStyle name="Normal 11 29 16" xfId="7834" xr:uid="{E99B6D12-D82D-4168-BE80-8686E739B486}"/>
    <cellStyle name="Normal 11 29 17" xfId="7835" xr:uid="{A55EAE3C-D74C-41AF-9B0B-464D07A960EC}"/>
    <cellStyle name="Normal 11 29 18" xfId="7836" xr:uid="{5D7C6D91-3947-4D4E-8715-79752561C36F}"/>
    <cellStyle name="Normal 11 29 19" xfId="7837" xr:uid="{BA429D56-57AD-4B6A-A99D-24D2E2117A85}"/>
    <cellStyle name="Normal 11 29 2" xfId="7838" xr:uid="{033E7BDE-0316-4660-A902-E306554E1314}"/>
    <cellStyle name="Normal 11 29 20" xfId="7839" xr:uid="{BB5A9F57-86D3-49ED-A387-07578501DF13}"/>
    <cellStyle name="Normal 11 29 21" xfId="7840" xr:uid="{2903D5AD-2E9D-483D-97FB-574742A25FF3}"/>
    <cellStyle name="Normal 11 29 22" xfId="7841" xr:uid="{08E38FD9-BDFB-43F5-827F-5B4266C91B79}"/>
    <cellStyle name="Normal 11 29 23" xfId="7842" xr:uid="{98266266-5A66-41E5-AA37-59541E5367EB}"/>
    <cellStyle name="Normal 11 29 24" xfId="7843" xr:uid="{67853029-8EEB-4248-B997-D01B6CEA37E5}"/>
    <cellStyle name="Normal 11 29 25" xfId="7844" xr:uid="{39A9FA25-8EA3-4F7C-B1FA-A5E5D4F49A69}"/>
    <cellStyle name="Normal 11 29 26" xfId="7845" xr:uid="{B7E92663-18DC-4D80-BED6-5724191DEA60}"/>
    <cellStyle name="Normal 11 29 27" xfId="7846" xr:uid="{09540464-E7C9-415C-B63E-5B337768D6B1}"/>
    <cellStyle name="Normal 11 29 28" xfId="7847" xr:uid="{3776465B-50FE-4AA7-B7D4-CCC1C1ACB676}"/>
    <cellStyle name="Normal 11 29 29" xfId="7848" xr:uid="{5B86B9E3-0116-43AB-B8E8-347D26BCC995}"/>
    <cellStyle name="Normal 11 29 3" xfId="7849" xr:uid="{58C24197-8CDA-4620-AC73-FEA32D781553}"/>
    <cellStyle name="Normal 11 29 30" xfId="7850" xr:uid="{821489F3-26E1-4837-AA8B-8C7D27148F3B}"/>
    <cellStyle name="Normal 11 29 31" xfId="7851" xr:uid="{C19C750D-3499-4EC7-8EC6-FC12D79E002E}"/>
    <cellStyle name="Normal 11 29 32" xfId="7852" xr:uid="{5215A1F7-F564-4C09-A405-77D2BE8B4BBC}"/>
    <cellStyle name="Normal 11 29 33" xfId="7853" xr:uid="{7A3B5CB5-AA8B-4171-9F1F-546B67403941}"/>
    <cellStyle name="Normal 11 29 34" xfId="7854" xr:uid="{5AA44EE3-AC79-4A11-8B45-D0E136FB855D}"/>
    <cellStyle name="Normal 11 29 35" xfId="7855" xr:uid="{5A745843-4252-495D-A10D-B852BE0FF6C6}"/>
    <cellStyle name="Normal 11 29 36" xfId="7856" xr:uid="{7FA9A638-21B5-4F8B-A9BF-FEF64BC93921}"/>
    <cellStyle name="Normal 11 29 37" xfId="7857" xr:uid="{537270B5-E3DB-48C0-8FBB-6DB7249E5B3A}"/>
    <cellStyle name="Normal 11 29 4" xfId="7858" xr:uid="{B1F66E31-1B1A-444B-9520-476B69B1B8CE}"/>
    <cellStyle name="Normal 11 29 5" xfId="7859" xr:uid="{5DE4E816-1770-4CFB-A4D0-367A325B2BE5}"/>
    <cellStyle name="Normal 11 29 6" xfId="7860" xr:uid="{D5337D8E-D247-426F-9944-7AA334997E0C}"/>
    <cellStyle name="Normal 11 29 7" xfId="7861" xr:uid="{ACB75994-D54E-46FF-A121-1A2624F49A03}"/>
    <cellStyle name="Normal 11 29 8" xfId="7862" xr:uid="{3E4B00C7-2453-40F2-83D9-AE7522274E73}"/>
    <cellStyle name="Normal 11 29 9" xfId="7863" xr:uid="{EC3F03AD-7C23-40F3-BEE8-7896AEECB209}"/>
    <cellStyle name="Normal 11 3" xfId="7864" xr:uid="{40D25646-5189-4667-B02A-2A6A466BD275}"/>
    <cellStyle name="Normal 11 3 10" xfId="7865" xr:uid="{A02DEC0D-01C1-41E2-AE7C-563208A647D4}"/>
    <cellStyle name="Normal 11 3 10 2" xfId="7866" xr:uid="{E97C6033-2A14-48A3-B1E2-0966AB1C8D80}"/>
    <cellStyle name="Normal 11 3 10 2 2" xfId="7867" xr:uid="{03AA2C31-FB07-415A-A592-CDF4CB92E5D1}"/>
    <cellStyle name="Normal 11 3 10 2 3" xfId="7868" xr:uid="{A049A5E6-B0D9-4ED9-B622-722AE0BB8D08}"/>
    <cellStyle name="Normal 11 3 10 2 4" xfId="7869" xr:uid="{40374CB4-8A80-449B-8790-04CAF195ADA8}"/>
    <cellStyle name="Normal 11 3 10 3" xfId="7870" xr:uid="{D3B45817-46C7-4634-9C2B-5755AAFBF8E7}"/>
    <cellStyle name="Normal 11 3 10 3 2" xfId="7871" xr:uid="{60B01D66-56E3-4660-8D42-D7AECF59EF98}"/>
    <cellStyle name="Normal 11 3 10 3 3" xfId="7872" xr:uid="{B6250B2D-B99C-4B7E-A3DF-2A6407B23E52}"/>
    <cellStyle name="Normal 11 3 10 3 4" xfId="7873" xr:uid="{0D9B77DC-98A6-4E48-8AD5-18429A4FE2A0}"/>
    <cellStyle name="Normal 11 3 10 4" xfId="7874" xr:uid="{364301AC-CF8F-4A7D-BD23-DD77FC0EE6D7}"/>
    <cellStyle name="Normal 11 3 10 5" xfId="7875" xr:uid="{863FAA71-0E1A-4495-A7E9-E555D5A683BC}"/>
    <cellStyle name="Normal 11 3 10 6" xfId="7876" xr:uid="{BF0732FC-F986-4470-B80E-2403FF5BD05F}"/>
    <cellStyle name="Normal 11 3 11" xfId="7877" xr:uid="{D9FF3F24-FDE7-4967-AFDF-34D85FDAB891}"/>
    <cellStyle name="Normal 11 3 11 2" xfId="7878" xr:uid="{FF5069E9-C390-43DF-A109-B57732005D49}"/>
    <cellStyle name="Normal 11 3 11 2 2" xfId="7879" xr:uid="{662B8417-29DF-4246-A770-6FBC1076A487}"/>
    <cellStyle name="Normal 11 3 11 2 3" xfId="7880" xr:uid="{B737B5BF-D095-491D-9792-00E77201BDB2}"/>
    <cellStyle name="Normal 11 3 11 2 4" xfId="7881" xr:uid="{052F964F-1336-408D-B585-28E131EDDE32}"/>
    <cellStyle name="Normal 11 3 11 3" xfId="7882" xr:uid="{D1559098-1AF1-436C-A60C-A12FCDD6DC63}"/>
    <cellStyle name="Normal 11 3 11 3 2" xfId="7883" xr:uid="{63F1ECC4-A303-4088-BD44-AEBB481E4C63}"/>
    <cellStyle name="Normal 11 3 11 3 3" xfId="7884" xr:uid="{0E64C300-5399-4BF3-B862-29528D838576}"/>
    <cellStyle name="Normal 11 3 11 3 4" xfId="7885" xr:uid="{43C5119C-590F-4822-BDA9-8E7277F751B6}"/>
    <cellStyle name="Normal 11 3 11 4" xfId="7886" xr:uid="{DA1AE5BE-3671-4302-B64C-6F9B48A32FE5}"/>
    <cellStyle name="Normal 11 3 11 5" xfId="7887" xr:uid="{2423DE71-FF55-4E91-8CBF-236121314FE3}"/>
    <cellStyle name="Normal 11 3 11 6" xfId="7888" xr:uid="{487C7258-0556-40AF-8056-6C80F14DEEC5}"/>
    <cellStyle name="Normal 11 3 12" xfId="7889" xr:uid="{E6DDF000-56B2-4030-8B00-BBFD193C667A}"/>
    <cellStyle name="Normal 11 3 12 2" xfId="7890" xr:uid="{93B2B57F-9CE2-4E8A-9448-AC9237E5F6FB}"/>
    <cellStyle name="Normal 11 3 12 2 2" xfId="7891" xr:uid="{3B1CAF53-19B8-488A-B2B7-53A8FCAB0B78}"/>
    <cellStyle name="Normal 11 3 12 2 3" xfId="7892" xr:uid="{95298C5E-1567-4376-A2C1-621362767294}"/>
    <cellStyle name="Normal 11 3 12 2 4" xfId="7893" xr:uid="{3EB04A84-5B82-4B67-961A-3E43740CCF32}"/>
    <cellStyle name="Normal 11 3 12 3" xfId="7894" xr:uid="{2AF520D1-D83C-434C-9DD2-F5AB5D7758EB}"/>
    <cellStyle name="Normal 11 3 12 3 2" xfId="7895" xr:uid="{FA6184B5-709D-49DA-8C91-BEF1A06AAFDC}"/>
    <cellStyle name="Normal 11 3 12 3 3" xfId="7896" xr:uid="{43F76597-9B1E-4F62-AB00-B0CAA14C3DC1}"/>
    <cellStyle name="Normal 11 3 12 3 4" xfId="7897" xr:uid="{5FAB33B5-2140-4A63-9922-FED69C8382E7}"/>
    <cellStyle name="Normal 11 3 12 4" xfId="7898" xr:uid="{DE75768C-2851-41FC-A468-593DB115A484}"/>
    <cellStyle name="Normal 11 3 12 5" xfId="7899" xr:uid="{9C339D21-1477-42A4-995D-964BB4C47EDD}"/>
    <cellStyle name="Normal 11 3 12 6" xfId="7900" xr:uid="{96E6D6D2-3B9F-4D4A-B153-F627D9809663}"/>
    <cellStyle name="Normal 11 3 13" xfId="7901" xr:uid="{C4802197-A88D-4461-839D-35FF66E05AA7}"/>
    <cellStyle name="Normal 11 3 13 2" xfId="7902" xr:uid="{FB7FCD6B-F12D-4744-9286-ABD6402469B6}"/>
    <cellStyle name="Normal 11 3 13 2 2" xfId="7903" xr:uid="{2223AB4E-71F2-4524-A5DA-A6AC75C30FDB}"/>
    <cellStyle name="Normal 11 3 13 2 3" xfId="7904" xr:uid="{788D9A12-256F-4921-B9C1-1D47C87AAFEA}"/>
    <cellStyle name="Normal 11 3 13 2 4" xfId="7905" xr:uid="{2CA687AE-0F53-4B20-8B88-44BF60E0D768}"/>
    <cellStyle name="Normal 11 3 13 3" xfId="7906" xr:uid="{ED05761C-FF1D-48E5-9A71-9856AAA7BBFE}"/>
    <cellStyle name="Normal 11 3 13 3 2" xfId="7907" xr:uid="{DFE5C9D7-C722-42FC-8263-D9E400F5D266}"/>
    <cellStyle name="Normal 11 3 13 3 3" xfId="7908" xr:uid="{8A37C5F4-0B0B-4A48-846E-6B0068DEDE20}"/>
    <cellStyle name="Normal 11 3 13 3 4" xfId="7909" xr:uid="{D46D9677-D572-417A-B817-EDF1C35F1875}"/>
    <cellStyle name="Normal 11 3 13 4" xfId="7910" xr:uid="{009E76D0-1E0A-42DC-8DF1-CA16EFF75630}"/>
    <cellStyle name="Normal 11 3 13 5" xfId="7911" xr:uid="{7147F490-AACC-4FDB-A680-D3A933C4DC72}"/>
    <cellStyle name="Normal 11 3 13 6" xfId="7912" xr:uid="{461CCB96-7CB9-4B61-991E-FF5B098834D0}"/>
    <cellStyle name="Normal 11 3 14" xfId="7913" xr:uid="{3EA9FBCC-D57C-4BE1-A2DD-3687EA85175F}"/>
    <cellStyle name="Normal 11 3 14 2" xfId="7914" xr:uid="{272445AF-F021-45BB-B4CD-C5A02BB9365D}"/>
    <cellStyle name="Normal 11 3 14 2 2" xfId="7915" xr:uid="{4373B5BD-02BD-4C2E-BD83-B0EBFACB8551}"/>
    <cellStyle name="Normal 11 3 14 2 3" xfId="7916" xr:uid="{E72B608F-3661-4053-8C0E-187688F52D5A}"/>
    <cellStyle name="Normal 11 3 14 2 4" xfId="7917" xr:uid="{9A6C508D-8428-4A6A-BD47-5E576C5A5BA5}"/>
    <cellStyle name="Normal 11 3 14 3" xfId="7918" xr:uid="{A7C26237-0833-45B9-8AB3-FF4B4016AABD}"/>
    <cellStyle name="Normal 11 3 14 3 2" xfId="7919" xr:uid="{BE84EA0D-3F1D-4BE1-BBFA-1F7B2E625EF7}"/>
    <cellStyle name="Normal 11 3 14 3 3" xfId="7920" xr:uid="{32B72DC6-1567-4B39-A7ED-99ED908029E1}"/>
    <cellStyle name="Normal 11 3 14 3 4" xfId="7921" xr:uid="{72C99FFE-C075-45FB-8DAE-51039600C027}"/>
    <cellStyle name="Normal 11 3 14 4" xfId="7922" xr:uid="{C4017AAF-0C51-4ADF-8598-DB0CC177F491}"/>
    <cellStyle name="Normal 11 3 14 5" xfId="7923" xr:uid="{4277FB1F-653C-4967-96F3-83A0A5DB1D69}"/>
    <cellStyle name="Normal 11 3 14 6" xfId="7924" xr:uid="{06BF0316-5DA1-4BBE-BA27-F84DE69429F4}"/>
    <cellStyle name="Normal 11 3 15" xfId="7925" xr:uid="{6B4BAECE-DEEF-4487-847B-4105D10D0A51}"/>
    <cellStyle name="Normal 11 3 15 2" xfId="7926" xr:uid="{69AD14D7-21A3-42AA-AFD7-B98CC399C11F}"/>
    <cellStyle name="Normal 11 3 15 2 2" xfId="7927" xr:uid="{E87197E3-E671-4E39-9F95-6BEFDBBF3DDB}"/>
    <cellStyle name="Normal 11 3 15 2 3" xfId="7928" xr:uid="{53E2B25C-6112-42AD-BCE5-B4C2165C481E}"/>
    <cellStyle name="Normal 11 3 15 2 4" xfId="7929" xr:uid="{65BEFF6B-15ED-46CB-A3BE-FA4270BD9124}"/>
    <cellStyle name="Normal 11 3 15 3" xfId="7930" xr:uid="{D6EF8512-3910-4867-9B9F-C7315A66AD91}"/>
    <cellStyle name="Normal 11 3 15 3 2" xfId="7931" xr:uid="{67F35E53-949B-4B17-810B-48707553A3DB}"/>
    <cellStyle name="Normal 11 3 15 3 3" xfId="7932" xr:uid="{654CD937-C8FA-4BD9-8C79-1FADBD137BDD}"/>
    <cellStyle name="Normal 11 3 15 3 4" xfId="7933" xr:uid="{F8ACF4DC-3C76-40F1-B547-02A5775FDB50}"/>
    <cellStyle name="Normal 11 3 15 4" xfId="7934" xr:uid="{21DCB905-B8E7-4EA3-88D3-21E4CA3C92E3}"/>
    <cellStyle name="Normal 11 3 15 5" xfId="7935" xr:uid="{ECB0ABB0-5EA0-49D3-A4EF-59B9758177F0}"/>
    <cellStyle name="Normal 11 3 15 6" xfId="7936" xr:uid="{48C244A1-A428-4F1C-A7B2-114A396E7587}"/>
    <cellStyle name="Normal 11 3 16" xfId="7937" xr:uid="{A82B41E8-5A46-409F-9DDA-742E842B2827}"/>
    <cellStyle name="Normal 11 3 16 2" xfId="7938" xr:uid="{56117019-E051-4FC9-80FC-981DB9D0514B}"/>
    <cellStyle name="Normal 11 3 16 2 2" xfId="7939" xr:uid="{A89CC05B-2F0B-49A4-A57A-0C41CD30402D}"/>
    <cellStyle name="Normal 11 3 16 2 3" xfId="7940" xr:uid="{FBB9671F-2DD6-4AF9-A82F-6FA3500363E8}"/>
    <cellStyle name="Normal 11 3 16 2 4" xfId="7941" xr:uid="{E1810449-AD9E-4BBA-A7AB-44EFDF7DD6D4}"/>
    <cellStyle name="Normal 11 3 16 3" xfId="7942" xr:uid="{A2996642-D3CA-435E-B4A6-2A637FA887D4}"/>
    <cellStyle name="Normal 11 3 16 3 2" xfId="7943" xr:uid="{99BE9F24-AD37-4A5A-BAA0-49CDB8DE540E}"/>
    <cellStyle name="Normal 11 3 16 3 3" xfId="7944" xr:uid="{248212A2-AF9E-4D68-85B8-923F3509DE30}"/>
    <cellStyle name="Normal 11 3 16 3 4" xfId="7945" xr:uid="{A924E3CF-2C42-4512-85ED-06FD7FF28A26}"/>
    <cellStyle name="Normal 11 3 16 4" xfId="7946" xr:uid="{BFF094D1-1A87-469B-B45B-40683640DCF9}"/>
    <cellStyle name="Normal 11 3 16 5" xfId="7947" xr:uid="{1AC1FE2C-3FEC-4A5D-A679-6C78713CBCCE}"/>
    <cellStyle name="Normal 11 3 16 6" xfId="7948" xr:uid="{F752E789-3507-494E-80AD-98103A1DB4FA}"/>
    <cellStyle name="Normal 11 3 17" xfId="7949" xr:uid="{68E8B43A-DCBE-44DB-97FA-6F8252F6C438}"/>
    <cellStyle name="Normal 11 3 17 2" xfId="7950" xr:uid="{8BAD9568-A40B-4EB8-B490-B5CE877A5316}"/>
    <cellStyle name="Normal 11 3 17 2 2" xfId="7951" xr:uid="{618C260E-0A24-4655-9F75-1D2AA862659D}"/>
    <cellStyle name="Normal 11 3 17 2 3" xfId="7952" xr:uid="{405F881C-4D1E-491B-BBE7-FBA13C69CD0F}"/>
    <cellStyle name="Normal 11 3 17 2 4" xfId="7953" xr:uid="{576DCF70-ED59-4135-9CF6-EEB43A162BA3}"/>
    <cellStyle name="Normal 11 3 17 3" xfId="7954" xr:uid="{7574D393-20AA-4EFD-9DE2-44D0F5CC4AD0}"/>
    <cellStyle name="Normal 11 3 17 3 2" xfId="7955" xr:uid="{5F8205F3-B47D-409C-ADE3-970DB8E6FCBD}"/>
    <cellStyle name="Normal 11 3 17 3 3" xfId="7956" xr:uid="{238868A4-2A6B-4B8F-8A40-D7939A3C6A44}"/>
    <cellStyle name="Normal 11 3 17 3 4" xfId="7957" xr:uid="{ECB76D1E-BA2F-4A3F-B808-071B7E3293C0}"/>
    <cellStyle name="Normal 11 3 17 4" xfId="7958" xr:uid="{8E559D54-C1E7-4250-BDF2-1EC8FF10D5D5}"/>
    <cellStyle name="Normal 11 3 17 5" xfId="7959" xr:uid="{24E4854C-6F6D-4275-A7B3-6D0A00AEB838}"/>
    <cellStyle name="Normal 11 3 17 6" xfId="7960" xr:uid="{97431360-C8BF-4CAD-9324-0504B7602F6D}"/>
    <cellStyle name="Normal 11 3 18" xfId="7961" xr:uid="{AB79E1FF-C705-45B4-A8F6-DE673CD5A152}"/>
    <cellStyle name="Normal 11 3 18 2" xfId="7962" xr:uid="{1E1F3013-2FF4-4763-9F17-A0B92ABD7BBD}"/>
    <cellStyle name="Normal 11 3 18 3" xfId="7963" xr:uid="{C251329E-B2C1-40B5-A08D-8B0B69B948BB}"/>
    <cellStyle name="Normal 11 3 18 4" xfId="7964" xr:uid="{FFD18E4D-DEDD-49A1-BCC5-9DFE7AB365E3}"/>
    <cellStyle name="Normal 11 3 19" xfId="7965" xr:uid="{F324128F-363A-4A5C-A03D-F3DEA7479CD9}"/>
    <cellStyle name="Normal 11 3 19 2" xfId="7966" xr:uid="{D2F167FB-CBC0-4530-910B-8F10B73EC55F}"/>
    <cellStyle name="Normal 11 3 19 3" xfId="7967" xr:uid="{06EC15E3-F3AA-4B85-B12C-F1E469954998}"/>
    <cellStyle name="Normal 11 3 19 4" xfId="7968" xr:uid="{718CB9AE-2BB4-48CE-B162-2F41316F4911}"/>
    <cellStyle name="Normal 11 3 2" xfId="7969" xr:uid="{6CA2FF86-53EB-4E90-9B11-FC80E74D6A1B}"/>
    <cellStyle name="Normal 11 3 2 2" xfId="7970" xr:uid="{F3C3DAEC-8A20-4021-9EA2-A01A929E5257}"/>
    <cellStyle name="Normal 11 3 2 2 2" xfId="7971" xr:uid="{F186DEE6-255F-49B5-ACC3-7F828B061391}"/>
    <cellStyle name="Normal 11 3 2 2 3" xfId="7972" xr:uid="{01856032-226C-4B0A-892C-3EA45E2F4946}"/>
    <cellStyle name="Normal 11 3 2 2 4" xfId="7973" xr:uid="{15BCCB2F-4096-4EDE-9F87-2382BBF65BAB}"/>
    <cellStyle name="Normal 11 3 2 3" xfId="7974" xr:uid="{42D4CDA7-6D7C-43B2-B9B3-297A893AD7BB}"/>
    <cellStyle name="Normal 11 3 2 3 2" xfId="7975" xr:uid="{824BCF74-FE87-49A7-BB4A-95A73DB874EC}"/>
    <cellStyle name="Normal 11 3 2 3 3" xfId="7976" xr:uid="{D10DC3A6-8A23-4E33-9038-8884BFB73BD4}"/>
    <cellStyle name="Normal 11 3 2 3 4" xfId="7977" xr:uid="{D24E4805-933C-452F-8338-86D233FE1EBE}"/>
    <cellStyle name="Normal 11 3 2 4" xfId="7978" xr:uid="{F431F45B-815D-4089-9609-5B6ECB57CC8B}"/>
    <cellStyle name="Normal 11 3 2 5" xfId="7979" xr:uid="{0A0CEF4E-11F3-4191-A823-0EB218D7CC1C}"/>
    <cellStyle name="Normal 11 3 2 6" xfId="7980" xr:uid="{1F969047-3C3F-47F0-BD11-CAF740AA0503}"/>
    <cellStyle name="Normal 11 3 20" xfId="7981" xr:uid="{139C7656-94C1-42A1-AB0D-F1B723A52567}"/>
    <cellStyle name="Normal 11 3 20 2" xfId="7982" xr:uid="{29CA98A4-BDDD-4843-A66E-1E858EA7F756}"/>
    <cellStyle name="Normal 11 3 20 3" xfId="7983" xr:uid="{A59F35D3-ABFE-4BEA-AF08-21858B04FDD8}"/>
    <cellStyle name="Normal 11 3 20 4" xfId="7984" xr:uid="{006722D3-6C87-45C5-8393-45C234608BA9}"/>
    <cellStyle name="Normal 11 3 21" xfId="7985" xr:uid="{0D98D258-6F1C-4C65-BA12-E36BE769D6FC}"/>
    <cellStyle name="Normal 11 3 22" xfId="7986" xr:uid="{837D2D5A-CB50-477F-A101-904C284AA5FA}"/>
    <cellStyle name="Normal 11 3 23" xfId="7987" xr:uid="{B844B260-DABB-4EEE-AB0A-D52254C2987F}"/>
    <cellStyle name="Normal 11 3 24" xfId="7988" xr:uid="{97123D29-6F1A-4CF8-B097-71E3E41522D2}"/>
    <cellStyle name="Normal 11 3 25" xfId="7989" xr:uid="{38801385-AB17-4F45-9F72-CC20D2BF8573}"/>
    <cellStyle name="Normal 11 3 26" xfId="7990" xr:uid="{6083BF99-AD75-49C3-AC52-A83EE2EEC484}"/>
    <cellStyle name="Normal 11 3 27" xfId="7991" xr:uid="{8537BACE-8187-4E7D-A0E4-8403C7FA504F}"/>
    <cellStyle name="Normal 11 3 28" xfId="7992" xr:uid="{25B4479D-7203-4E67-9A89-C723C945C183}"/>
    <cellStyle name="Normal 11 3 29" xfId="7993" xr:uid="{93861A0C-990B-4748-999D-E6C6AD9C216E}"/>
    <cellStyle name="Normal 11 3 3" xfId="7994" xr:uid="{95005EEC-332B-4C1E-A7E5-CE0DBDA3CE33}"/>
    <cellStyle name="Normal 11 3 3 2" xfId="7995" xr:uid="{5A1FAAC2-EAD5-48A1-83F8-9E15E5AB8FFA}"/>
    <cellStyle name="Normal 11 3 3 2 2" xfId="7996" xr:uid="{AD754661-6423-4790-8374-B3C2E32B207A}"/>
    <cellStyle name="Normal 11 3 3 2 3" xfId="7997" xr:uid="{168CA9A8-7BE3-4D1D-BCDF-569EA7C4107B}"/>
    <cellStyle name="Normal 11 3 3 2 4" xfId="7998" xr:uid="{569A6606-35C6-4F8B-BB9E-398420ED0DAA}"/>
    <cellStyle name="Normal 11 3 3 3" xfId="7999" xr:uid="{D432F00F-416D-4599-9EC3-472A692ADD6A}"/>
    <cellStyle name="Normal 11 3 3 3 2" xfId="8000" xr:uid="{292159E1-2A95-4DE3-914B-962C0E1E9CB6}"/>
    <cellStyle name="Normal 11 3 3 3 3" xfId="8001" xr:uid="{9A3178A7-BC22-4A29-B9F3-2299DDA9BB2C}"/>
    <cellStyle name="Normal 11 3 3 3 4" xfId="8002" xr:uid="{7F283E91-3AC3-445F-83F8-828586DACD4A}"/>
    <cellStyle name="Normal 11 3 3 4" xfId="8003" xr:uid="{605983EE-408B-472D-9E0C-740250625E3D}"/>
    <cellStyle name="Normal 11 3 3 5" xfId="8004" xr:uid="{3C3A05AC-E3C9-4D19-ACE9-FCC962957917}"/>
    <cellStyle name="Normal 11 3 3 6" xfId="8005" xr:uid="{5928DAAB-DFD2-4778-A9BF-2512C72347E8}"/>
    <cellStyle name="Normal 11 3 30" xfId="8006" xr:uid="{29EC6B8A-698E-41D6-913F-6635E5E728E0}"/>
    <cellStyle name="Normal 11 3 31" xfId="8007" xr:uid="{0A0C8050-D481-4518-863D-39935953952B}"/>
    <cellStyle name="Normal 11 3 32" xfId="8008" xr:uid="{ECE0F0FC-C2BC-4822-80D8-9687715A2DF2}"/>
    <cellStyle name="Normal 11 3 33" xfId="8009" xr:uid="{BAB11BD4-8861-4E42-A0F9-9D5BC8515E94}"/>
    <cellStyle name="Normal 11 3 34" xfId="8010" xr:uid="{DAB231DF-B6CE-46AA-AB49-26CE675BF404}"/>
    <cellStyle name="Normal 11 3 35" xfId="8011" xr:uid="{17360CAD-B5DE-4D41-B0D9-0608B2BF40D4}"/>
    <cellStyle name="Normal 11 3 36" xfId="8012" xr:uid="{AEFCF438-4D13-44D0-A143-A7FF145F2D5C}"/>
    <cellStyle name="Normal 11 3 37" xfId="8013" xr:uid="{1273F5F6-0184-4B55-BB33-25B9DFB2BC4E}"/>
    <cellStyle name="Normal 11 3 38" xfId="8014" xr:uid="{A11150CD-ECE8-4D65-8B57-8EC96B26A687}"/>
    <cellStyle name="Normal 11 3 39" xfId="8015" xr:uid="{54E434BE-3073-47D7-BD45-F1BB6C5CEF03}"/>
    <cellStyle name="Normal 11 3 4" xfId="8016" xr:uid="{29F11042-240D-4BCA-B34E-1FE482F65DFF}"/>
    <cellStyle name="Normal 11 3 4 2" xfId="8017" xr:uid="{CBE62B96-2224-4423-AF55-0DD25C830544}"/>
    <cellStyle name="Normal 11 3 4 2 2" xfId="8018" xr:uid="{93CB1A02-5DE7-4AC4-A491-B0F29B562E7B}"/>
    <cellStyle name="Normal 11 3 4 2 3" xfId="8019" xr:uid="{FE096FA5-B4EC-4834-95EA-99A948924410}"/>
    <cellStyle name="Normal 11 3 4 2 4" xfId="8020" xr:uid="{42A8F955-2683-4141-906C-AC169D279D09}"/>
    <cellStyle name="Normal 11 3 4 3" xfId="8021" xr:uid="{02F74B9B-F5BA-48C7-913C-7B52D26CFC9B}"/>
    <cellStyle name="Normal 11 3 4 3 2" xfId="8022" xr:uid="{87CB74E9-A201-41AD-9F0B-2C62A8AEE8FE}"/>
    <cellStyle name="Normal 11 3 4 3 3" xfId="8023" xr:uid="{6B98437B-FF3C-447D-A7A5-8A70D485A4B5}"/>
    <cellStyle name="Normal 11 3 4 3 4" xfId="8024" xr:uid="{7E4E1852-04C5-4C7B-94E9-774865CD4E03}"/>
    <cellStyle name="Normal 11 3 4 4" xfId="8025" xr:uid="{D8B6900A-A14C-425B-A1E3-ED64ED6E7200}"/>
    <cellStyle name="Normal 11 3 4 5" xfId="8026" xr:uid="{0AEB7F9A-B4AA-4A6A-BFDD-CFFF77D65357}"/>
    <cellStyle name="Normal 11 3 4 6" xfId="8027" xr:uid="{8A78BC06-3730-4EFD-83BA-712B30278F2D}"/>
    <cellStyle name="Normal 11 3 40" xfId="8028" xr:uid="{5F54BDC4-064B-41B5-BEB6-485A55543645}"/>
    <cellStyle name="Normal 11 3 41" xfId="8029" xr:uid="{C3E1DF7D-24A9-462A-B5F1-26039BB5BF47}"/>
    <cellStyle name="Normal 11 3 42" xfId="8030" xr:uid="{5876D9F5-80BD-4144-84F7-C857A672296D}"/>
    <cellStyle name="Normal 11 3 43" xfId="8031" xr:uid="{78FB2726-EEB5-4934-A462-110B411C9FEC}"/>
    <cellStyle name="Normal 11 3 44" xfId="8032" xr:uid="{6BB51D65-65F6-41BA-B433-3E483DF9C617}"/>
    <cellStyle name="Normal 11 3 45" xfId="8033" xr:uid="{D9B714DB-0B5F-4B18-AD94-0F61180CF69F}"/>
    <cellStyle name="Normal 11 3 46" xfId="8034" xr:uid="{FE88E5FF-1354-4EF7-A486-A96E3B80EDEF}"/>
    <cellStyle name="Normal 11 3 47" xfId="8035" xr:uid="{A0FA8820-07AC-468E-B5C9-56505202C34B}"/>
    <cellStyle name="Normal 11 3 48" xfId="8036" xr:uid="{9F417438-9CA8-40D1-90CF-EF5DFAC38854}"/>
    <cellStyle name="Normal 11 3 49" xfId="8037" xr:uid="{491EB45A-3DEB-4178-BBD1-F7285977B3A6}"/>
    <cellStyle name="Normal 11 3 5" xfId="8038" xr:uid="{F7869CA0-18D6-4755-8CBE-DCFE084206E9}"/>
    <cellStyle name="Normal 11 3 5 2" xfId="8039" xr:uid="{B6B84CD2-98BF-4B26-B4A7-3F7CB71959EE}"/>
    <cellStyle name="Normal 11 3 5 2 2" xfId="8040" xr:uid="{E7CA739A-DAFC-4882-A101-703FE508F6EC}"/>
    <cellStyle name="Normal 11 3 5 2 3" xfId="8041" xr:uid="{E8E0044F-C175-41C5-A153-4C18F3CAB444}"/>
    <cellStyle name="Normal 11 3 5 2 4" xfId="8042" xr:uid="{0A60BA87-CC30-4E56-8AAB-37A6616E0962}"/>
    <cellStyle name="Normal 11 3 5 3" xfId="8043" xr:uid="{25699113-817F-4A98-9606-30E20420CD91}"/>
    <cellStyle name="Normal 11 3 5 3 2" xfId="8044" xr:uid="{CCD64033-9492-48A5-9ADF-3AC7F7EA5B3E}"/>
    <cellStyle name="Normal 11 3 5 3 3" xfId="8045" xr:uid="{3462C196-ADA1-4E70-83A1-71DE34C9A6B4}"/>
    <cellStyle name="Normal 11 3 5 3 4" xfId="8046" xr:uid="{9339EAA2-8E62-49DA-8363-CAE0B4CCE3B8}"/>
    <cellStyle name="Normal 11 3 5 4" xfId="8047" xr:uid="{692C379F-7A02-4952-98F5-BC5B47A488A1}"/>
    <cellStyle name="Normal 11 3 5 5" xfId="8048" xr:uid="{DEDCFE48-6F59-4991-9664-4283DA1D04F3}"/>
    <cellStyle name="Normal 11 3 5 6" xfId="8049" xr:uid="{88313174-7E26-47AC-AAC8-1323EBF07397}"/>
    <cellStyle name="Normal 11 3 50" xfId="8050" xr:uid="{E4A0F9BC-3716-4636-9328-1EC6CCC1338D}"/>
    <cellStyle name="Normal 11 3 51" xfId="8051" xr:uid="{9141EAAF-2D0C-495E-A0CA-FBA45C1B96DE}"/>
    <cellStyle name="Normal 11 3 52" xfId="8052" xr:uid="{18997336-1A1B-4BF7-8F67-2C1CD5342A42}"/>
    <cellStyle name="Normal 11 3 6" xfId="8053" xr:uid="{D5C804F4-3FBE-46F6-AC7A-69D6E3FFA712}"/>
    <cellStyle name="Normal 11 3 6 2" xfId="8054" xr:uid="{E3B254E6-2C18-4FE0-A772-80A156731692}"/>
    <cellStyle name="Normal 11 3 6 2 2" xfId="8055" xr:uid="{71097A15-E8F4-43F3-B718-95E8254FB903}"/>
    <cellStyle name="Normal 11 3 6 2 3" xfId="8056" xr:uid="{D185D391-1585-443E-A846-77B00A373D9C}"/>
    <cellStyle name="Normal 11 3 6 2 4" xfId="8057" xr:uid="{AB82DD70-9D12-44AB-BB02-C2643FE12B81}"/>
    <cellStyle name="Normal 11 3 6 3" xfId="8058" xr:uid="{A89093A7-F38B-4539-B875-6F4A0591CE95}"/>
    <cellStyle name="Normal 11 3 6 3 2" xfId="8059" xr:uid="{9CCD113B-C9DF-4CBB-9758-43CA1476518C}"/>
    <cellStyle name="Normal 11 3 6 3 3" xfId="8060" xr:uid="{0E6E398E-CD24-4841-A814-53DB51F6AC50}"/>
    <cellStyle name="Normal 11 3 6 3 4" xfId="8061" xr:uid="{47F39C1F-6B49-4DFD-9203-E869C819C87D}"/>
    <cellStyle name="Normal 11 3 6 4" xfId="8062" xr:uid="{652C0E4B-B608-4AA5-9E5B-E1017F0FC3DA}"/>
    <cellStyle name="Normal 11 3 6 5" xfId="8063" xr:uid="{AA49DF7D-6562-4439-A74D-B923A6D0FEC0}"/>
    <cellStyle name="Normal 11 3 6 6" xfId="8064" xr:uid="{3D373B13-F9E4-49A6-AF6C-90F5B280736C}"/>
    <cellStyle name="Normal 11 3 7" xfId="8065" xr:uid="{4689795C-1DBC-426E-8E58-767B2384F9A5}"/>
    <cellStyle name="Normal 11 3 7 2" xfId="8066" xr:uid="{C845009F-AE72-448D-80AA-E388B26B6E8D}"/>
    <cellStyle name="Normal 11 3 7 2 2" xfId="8067" xr:uid="{905E2703-85C8-457C-A9DE-D0AC2A8E629A}"/>
    <cellStyle name="Normal 11 3 7 2 3" xfId="8068" xr:uid="{0BAEAD8F-6C1D-44BD-8DC7-49A1E636CBEF}"/>
    <cellStyle name="Normal 11 3 7 2 4" xfId="8069" xr:uid="{5E59F059-3E11-42E1-B247-3CA979E4D1EE}"/>
    <cellStyle name="Normal 11 3 7 3" xfId="8070" xr:uid="{57A9FFC1-EBD3-4850-9240-8E1A13912641}"/>
    <cellStyle name="Normal 11 3 7 3 2" xfId="8071" xr:uid="{4437AD48-BF1B-4F08-AAC7-A6B6CDF730DB}"/>
    <cellStyle name="Normal 11 3 7 3 3" xfId="8072" xr:uid="{53814BD6-63A5-4A40-B251-CFBF2C1F8D3D}"/>
    <cellStyle name="Normal 11 3 7 3 4" xfId="8073" xr:uid="{3CFABA23-B47C-491C-BCF0-9887805DC456}"/>
    <cellStyle name="Normal 11 3 7 4" xfId="8074" xr:uid="{96E76DFD-DD8D-42EE-8B9A-D04261F398F8}"/>
    <cellStyle name="Normal 11 3 7 5" xfId="8075" xr:uid="{3A834D1B-9A43-4DAF-88E7-1E85F887151A}"/>
    <cellStyle name="Normal 11 3 7 6" xfId="8076" xr:uid="{47EF52E4-5EE2-4EE2-BD57-5765BC77CB26}"/>
    <cellStyle name="Normal 11 3 8" xfId="8077" xr:uid="{3AC9BB31-933B-4890-98CE-E00FF0FE60A1}"/>
    <cellStyle name="Normal 11 3 8 2" xfId="8078" xr:uid="{91806071-DC5E-462B-BB13-0F5EDC9FAB97}"/>
    <cellStyle name="Normal 11 3 8 2 2" xfId="8079" xr:uid="{E7406044-9037-42B6-A84B-A30982198C07}"/>
    <cellStyle name="Normal 11 3 8 2 3" xfId="8080" xr:uid="{9569E157-654D-4BD1-91B7-6F5F29E7583E}"/>
    <cellStyle name="Normal 11 3 8 2 4" xfId="8081" xr:uid="{2723B5AC-C371-4636-B4E0-7C9BB4687D19}"/>
    <cellStyle name="Normal 11 3 8 3" xfId="8082" xr:uid="{23E48A28-10E7-4FE3-89DF-6C7D957F758D}"/>
    <cellStyle name="Normal 11 3 8 3 2" xfId="8083" xr:uid="{EC4D8D7A-5125-4D56-85F6-1D5853EA100C}"/>
    <cellStyle name="Normal 11 3 8 3 3" xfId="8084" xr:uid="{2F57143B-ADF5-496A-BD04-E696ADFCAE4C}"/>
    <cellStyle name="Normal 11 3 8 3 4" xfId="8085" xr:uid="{930101C4-A197-4ABF-B32D-E9F7975E27A4}"/>
    <cellStyle name="Normal 11 3 8 4" xfId="8086" xr:uid="{CAF96882-B109-447E-A7BC-07F9E8777015}"/>
    <cellStyle name="Normal 11 3 8 5" xfId="8087" xr:uid="{DC91B69E-A212-43DE-964B-12EEFF31A6AA}"/>
    <cellStyle name="Normal 11 3 8 6" xfId="8088" xr:uid="{16E99728-A1EC-4C4A-A67C-7B14CD6ACDE5}"/>
    <cellStyle name="Normal 11 3 9" xfId="8089" xr:uid="{6034D3CC-F017-4CC8-A58E-F1B5374C40F2}"/>
    <cellStyle name="Normal 11 3 9 2" xfId="8090" xr:uid="{3C07D70E-D0D7-4E67-A1DF-0A5397D2758B}"/>
    <cellStyle name="Normal 11 3 9 2 2" xfId="8091" xr:uid="{44A883FC-70A9-49F6-B907-EF1CF9B4FB91}"/>
    <cellStyle name="Normal 11 3 9 2 3" xfId="8092" xr:uid="{31BC9BE6-110B-4B7B-B08A-D6C573B5FEA1}"/>
    <cellStyle name="Normal 11 3 9 2 4" xfId="8093" xr:uid="{B1285CB2-765A-4266-87A8-109CD565B827}"/>
    <cellStyle name="Normal 11 3 9 3" xfId="8094" xr:uid="{62BCA0FE-98E7-4B63-A087-E3D3953AD125}"/>
    <cellStyle name="Normal 11 3 9 3 2" xfId="8095" xr:uid="{3FC8EBAB-62AD-4483-A31A-AC96390AD2E1}"/>
    <cellStyle name="Normal 11 3 9 3 3" xfId="8096" xr:uid="{D13AA76C-2EBD-4E4C-8E56-26531503AF3E}"/>
    <cellStyle name="Normal 11 3 9 3 4" xfId="8097" xr:uid="{88525CB6-79DD-432B-91EC-0222D3C5E45F}"/>
    <cellStyle name="Normal 11 3 9 4" xfId="8098" xr:uid="{B6B152B4-3568-4AF3-A686-5FEA47DCDE79}"/>
    <cellStyle name="Normal 11 3 9 5" xfId="8099" xr:uid="{C0A3DA4C-5191-447D-A124-377349F00C88}"/>
    <cellStyle name="Normal 11 3 9 6" xfId="8100" xr:uid="{8F06FF47-1BC9-4BCA-91F5-B27A37ECDF72}"/>
    <cellStyle name="Normal 11 30" xfId="8101" xr:uid="{63ADAD0B-3252-4BB6-A3C7-2F8A60DB975F}"/>
    <cellStyle name="Normal 11 30 10" xfId="8102" xr:uid="{F806F594-972F-4484-A38C-54026CE128D2}"/>
    <cellStyle name="Normal 11 30 11" xfId="8103" xr:uid="{495A155C-D14F-4739-AF44-26E9BF28B07B}"/>
    <cellStyle name="Normal 11 30 12" xfId="8104" xr:uid="{C3652A37-4021-4EBF-8C90-0473E7A7BA02}"/>
    <cellStyle name="Normal 11 30 13" xfId="8105" xr:uid="{177B07DA-2101-454D-A693-18948B8C6A0F}"/>
    <cellStyle name="Normal 11 30 14" xfId="8106" xr:uid="{69012C8A-4440-4123-9868-D8056FA41BB6}"/>
    <cellStyle name="Normal 11 30 15" xfId="8107" xr:uid="{50B6E31D-33C9-4003-8629-3D8E9F37C50E}"/>
    <cellStyle name="Normal 11 30 16" xfId="8108" xr:uid="{5C4F800E-27F0-42FD-AB5D-462F229510F5}"/>
    <cellStyle name="Normal 11 30 17" xfId="8109" xr:uid="{2FA4F7A2-814A-4955-9303-EA44FBA14DA2}"/>
    <cellStyle name="Normal 11 30 18" xfId="8110" xr:uid="{87E0F428-2CD6-4E23-99F5-D17E0DA19734}"/>
    <cellStyle name="Normal 11 30 19" xfId="8111" xr:uid="{BD940B59-0486-4DBE-8BF0-63049117749D}"/>
    <cellStyle name="Normal 11 30 2" xfId="8112" xr:uid="{4F71847A-7AC7-42FB-9FB0-6854ED845A40}"/>
    <cellStyle name="Normal 11 30 20" xfId="8113" xr:uid="{CA57E97E-6ABA-4DFB-8A07-E63769AD9B70}"/>
    <cellStyle name="Normal 11 30 21" xfId="8114" xr:uid="{46807809-C3F7-47C1-85C8-BA1F333344F2}"/>
    <cellStyle name="Normal 11 30 22" xfId="8115" xr:uid="{AA33EC2F-2BF8-4E3A-8FEA-C9A701F3E452}"/>
    <cellStyle name="Normal 11 30 23" xfId="8116" xr:uid="{262CFB10-8714-4998-9FD5-584FA364E2A5}"/>
    <cellStyle name="Normal 11 30 24" xfId="8117" xr:uid="{CBA9BE6B-6E52-4A44-B5A6-DCD2EF4F29D7}"/>
    <cellStyle name="Normal 11 30 25" xfId="8118" xr:uid="{4C09738F-6F3E-4F8C-88A9-F34CC2606B35}"/>
    <cellStyle name="Normal 11 30 26" xfId="8119" xr:uid="{A02E5399-AB3D-4B65-8DA7-0D8D58F2DFD2}"/>
    <cellStyle name="Normal 11 30 27" xfId="8120" xr:uid="{696EF8EB-B75F-47FD-87AD-DE70AAC40E5A}"/>
    <cellStyle name="Normal 11 30 28" xfId="8121" xr:uid="{A4FF10AC-98FD-4640-ABE9-B9191EADDDDE}"/>
    <cellStyle name="Normal 11 30 29" xfId="8122" xr:uid="{33AB7D24-AC41-4F94-9472-A9E09BD3FDD5}"/>
    <cellStyle name="Normal 11 30 3" xfId="8123" xr:uid="{DF6EDC6F-79F1-4847-9D37-9A8F394A1D49}"/>
    <cellStyle name="Normal 11 30 30" xfId="8124" xr:uid="{500791BC-C939-44C3-AF75-BFA7B4606F34}"/>
    <cellStyle name="Normal 11 30 31" xfId="8125" xr:uid="{7C1F30CB-2DEE-4FDC-A010-49B12D32B328}"/>
    <cellStyle name="Normal 11 30 32" xfId="8126" xr:uid="{9FD646C4-5E67-4987-9A2E-F086978FE2EF}"/>
    <cellStyle name="Normal 11 30 33" xfId="8127" xr:uid="{94EE7E95-4C0B-4F21-B346-4D29F5ECBC72}"/>
    <cellStyle name="Normal 11 30 34" xfId="8128" xr:uid="{7063DA72-D6A1-4F79-98DD-4F036BBF1B8E}"/>
    <cellStyle name="Normal 11 30 35" xfId="8129" xr:uid="{4E61CE98-B43A-485C-BE77-9BB01D03A601}"/>
    <cellStyle name="Normal 11 30 36" xfId="8130" xr:uid="{CC7E6AD5-F373-4FD5-91B3-905D55C5036E}"/>
    <cellStyle name="Normal 11 30 37" xfId="8131" xr:uid="{8DBC3598-33B5-4B0D-9038-8C957D2D3018}"/>
    <cellStyle name="Normal 11 30 4" xfId="8132" xr:uid="{65B3482C-5716-4E60-95DC-8A8AEE9C136F}"/>
    <cellStyle name="Normal 11 30 5" xfId="8133" xr:uid="{B768CEFE-37E7-458D-A36D-5FC6DC0321D2}"/>
    <cellStyle name="Normal 11 30 6" xfId="8134" xr:uid="{F6232BD4-98CF-47B6-B4E7-0059306CB819}"/>
    <cellStyle name="Normal 11 30 7" xfId="8135" xr:uid="{740F5A4E-37DF-42ED-847E-72402FD2DD06}"/>
    <cellStyle name="Normal 11 30 8" xfId="8136" xr:uid="{40602717-FD91-420D-9626-7E51E68B959C}"/>
    <cellStyle name="Normal 11 30 9" xfId="8137" xr:uid="{788999E2-F9EE-4B98-AE2A-4C94A51F3B55}"/>
    <cellStyle name="Normal 11 31" xfId="8138" xr:uid="{4AF2B01E-9AE3-460D-A6F5-507B41FB598D}"/>
    <cellStyle name="Normal 11 31 10" xfId="8139" xr:uid="{03F1EDCB-2F70-487F-B029-A94BC42DC748}"/>
    <cellStyle name="Normal 11 31 11" xfId="8140" xr:uid="{98D4D8F1-BA34-4A99-8543-05BA38B8E7BF}"/>
    <cellStyle name="Normal 11 31 12" xfId="8141" xr:uid="{9F327D0A-3A94-4EC6-A08D-8CAE628584E5}"/>
    <cellStyle name="Normal 11 31 13" xfId="8142" xr:uid="{4E865A8F-562B-4FC4-BE58-669BF8A8ABB7}"/>
    <cellStyle name="Normal 11 31 14" xfId="8143" xr:uid="{5C200721-86A3-457F-B5AF-7F0D388F74EA}"/>
    <cellStyle name="Normal 11 31 15" xfId="8144" xr:uid="{D34D1703-F6AD-489F-86F5-4D867AE1E6AF}"/>
    <cellStyle name="Normal 11 31 16" xfId="8145" xr:uid="{A110A0E7-9607-4685-BADC-85FE731FC644}"/>
    <cellStyle name="Normal 11 31 17" xfId="8146" xr:uid="{79013470-7582-4162-AEC5-0849119F1480}"/>
    <cellStyle name="Normal 11 31 18" xfId="8147" xr:uid="{ADA4BCA5-E939-4AA5-B75B-B0AE53C82717}"/>
    <cellStyle name="Normal 11 31 19" xfId="8148" xr:uid="{A3D5B0AA-244C-46AB-AFF6-370A5D313866}"/>
    <cellStyle name="Normal 11 31 2" xfId="8149" xr:uid="{07AAF8EE-CEA2-4FD6-B8F5-1D426FB542E3}"/>
    <cellStyle name="Normal 11 31 20" xfId="8150" xr:uid="{F26FB337-C569-4BB0-8FC8-26D4E884FE5B}"/>
    <cellStyle name="Normal 11 31 21" xfId="8151" xr:uid="{585AE6B6-2959-4952-A406-866439CEB834}"/>
    <cellStyle name="Normal 11 31 22" xfId="8152" xr:uid="{0C7D31C6-111A-469F-8F33-D84CD0D1A949}"/>
    <cellStyle name="Normal 11 31 23" xfId="8153" xr:uid="{D6A216CD-F87C-4837-BB51-404E86FA6046}"/>
    <cellStyle name="Normal 11 31 24" xfId="8154" xr:uid="{25CBB0E7-76E2-432B-BD48-FC3135907490}"/>
    <cellStyle name="Normal 11 31 25" xfId="8155" xr:uid="{5E088B41-A896-4C4A-ADF6-22C3FDA672E8}"/>
    <cellStyle name="Normal 11 31 26" xfId="8156" xr:uid="{228EBCB8-E67D-4CA2-AC87-32E84E48D2E7}"/>
    <cellStyle name="Normal 11 31 27" xfId="8157" xr:uid="{9A751819-CA7E-425C-B1A4-AA7F402BB034}"/>
    <cellStyle name="Normal 11 31 28" xfId="8158" xr:uid="{1FAD9AAE-A488-41CE-9294-75B3B9B7A07A}"/>
    <cellStyle name="Normal 11 31 29" xfId="8159" xr:uid="{83840527-A28E-407D-B315-BDABE81B6666}"/>
    <cellStyle name="Normal 11 31 3" xfId="8160" xr:uid="{71E20490-1F94-4910-A27D-DAAE525FD783}"/>
    <cellStyle name="Normal 11 31 30" xfId="8161" xr:uid="{F1EA6B45-FCAD-43AF-9773-F8510DC8481C}"/>
    <cellStyle name="Normal 11 31 31" xfId="8162" xr:uid="{29358CBB-C792-46E4-9037-08AD3B0F9F4B}"/>
    <cellStyle name="Normal 11 31 32" xfId="8163" xr:uid="{E60D6268-66EF-41DD-A7E3-1B1AC16C9873}"/>
    <cellStyle name="Normal 11 31 33" xfId="8164" xr:uid="{36529337-EE9E-422A-9D24-CDDCB91B84B5}"/>
    <cellStyle name="Normal 11 31 34" xfId="8165" xr:uid="{9B6FB156-65F5-48A7-8552-5473A3356045}"/>
    <cellStyle name="Normal 11 31 35" xfId="8166" xr:uid="{C1DCD392-59F9-4C91-B391-7679B872FBD0}"/>
    <cellStyle name="Normal 11 31 36" xfId="8167" xr:uid="{F75D2E52-0433-4392-AF95-72BC4BDE696E}"/>
    <cellStyle name="Normal 11 31 37" xfId="8168" xr:uid="{B60C024B-8E63-4DFF-AD8F-24575AAA224B}"/>
    <cellStyle name="Normal 11 31 4" xfId="8169" xr:uid="{86F9B3F4-AC51-429E-A410-C07CB9D27F7B}"/>
    <cellStyle name="Normal 11 31 5" xfId="8170" xr:uid="{6B6036D6-581E-4A23-984C-A4E8A2B79757}"/>
    <cellStyle name="Normal 11 31 6" xfId="8171" xr:uid="{7DEA9F3E-4396-42DF-ACBA-1CE3EB796722}"/>
    <cellStyle name="Normal 11 31 7" xfId="8172" xr:uid="{41CA527E-8793-4560-915C-CE532E9A96F5}"/>
    <cellStyle name="Normal 11 31 8" xfId="8173" xr:uid="{49F45B15-300A-4EAE-834B-123BE43051D3}"/>
    <cellStyle name="Normal 11 31 9" xfId="8174" xr:uid="{C235AF90-81E2-4229-B2B2-7D4147A2F99D}"/>
    <cellStyle name="Normal 11 32" xfId="8175" xr:uid="{9C4A5F94-2029-4F57-9402-465535815CBB}"/>
    <cellStyle name="Normal 11 32 10" xfId="8176" xr:uid="{4CC8477A-6C0E-43E0-85B5-9E1240C6D92D}"/>
    <cellStyle name="Normal 11 32 11" xfId="8177" xr:uid="{ACB8A6EF-5815-404B-8059-DF971E37C243}"/>
    <cellStyle name="Normal 11 32 12" xfId="8178" xr:uid="{4EE992D2-4465-4E79-AD4D-EF1F4A24B653}"/>
    <cellStyle name="Normal 11 32 13" xfId="8179" xr:uid="{9C632402-3AFB-4968-9D87-11071DD1660C}"/>
    <cellStyle name="Normal 11 32 14" xfId="8180" xr:uid="{B02C4EBE-F9E9-4F4C-92B9-9F72ABEE9EAC}"/>
    <cellStyle name="Normal 11 32 15" xfId="8181" xr:uid="{B13094ED-35BA-46AE-89AC-AAA9150E94BA}"/>
    <cellStyle name="Normal 11 32 16" xfId="8182" xr:uid="{3B7C5A10-D666-487B-90C2-4A1BDFC64CFD}"/>
    <cellStyle name="Normal 11 32 17" xfId="8183" xr:uid="{ADF2B4A9-954A-4132-93C6-763FC6DCFF9D}"/>
    <cellStyle name="Normal 11 32 18" xfId="8184" xr:uid="{AFDA3B59-4878-4DC7-A262-348F5C4467E2}"/>
    <cellStyle name="Normal 11 32 19" xfId="8185" xr:uid="{DEC8F19D-8594-43D5-B3E3-455E5A2E856D}"/>
    <cellStyle name="Normal 11 32 2" xfId="8186" xr:uid="{34BD8327-2891-4C25-A279-5FF8BF9D6343}"/>
    <cellStyle name="Normal 11 32 20" xfId="8187" xr:uid="{7180C8E7-BBF6-4F82-B22E-DD87613D035C}"/>
    <cellStyle name="Normal 11 32 21" xfId="8188" xr:uid="{D125201E-C135-42D5-9766-79F7D4AFE277}"/>
    <cellStyle name="Normal 11 32 22" xfId="8189" xr:uid="{710C8E9E-7E68-4716-898E-442B913D73A0}"/>
    <cellStyle name="Normal 11 32 23" xfId="8190" xr:uid="{52DA1A2D-F597-465F-B225-406DCB01A1E3}"/>
    <cellStyle name="Normal 11 32 24" xfId="8191" xr:uid="{8C17A5DF-12B9-4FD6-B046-742EA947C9D4}"/>
    <cellStyle name="Normal 11 32 25" xfId="8192" xr:uid="{D8EF11F8-E86A-4D97-9457-660857D39850}"/>
    <cellStyle name="Normal 11 32 26" xfId="8193" xr:uid="{E3A02596-EB5B-443E-AB8A-4516C8F8B88E}"/>
    <cellStyle name="Normal 11 32 27" xfId="8194" xr:uid="{52211D38-C63D-41D9-BC4D-C14134AA0491}"/>
    <cellStyle name="Normal 11 32 28" xfId="8195" xr:uid="{1FDCBB94-35B7-4B59-B2E5-B1D6A11B6E07}"/>
    <cellStyle name="Normal 11 32 29" xfId="8196" xr:uid="{17A36950-45DE-4B29-8FA2-4343B732E46B}"/>
    <cellStyle name="Normal 11 32 3" xfId="8197" xr:uid="{A5FFB80B-BD8B-428B-9876-656B2C6EF4C6}"/>
    <cellStyle name="Normal 11 32 30" xfId="8198" xr:uid="{30BAB8BD-C2AB-4075-A805-D3A5D1718EAA}"/>
    <cellStyle name="Normal 11 32 31" xfId="8199" xr:uid="{13FA3992-0CAD-4F64-B5F1-DD3F615D8049}"/>
    <cellStyle name="Normal 11 32 32" xfId="8200" xr:uid="{8FEB59EE-88FE-4FBF-BA46-346AC652E6E6}"/>
    <cellStyle name="Normal 11 32 33" xfId="8201" xr:uid="{50383910-AD6A-4A4C-B185-F6BB813E17B9}"/>
    <cellStyle name="Normal 11 32 34" xfId="8202" xr:uid="{7D420046-C29E-4E15-943A-9F92E2C10CF0}"/>
    <cellStyle name="Normal 11 32 35" xfId="8203" xr:uid="{2E37544C-DEE8-46A1-BE42-70E1D81C329C}"/>
    <cellStyle name="Normal 11 32 36" xfId="8204" xr:uid="{942D40E6-1BF6-4E4C-9B81-9C093B8DFCDD}"/>
    <cellStyle name="Normal 11 32 37" xfId="8205" xr:uid="{7216E2D4-559F-4B98-9B44-A8ADE00472C7}"/>
    <cellStyle name="Normal 11 32 4" xfId="8206" xr:uid="{27FA1B70-EA8F-4F79-BDA2-54EB7309FC93}"/>
    <cellStyle name="Normal 11 32 5" xfId="8207" xr:uid="{72775131-39C8-4229-8272-DBEFF4CEAE32}"/>
    <cellStyle name="Normal 11 32 6" xfId="8208" xr:uid="{F6D8A3A5-DAE0-4E9F-A64E-273AEF40CF3E}"/>
    <cellStyle name="Normal 11 32 7" xfId="8209" xr:uid="{9BE72287-8BF3-4EF9-BBC6-6283CB8284CF}"/>
    <cellStyle name="Normal 11 32 8" xfId="8210" xr:uid="{9C3CBBA9-1BEF-4257-BB82-A3E16AB4EE5D}"/>
    <cellStyle name="Normal 11 32 9" xfId="8211" xr:uid="{90876943-38E4-4797-AE9E-66EF99C1120F}"/>
    <cellStyle name="Normal 11 33" xfId="8212" xr:uid="{218C93D7-0919-45F3-B1AE-FCC188F59416}"/>
    <cellStyle name="Normal 11 33 10" xfId="8213" xr:uid="{411BA2E7-B505-44F5-BECE-7C654047C129}"/>
    <cellStyle name="Normal 11 33 11" xfId="8214" xr:uid="{D1CE69B8-BC7E-42D3-8268-F5E6AE45EFF9}"/>
    <cellStyle name="Normal 11 33 12" xfId="8215" xr:uid="{3DC264CB-2E04-49EF-A68C-592B2110AB2B}"/>
    <cellStyle name="Normal 11 33 13" xfId="8216" xr:uid="{DC278267-7059-453E-A972-1DAF278221FB}"/>
    <cellStyle name="Normal 11 33 14" xfId="8217" xr:uid="{A6285D9E-150C-4DD3-9A7E-1D68675867C0}"/>
    <cellStyle name="Normal 11 33 15" xfId="8218" xr:uid="{12372A58-4831-4B74-97DA-AFD1D7F9902B}"/>
    <cellStyle name="Normal 11 33 16" xfId="8219" xr:uid="{0501BF8A-51CF-4FA4-833E-5AF62F7DA3F6}"/>
    <cellStyle name="Normal 11 33 17" xfId="8220" xr:uid="{C1CE7B56-642F-473B-A174-F724FC93E51E}"/>
    <cellStyle name="Normal 11 33 18" xfId="8221" xr:uid="{2D378DF1-3056-4C4B-91EB-F463AE36395F}"/>
    <cellStyle name="Normal 11 33 19" xfId="8222" xr:uid="{1262A6AA-8E76-4287-94CA-8B59B79D169B}"/>
    <cellStyle name="Normal 11 33 2" xfId="8223" xr:uid="{FF6EFCAC-0913-43F9-A448-CE9DA7FF4C1E}"/>
    <cellStyle name="Normal 11 33 20" xfId="8224" xr:uid="{FE276BA8-A7A4-4E21-B838-112F8EC1CE53}"/>
    <cellStyle name="Normal 11 33 21" xfId="8225" xr:uid="{ECA29BC1-8C67-4AA7-AB51-C1107FB97850}"/>
    <cellStyle name="Normal 11 33 22" xfId="8226" xr:uid="{0EEBBAA0-1E7F-4CE8-921C-36E25FAF5652}"/>
    <cellStyle name="Normal 11 33 23" xfId="8227" xr:uid="{4ADC8B37-0FAD-4F25-8828-981650EF5D4D}"/>
    <cellStyle name="Normal 11 33 24" xfId="8228" xr:uid="{C237A09B-7FE3-48F4-84B1-0D7460ED97CF}"/>
    <cellStyle name="Normal 11 33 25" xfId="8229" xr:uid="{A72B7190-24E5-42F5-9B2C-7C34A40CD883}"/>
    <cellStyle name="Normal 11 33 26" xfId="8230" xr:uid="{BCA21C2D-8DA3-4DDE-B1A8-4EE7AE49553D}"/>
    <cellStyle name="Normal 11 33 27" xfId="8231" xr:uid="{6E59A17F-0EFA-42C4-9662-5B96E4F7C086}"/>
    <cellStyle name="Normal 11 33 28" xfId="8232" xr:uid="{776AD965-BB6A-429C-B1BD-60A37B145B54}"/>
    <cellStyle name="Normal 11 33 29" xfId="8233" xr:uid="{955C9A9B-85FD-4110-8D82-827823AF5700}"/>
    <cellStyle name="Normal 11 33 3" xfId="8234" xr:uid="{DE9B58AD-3892-4497-AD9F-8EEDF5EDA3D1}"/>
    <cellStyle name="Normal 11 33 30" xfId="8235" xr:uid="{4AECDB78-59A9-48E4-BEBD-6472E0543FB3}"/>
    <cellStyle name="Normal 11 33 31" xfId="8236" xr:uid="{685A373F-D947-4579-9BA3-073338F9A465}"/>
    <cellStyle name="Normal 11 33 32" xfId="8237" xr:uid="{EF451457-B927-41D8-8881-123C10921C91}"/>
    <cellStyle name="Normal 11 33 33" xfId="8238" xr:uid="{D3C3C744-FEEB-4C4F-9AED-F954E4EFE6F7}"/>
    <cellStyle name="Normal 11 33 34" xfId="8239" xr:uid="{9A3AF2B8-8F2E-4E86-BC98-1EFF41859104}"/>
    <cellStyle name="Normal 11 33 35" xfId="8240" xr:uid="{9FB3343D-EBD2-4612-B8C1-34A6AB04F644}"/>
    <cellStyle name="Normal 11 33 36" xfId="8241" xr:uid="{5FC1F03E-8781-4CB0-A0B1-627B5F698D8D}"/>
    <cellStyle name="Normal 11 33 37" xfId="8242" xr:uid="{1B14BF96-A51F-4FD8-AB1B-47E226C7C696}"/>
    <cellStyle name="Normal 11 33 4" xfId="8243" xr:uid="{84783B45-0845-4BAE-8E33-23742A343E12}"/>
    <cellStyle name="Normal 11 33 5" xfId="8244" xr:uid="{EE3D2438-777F-4B22-9F14-C3BE674F4EED}"/>
    <cellStyle name="Normal 11 33 6" xfId="8245" xr:uid="{B13EA2BB-7AB9-4869-804A-58FFACA8CCB4}"/>
    <cellStyle name="Normal 11 33 7" xfId="8246" xr:uid="{81A4F367-4A1F-4CB1-9D4A-3DC96E79EBD9}"/>
    <cellStyle name="Normal 11 33 8" xfId="8247" xr:uid="{0E00D44F-3112-4809-AF6D-E0645B56E161}"/>
    <cellStyle name="Normal 11 33 9" xfId="8248" xr:uid="{B584A320-365C-4D78-99B7-E3CEE85A7E8C}"/>
    <cellStyle name="Normal 11 34" xfId="8249" xr:uid="{4204BB18-7119-406A-918F-C85E0CA84543}"/>
    <cellStyle name="Normal 11 34 10" xfId="8250" xr:uid="{AAA0DEB3-1933-449D-8E7B-77FFB782D44F}"/>
    <cellStyle name="Normal 11 34 11" xfId="8251" xr:uid="{30D68F00-2D12-41C1-A1EC-655BC7B14F33}"/>
    <cellStyle name="Normal 11 34 12" xfId="8252" xr:uid="{D67B7140-2ECB-4040-8349-65AD9F78528F}"/>
    <cellStyle name="Normal 11 34 13" xfId="8253" xr:uid="{C3A990BD-DA60-453C-9B3E-5CE409CDB5D2}"/>
    <cellStyle name="Normal 11 34 14" xfId="8254" xr:uid="{D11C9945-EB05-4786-BE56-56076AA570BE}"/>
    <cellStyle name="Normal 11 34 15" xfId="8255" xr:uid="{63CC3A54-8877-4777-B22F-DA590E356F60}"/>
    <cellStyle name="Normal 11 34 16" xfId="8256" xr:uid="{9A9FC007-7BE2-45C3-AB33-EC6BC47F3564}"/>
    <cellStyle name="Normal 11 34 17" xfId="8257" xr:uid="{27F1DE63-CE6E-4516-B3B1-6C095BED0867}"/>
    <cellStyle name="Normal 11 34 18" xfId="8258" xr:uid="{168AD111-78F0-4A04-AF9A-042F1DFF411F}"/>
    <cellStyle name="Normal 11 34 19" xfId="8259" xr:uid="{47F30678-AB2E-4FC6-892A-F02ED65A65F1}"/>
    <cellStyle name="Normal 11 34 2" xfId="8260" xr:uid="{B987A0AB-9B10-452D-A454-173F2EA83FDF}"/>
    <cellStyle name="Normal 11 34 20" xfId="8261" xr:uid="{C3A94648-B450-4A2B-946E-77D1E6676E81}"/>
    <cellStyle name="Normal 11 34 21" xfId="8262" xr:uid="{030D1FD1-D6DA-4730-B6AC-8EA2F9026D59}"/>
    <cellStyle name="Normal 11 34 22" xfId="8263" xr:uid="{4779BD17-C2C4-45FC-8CA2-2CC0F6E89E38}"/>
    <cellStyle name="Normal 11 34 23" xfId="8264" xr:uid="{E8B980E3-E2BB-4CB8-90EB-A4EDFAE91EDA}"/>
    <cellStyle name="Normal 11 34 24" xfId="8265" xr:uid="{7E767F72-CC2F-4903-A977-927790281373}"/>
    <cellStyle name="Normal 11 34 25" xfId="8266" xr:uid="{F8EB242E-7B19-4D94-A353-0EA20E6EE5DE}"/>
    <cellStyle name="Normal 11 34 26" xfId="8267" xr:uid="{D335E747-79BC-40E3-90E6-B960E6493CA3}"/>
    <cellStyle name="Normal 11 34 27" xfId="8268" xr:uid="{F7623E9D-04BA-47B4-A88D-74902C990405}"/>
    <cellStyle name="Normal 11 34 28" xfId="8269" xr:uid="{06A5643E-2C87-4D60-90D8-08D48ABC446F}"/>
    <cellStyle name="Normal 11 34 29" xfId="8270" xr:uid="{F41C074D-ABD6-4658-A0B1-B7465E6FA9B9}"/>
    <cellStyle name="Normal 11 34 3" xfId="8271" xr:uid="{3774EAC3-A37F-4409-B87C-A5298776031D}"/>
    <cellStyle name="Normal 11 34 4" xfId="8272" xr:uid="{B461E854-BB57-4E25-B067-44F382BEA0B1}"/>
    <cellStyle name="Normal 11 34 5" xfId="8273" xr:uid="{A313864D-D2CC-4347-8F34-CA97904CF930}"/>
    <cellStyle name="Normal 11 34 6" xfId="8274" xr:uid="{CDA8A035-F33E-493B-B69E-7A1788018FC1}"/>
    <cellStyle name="Normal 11 34 7" xfId="8275" xr:uid="{0B242465-2EE1-4B39-9A24-69AC5338E961}"/>
    <cellStyle name="Normal 11 34 8" xfId="8276" xr:uid="{335E9FB5-39B1-43DE-B8DE-3B7135D5AD61}"/>
    <cellStyle name="Normal 11 34 9" xfId="8277" xr:uid="{799E4F85-968E-4AFF-B68B-BD7853029FCF}"/>
    <cellStyle name="Normal 11 35" xfId="8278" xr:uid="{BCA0FC29-6A58-4E30-B1CB-FE0B3E1E3186}"/>
    <cellStyle name="Normal 11 36" xfId="8279" xr:uid="{2103212E-CE71-4888-AD59-1F99B0655644}"/>
    <cellStyle name="Normal 11 37" xfId="8280" xr:uid="{4793BA18-4475-4B2D-9761-F16B20D02203}"/>
    <cellStyle name="Normal 11 38" xfId="8281" xr:uid="{B720A9DC-02CC-470B-911C-4DA7BD816515}"/>
    <cellStyle name="Normal 11 39" xfId="8282" xr:uid="{A0B28F23-61C3-4734-8BB0-E17C5FC4E6DE}"/>
    <cellStyle name="Normal 11 4" xfId="8283" xr:uid="{91716341-2DD8-4667-8973-A7A7F367DB36}"/>
    <cellStyle name="Normal 11 4 10" xfId="8284" xr:uid="{E92B73B6-C96C-4C58-B800-CCD18F4EA5EE}"/>
    <cellStyle name="Normal 11 4 11" xfId="8285" xr:uid="{DD742B50-2E81-46FA-AFD6-F99BBA9318AF}"/>
    <cellStyle name="Normal 11 4 12" xfId="8286" xr:uid="{FCBB8195-392F-4D9D-81C1-2E598B6F4215}"/>
    <cellStyle name="Normal 11 4 13" xfId="8287" xr:uid="{FE161F70-89ED-4E36-8834-AB939D3EFC5B}"/>
    <cellStyle name="Normal 11 4 14" xfId="8288" xr:uid="{64E4461A-388B-4B00-B36E-B55668DC1243}"/>
    <cellStyle name="Normal 11 4 15" xfId="8289" xr:uid="{57DD931D-644F-4F26-997E-1A4153DA7FEE}"/>
    <cellStyle name="Normal 11 4 16" xfId="8290" xr:uid="{70C596C5-B887-4FD7-A8E1-68F517ED8F84}"/>
    <cellStyle name="Normal 11 4 17" xfId="8291" xr:uid="{E08D8277-CB09-4851-9994-91E99DFFC466}"/>
    <cellStyle name="Normal 11 4 18" xfId="8292" xr:uid="{2385E0C5-0451-4656-B822-2DEE8D4ED7CC}"/>
    <cellStyle name="Normal 11 4 19" xfId="8293" xr:uid="{5808C755-6D5E-4509-B565-9FC4CB6DC918}"/>
    <cellStyle name="Normal 11 4 2" xfId="8294" xr:uid="{4A749084-3EAC-4983-9F80-8473C36F067E}"/>
    <cellStyle name="Normal 11 4 2 2" xfId="8295" xr:uid="{631606EF-7350-456D-A56C-47ACBEF60935}"/>
    <cellStyle name="Normal 11 4 2 3" xfId="8296" xr:uid="{A2A37BDA-DB34-4436-AF0D-A81F0B790671}"/>
    <cellStyle name="Normal 11 4 2 4" xfId="8297" xr:uid="{CC7EA4ED-082D-4761-89B4-2E997E334E35}"/>
    <cellStyle name="Normal 11 4 20" xfId="8298" xr:uid="{055618B0-560C-4AE7-A95D-9A1C72107AC5}"/>
    <cellStyle name="Normal 11 4 21" xfId="8299" xr:uid="{7A9D2459-269B-41DB-BE3A-32C2516D449A}"/>
    <cellStyle name="Normal 11 4 22" xfId="8300" xr:uid="{5CB93D69-3281-453D-9542-0E82BD46AB47}"/>
    <cellStyle name="Normal 11 4 23" xfId="8301" xr:uid="{77498758-308C-4673-B641-8A54DEDB0ADD}"/>
    <cellStyle name="Normal 11 4 24" xfId="8302" xr:uid="{AAD1E908-66EA-4716-8282-006BEE609DB5}"/>
    <cellStyle name="Normal 11 4 25" xfId="8303" xr:uid="{7B174086-8FFD-41D8-B498-3DB7DB4122DA}"/>
    <cellStyle name="Normal 11 4 26" xfId="8304" xr:uid="{00B8860A-036A-4569-8671-584B287108BA}"/>
    <cellStyle name="Normal 11 4 27" xfId="8305" xr:uid="{E927ACB7-A48B-4273-AD38-43879122810F}"/>
    <cellStyle name="Normal 11 4 28" xfId="8306" xr:uid="{07200A62-9685-400B-9029-6A291F240C49}"/>
    <cellStyle name="Normal 11 4 29" xfId="8307" xr:uid="{D4AD3D37-FD86-4485-A984-B68B6AAC5301}"/>
    <cellStyle name="Normal 11 4 3" xfId="8308" xr:uid="{01BCA358-4D71-4521-9EA9-F3D31B17F9A3}"/>
    <cellStyle name="Normal 11 4 3 2" xfId="8309" xr:uid="{20ACDFFF-48A0-4D4D-9F4F-19D6B5271763}"/>
    <cellStyle name="Normal 11 4 3 3" xfId="8310" xr:uid="{2CB3A8DA-D32E-4101-AB00-EBF8E1D2E2BA}"/>
    <cellStyle name="Normal 11 4 3 4" xfId="8311" xr:uid="{27D52445-F75C-4273-A496-96A7F177E54F}"/>
    <cellStyle name="Normal 11 4 30" xfId="8312" xr:uid="{68BE6784-16EC-45B1-95AD-6D2E8730B4E0}"/>
    <cellStyle name="Normal 11 4 31" xfId="8313" xr:uid="{D4717131-D838-4C4D-BDCD-0A54BA2526AC}"/>
    <cellStyle name="Normal 11 4 32" xfId="8314" xr:uid="{5CF6A2FB-F59E-4662-95CC-9470BD138249}"/>
    <cellStyle name="Normal 11 4 33" xfId="8315" xr:uid="{4AB3669D-EE21-45FC-88A3-F82525E5E63A}"/>
    <cellStyle name="Normal 11 4 34" xfId="8316" xr:uid="{4AAFE734-006B-4677-B60C-2992FDAB418B}"/>
    <cellStyle name="Normal 11 4 35" xfId="8317" xr:uid="{824E3AB1-41BD-4EF9-B24A-F3662061F4A8}"/>
    <cellStyle name="Normal 11 4 36" xfId="8318" xr:uid="{7D242798-0E70-404C-8D29-45292271F382}"/>
    <cellStyle name="Normal 11 4 37" xfId="8319" xr:uid="{B3B468BA-CD0C-4469-9BF0-4EB0B8037E5C}"/>
    <cellStyle name="Normal 11 4 38" xfId="8320" xr:uid="{3B19F3EE-A91F-44D5-B0A1-106DBB1D2658}"/>
    <cellStyle name="Normal 11 4 39" xfId="8321" xr:uid="{B8158AE0-D59E-46E7-BBAE-16B9C1941CE4}"/>
    <cellStyle name="Normal 11 4 4" xfId="8322" xr:uid="{48A7134C-8235-4458-819A-F54CD6118E76}"/>
    <cellStyle name="Normal 11 4 40" xfId="8323" xr:uid="{0BB4A3D5-3921-47BE-8680-D2724DF6E5D3}"/>
    <cellStyle name="Normal 11 4 41" xfId="8324" xr:uid="{D25A02D9-D984-4223-B507-A8B003F99855}"/>
    <cellStyle name="Normal 11 4 42" xfId="8325" xr:uid="{4BC50864-8998-4F7E-99BC-48967D607F7A}"/>
    <cellStyle name="Normal 11 4 43" xfId="8326" xr:uid="{DFB42C7F-806E-41FE-874F-B5BC6C290007}"/>
    <cellStyle name="Normal 11 4 44" xfId="8327" xr:uid="{E7911A9C-AB14-4389-9678-D51726B9A69A}"/>
    <cellStyle name="Normal 11 4 45" xfId="8328" xr:uid="{672FDC29-4969-448E-8006-F9FE8FC0266C}"/>
    <cellStyle name="Normal 11 4 46" xfId="8329" xr:uid="{ED8876DB-244A-418E-84AE-31D040E4721A}"/>
    <cellStyle name="Normal 11 4 47" xfId="8330" xr:uid="{DAE5250B-86C1-4449-89A4-24406300003A}"/>
    <cellStyle name="Normal 11 4 48" xfId="8331" xr:uid="{E2E27142-0D48-49E3-8E56-516650474B24}"/>
    <cellStyle name="Normal 11 4 49" xfId="8332" xr:uid="{F25908EF-EE44-45F5-AC1F-FA3F55C2D88F}"/>
    <cellStyle name="Normal 11 4 5" xfId="8333" xr:uid="{EFA8C215-8C48-4CF6-A641-FAB6960F04AB}"/>
    <cellStyle name="Normal 11 4 50" xfId="8334" xr:uid="{659383B5-73E2-4CFA-BDB2-A2DB7A8C70D0}"/>
    <cellStyle name="Normal 11 4 51" xfId="8335" xr:uid="{3B22104E-5459-497F-A5A0-816E133AB2BE}"/>
    <cellStyle name="Normal 11 4 52" xfId="8336" xr:uid="{64A15BA8-1757-46B3-BC8D-F91E550377A9}"/>
    <cellStyle name="Normal 11 4 6" xfId="8337" xr:uid="{917E142F-95B5-4772-A8FC-561590EA3606}"/>
    <cellStyle name="Normal 11 4 7" xfId="8338" xr:uid="{8F905E14-CA49-4616-A1D1-42C29393C2DE}"/>
    <cellStyle name="Normal 11 4 8" xfId="8339" xr:uid="{A2B3DDA8-0DCB-4495-81BE-51612A4D4130}"/>
    <cellStyle name="Normal 11 4 9" xfId="8340" xr:uid="{E6CA2508-1816-42D6-B6E1-4609E13F80B4}"/>
    <cellStyle name="Normal 11 40" xfId="8341" xr:uid="{D316AB23-4B1D-433C-BB9D-50EFCD4B9501}"/>
    <cellStyle name="Normal 11 41" xfId="8342" xr:uid="{ECC10726-FFB7-41D8-9144-D585EDE94BD1}"/>
    <cellStyle name="Normal 11 5" xfId="8343" xr:uid="{C424719E-47CB-4154-BE5C-771E92A04230}"/>
    <cellStyle name="Normal 11 5 10" xfId="8344" xr:uid="{9D77FACB-0DD6-4352-8C53-16C1F8832CC5}"/>
    <cellStyle name="Normal 11 5 11" xfId="8345" xr:uid="{CD8BB68A-06F1-4BF0-914A-215A0B2EF472}"/>
    <cellStyle name="Normal 11 5 12" xfId="8346" xr:uid="{96D5D688-8CE5-41E6-9601-08D8996108E8}"/>
    <cellStyle name="Normal 11 5 13" xfId="8347" xr:uid="{F12C2A81-AC55-4447-A64F-2A4929A52DDC}"/>
    <cellStyle name="Normal 11 5 14" xfId="8348" xr:uid="{3E86FBCF-B9A6-4E95-9C04-1BCB68959796}"/>
    <cellStyle name="Normal 11 5 15" xfId="8349" xr:uid="{37390F74-F4A4-4E3F-BED0-B6221E221A14}"/>
    <cellStyle name="Normal 11 5 16" xfId="8350" xr:uid="{8DBD3ED7-EDB2-4200-8702-2E1A2E5DC0D0}"/>
    <cellStyle name="Normal 11 5 17" xfId="8351" xr:uid="{1F0F0653-1CDB-4AC2-AC8A-7F3D3CCA8D7B}"/>
    <cellStyle name="Normal 11 5 18" xfId="8352" xr:uid="{C741F4E4-2863-4B37-BE31-09803F527337}"/>
    <cellStyle name="Normal 11 5 19" xfId="8353" xr:uid="{97A18EED-B90B-44B4-B939-CE9391B8A11C}"/>
    <cellStyle name="Normal 11 5 2" xfId="8354" xr:uid="{5A311519-046D-454A-BA42-B03AEBB9ADBC}"/>
    <cellStyle name="Normal 11 5 2 2" xfId="8355" xr:uid="{9A724DD2-FF13-4225-B087-F56CE6668439}"/>
    <cellStyle name="Normal 11 5 2 3" xfId="8356" xr:uid="{F18975EF-CA47-4762-90BA-DDA34823EA51}"/>
    <cellStyle name="Normal 11 5 2 4" xfId="8357" xr:uid="{E73D5848-5B36-4C8D-839F-46990DF86DC1}"/>
    <cellStyle name="Normal 11 5 20" xfId="8358" xr:uid="{695E162C-4943-48F0-AE74-43E5D95890F7}"/>
    <cellStyle name="Normal 11 5 21" xfId="8359" xr:uid="{C4B15DD4-AAAF-4F52-A819-2D6420C53881}"/>
    <cellStyle name="Normal 11 5 22" xfId="8360" xr:uid="{00971C98-B15A-4B30-A1C0-0F3B584BBB0D}"/>
    <cellStyle name="Normal 11 5 23" xfId="8361" xr:uid="{5E0574D9-44C4-4DB8-BD60-2405D4F76488}"/>
    <cellStyle name="Normal 11 5 24" xfId="8362" xr:uid="{AC3CC35B-6EBA-488D-BE5E-98812EA15EAF}"/>
    <cellStyle name="Normal 11 5 25" xfId="8363" xr:uid="{3598D25E-183F-4253-823F-421AF3FBEBB8}"/>
    <cellStyle name="Normal 11 5 26" xfId="8364" xr:uid="{49008986-5777-4237-BD4B-C46F1AB65122}"/>
    <cellStyle name="Normal 11 5 27" xfId="8365" xr:uid="{89EA3002-5333-4E59-A9F9-3B867356FDDF}"/>
    <cellStyle name="Normal 11 5 28" xfId="8366" xr:uid="{8E556DCF-AB93-48DE-8CFF-D177E8B08529}"/>
    <cellStyle name="Normal 11 5 29" xfId="8367" xr:uid="{7CD253BC-19CB-4B4A-9D16-278B39C89FE8}"/>
    <cellStyle name="Normal 11 5 3" xfId="8368" xr:uid="{1940A684-CBA6-490E-B701-272A6F58F222}"/>
    <cellStyle name="Normal 11 5 3 2" xfId="8369" xr:uid="{67877D86-490C-4074-88EC-44FBE8366898}"/>
    <cellStyle name="Normal 11 5 3 3" xfId="8370" xr:uid="{28190E5A-15A8-4AFF-9846-E08451EFA827}"/>
    <cellStyle name="Normal 11 5 3 4" xfId="8371" xr:uid="{6ABFDC1F-EF8D-4AA2-A98A-DE8C2FE24D9D}"/>
    <cellStyle name="Normal 11 5 30" xfId="8372" xr:uid="{B8E8BC35-2DF1-46BD-9538-469E4604C57F}"/>
    <cellStyle name="Normal 11 5 31" xfId="8373" xr:uid="{23E8420D-A6B6-4C83-9062-BE61ECEE554E}"/>
    <cellStyle name="Normal 11 5 32" xfId="8374" xr:uid="{9ACEEC97-62CC-4A89-8897-D2DE7628779C}"/>
    <cellStyle name="Normal 11 5 33" xfId="8375" xr:uid="{85B6AA37-45D2-4BA7-9003-71B5F0DBB6DA}"/>
    <cellStyle name="Normal 11 5 34" xfId="8376" xr:uid="{B032180B-DE37-4163-ABDA-C3B8AC27D07A}"/>
    <cellStyle name="Normal 11 5 35" xfId="8377" xr:uid="{516B4423-691F-4899-B04E-49904A87E448}"/>
    <cellStyle name="Normal 11 5 36" xfId="8378" xr:uid="{A53CE0F5-F751-4385-8311-0D95BB44EC43}"/>
    <cellStyle name="Normal 11 5 37" xfId="8379" xr:uid="{39FD33BD-BE1F-426C-90EE-77921B8E3CEC}"/>
    <cellStyle name="Normal 11 5 38" xfId="8380" xr:uid="{34850523-8E56-4972-AD91-BE648F100136}"/>
    <cellStyle name="Normal 11 5 39" xfId="8381" xr:uid="{007B837B-3CAB-40DC-8B13-8F12D26943AC}"/>
    <cellStyle name="Normal 11 5 4" xfId="8382" xr:uid="{9B5D130A-C8C4-40DE-BCC5-AD9EA6F2AB0E}"/>
    <cellStyle name="Normal 11 5 40" xfId="8383" xr:uid="{DC4A9996-A2D7-415F-8E26-58951B253182}"/>
    <cellStyle name="Normal 11 5 41" xfId="8384" xr:uid="{BE74FDFB-2B25-4A40-955A-72CB4F58F319}"/>
    <cellStyle name="Normal 11 5 42" xfId="8385" xr:uid="{5BBA49B9-B9B9-4F6B-9714-EFBF5F2C4B03}"/>
    <cellStyle name="Normal 11 5 43" xfId="8386" xr:uid="{1BC66779-9858-4FD8-BC30-98EC9F6CF385}"/>
    <cellStyle name="Normal 11 5 44" xfId="8387" xr:uid="{C74FD5F6-9A57-4941-A30A-E3B2E160D5AA}"/>
    <cellStyle name="Normal 11 5 45" xfId="8388" xr:uid="{95870683-0ECF-41B4-AAD6-9BF7C608DB94}"/>
    <cellStyle name="Normal 11 5 46" xfId="8389" xr:uid="{91C56F4B-2526-498F-A5B6-ABAA665FCC46}"/>
    <cellStyle name="Normal 11 5 47" xfId="8390" xr:uid="{7347EA88-A27D-45D3-8975-3A11D82D9C2C}"/>
    <cellStyle name="Normal 11 5 48" xfId="8391" xr:uid="{DCD71BA2-9E6B-4F4A-BB66-65AFB1597DB6}"/>
    <cellStyle name="Normal 11 5 49" xfId="8392" xr:uid="{CB4F9DA9-F733-4162-9083-C1AB0E9491EA}"/>
    <cellStyle name="Normal 11 5 5" xfId="8393" xr:uid="{7548FCEB-1342-4F86-B306-36204C68BBA9}"/>
    <cellStyle name="Normal 11 5 50" xfId="8394" xr:uid="{8DCAF34E-E77B-405B-B51A-EE05656675AC}"/>
    <cellStyle name="Normal 11 5 51" xfId="8395" xr:uid="{503CFDD9-9236-40D4-923D-67D18DB10CF6}"/>
    <cellStyle name="Normal 11 5 52" xfId="8396" xr:uid="{61660651-99F8-4236-B989-75107574EBFD}"/>
    <cellStyle name="Normal 11 5 6" xfId="8397" xr:uid="{F6260F63-47F2-4CDA-9D46-039BF776B99F}"/>
    <cellStyle name="Normal 11 5 7" xfId="8398" xr:uid="{2B8E3B02-8046-42A0-9A63-5CCF2C5AF761}"/>
    <cellStyle name="Normal 11 5 8" xfId="8399" xr:uid="{28AA9CC3-4439-42E1-BAFC-BC2781D1767E}"/>
    <cellStyle name="Normal 11 5 9" xfId="8400" xr:uid="{A40668F8-778B-45BE-A1F7-2E8D693FE4CE}"/>
    <cellStyle name="Normal 11 6" xfId="8401" xr:uid="{6DD216FD-8CC2-43B1-B6FC-FBFEC39DB57A}"/>
    <cellStyle name="Normal 11 6 10" xfId="8402" xr:uid="{761EDCF6-41BD-4B23-B2CA-C8F0F7471794}"/>
    <cellStyle name="Normal 11 6 11" xfId="8403" xr:uid="{B3633D00-2398-4514-838E-96820F5A1B65}"/>
    <cellStyle name="Normal 11 6 12" xfId="8404" xr:uid="{DE7AEEEB-5DC0-4470-BB39-1A9553F55A50}"/>
    <cellStyle name="Normal 11 6 13" xfId="8405" xr:uid="{D648DCA8-0A84-45EC-8EB2-034EBA24534F}"/>
    <cellStyle name="Normal 11 6 14" xfId="8406" xr:uid="{61505AA6-5FF4-43E6-AB29-39F6812490A5}"/>
    <cellStyle name="Normal 11 6 15" xfId="8407" xr:uid="{32CB22A9-73C2-4C52-BDB9-FDAC065570A8}"/>
    <cellStyle name="Normal 11 6 16" xfId="8408" xr:uid="{0E064030-7F4B-43C1-B0CD-C14ED63CE3A1}"/>
    <cellStyle name="Normal 11 6 17" xfId="8409" xr:uid="{6F6E6777-9D89-481E-AC28-0D4D3E8C3F9D}"/>
    <cellStyle name="Normal 11 6 18" xfId="8410" xr:uid="{66DA5001-3A2D-4849-9403-258E30F78BFD}"/>
    <cellStyle name="Normal 11 6 19" xfId="8411" xr:uid="{A0CE8E76-ED41-4D10-8EDE-322954BD0A74}"/>
    <cellStyle name="Normal 11 6 2" xfId="8412" xr:uid="{C6BD033E-BF8A-47EE-8E07-25FA2E139063}"/>
    <cellStyle name="Normal 11 6 2 2" xfId="8413" xr:uid="{221BBDE7-BA67-4856-9AD0-E3E4D01EE029}"/>
    <cellStyle name="Normal 11 6 2 3" xfId="8414" xr:uid="{650B508F-409D-4DD8-A214-CD20778BFA0D}"/>
    <cellStyle name="Normal 11 6 2 4" xfId="8415" xr:uid="{6E6778D1-0846-402E-9E17-6A828DCB1827}"/>
    <cellStyle name="Normal 11 6 20" xfId="8416" xr:uid="{DAE1293B-95A8-4066-B5A9-02066CC1E6EE}"/>
    <cellStyle name="Normal 11 6 21" xfId="8417" xr:uid="{08B58740-F623-4DFF-A7BF-32E1C009DBE0}"/>
    <cellStyle name="Normal 11 6 22" xfId="8418" xr:uid="{ABDFD0F4-EC05-46D7-90DD-C569037F95D8}"/>
    <cellStyle name="Normal 11 6 23" xfId="8419" xr:uid="{7EFD6B24-6342-4739-A0A3-043B521CF94E}"/>
    <cellStyle name="Normal 11 6 24" xfId="8420" xr:uid="{E2D17847-A39F-4D5A-9EC6-A0426842DF49}"/>
    <cellStyle name="Normal 11 6 25" xfId="8421" xr:uid="{297C8056-EFD9-4092-B29C-78CDC3764CB8}"/>
    <cellStyle name="Normal 11 6 26" xfId="8422" xr:uid="{634EB603-36DD-482A-AB6B-5888BEFF1F47}"/>
    <cellStyle name="Normal 11 6 27" xfId="8423" xr:uid="{0DA03681-A92A-4660-BBBC-DD5B5DB14FAC}"/>
    <cellStyle name="Normal 11 6 28" xfId="8424" xr:uid="{57E856F7-F60F-4605-939F-6BD241CC3FB7}"/>
    <cellStyle name="Normal 11 6 29" xfId="8425" xr:uid="{AF8CBD3A-5F80-4EB3-8251-63C63BFBF213}"/>
    <cellStyle name="Normal 11 6 3" xfId="8426" xr:uid="{EFE6E1D0-F1D2-4254-9FDF-F781C74CF532}"/>
    <cellStyle name="Normal 11 6 3 2" xfId="8427" xr:uid="{CAA1E47D-CFD3-46BC-8A43-A511D2B548D8}"/>
    <cellStyle name="Normal 11 6 3 3" xfId="8428" xr:uid="{5624B92D-AB94-42B9-B927-6EBEC193F48E}"/>
    <cellStyle name="Normal 11 6 3 4" xfId="8429" xr:uid="{F36F915D-1EAD-4D63-9AF5-F9C514106013}"/>
    <cellStyle name="Normal 11 6 30" xfId="8430" xr:uid="{FBE4B65A-769C-40D0-9A05-1D014E6E36E6}"/>
    <cellStyle name="Normal 11 6 31" xfId="8431" xr:uid="{A16AC299-4307-42CF-83E7-CE9D0E386E52}"/>
    <cellStyle name="Normal 11 6 32" xfId="8432" xr:uid="{981899DD-D3F9-4629-A307-FC933A323255}"/>
    <cellStyle name="Normal 11 6 33" xfId="8433" xr:uid="{22BB9089-DB9B-453D-9F6B-4C35E18401B5}"/>
    <cellStyle name="Normal 11 6 34" xfId="8434" xr:uid="{EAF522CE-A29E-4055-9462-38C0028BD0DC}"/>
    <cellStyle name="Normal 11 6 35" xfId="8435" xr:uid="{CD8D772E-CDE6-459C-A028-213BEEE6C5AC}"/>
    <cellStyle name="Normal 11 6 36" xfId="8436" xr:uid="{37613BAB-2F7C-4E55-90CD-EC891B475C3D}"/>
    <cellStyle name="Normal 11 6 37" xfId="8437" xr:uid="{71E63F51-9BA6-4374-8975-AE4EECA0DB75}"/>
    <cellStyle name="Normal 11 6 38" xfId="8438" xr:uid="{2402511C-80F6-46FA-B196-D6556C860FE5}"/>
    <cellStyle name="Normal 11 6 39" xfId="8439" xr:uid="{F1650E7F-E865-4DE0-A468-C1568D5AD11D}"/>
    <cellStyle name="Normal 11 6 4" xfId="8440" xr:uid="{C0449E3E-90EA-4F1A-A092-0ECADE176F36}"/>
    <cellStyle name="Normal 11 6 40" xfId="8441" xr:uid="{E2AD9ECF-6AFB-4431-96B6-F621C9BE3302}"/>
    <cellStyle name="Normal 11 6 41" xfId="8442" xr:uid="{51A8494B-A76B-4AC9-A028-429CEC52D520}"/>
    <cellStyle name="Normal 11 6 42" xfId="8443" xr:uid="{C4FCC209-64DA-4A1D-8473-D2E41BF03305}"/>
    <cellStyle name="Normal 11 6 43" xfId="8444" xr:uid="{B0DF93AE-EC47-47E6-BC88-CC52FAAA59D9}"/>
    <cellStyle name="Normal 11 6 44" xfId="8445" xr:uid="{854272AC-4B7F-428D-BC0F-4013F3A4B051}"/>
    <cellStyle name="Normal 11 6 45" xfId="8446" xr:uid="{ABCBB74F-6F80-44AF-8059-5642A93D20E0}"/>
    <cellStyle name="Normal 11 6 46" xfId="8447" xr:uid="{8B7756C6-4FA5-42C0-8BA6-23CC4C2D08BC}"/>
    <cellStyle name="Normal 11 6 47" xfId="8448" xr:uid="{95960FCF-6144-4706-850F-22E7B4390193}"/>
    <cellStyle name="Normal 11 6 48" xfId="8449" xr:uid="{61BC75BE-BC06-4049-A75C-55394B4965A1}"/>
    <cellStyle name="Normal 11 6 49" xfId="8450" xr:uid="{640E9AF7-B1B6-40FC-9264-332143739B24}"/>
    <cellStyle name="Normal 11 6 5" xfId="8451" xr:uid="{2E39FFE6-4036-40BE-8E8A-3245AA487F5F}"/>
    <cellStyle name="Normal 11 6 50" xfId="8452" xr:uid="{4F2E5FFE-CA1B-463E-9D2A-1A1AC1A944A5}"/>
    <cellStyle name="Normal 11 6 51" xfId="8453" xr:uid="{0A16D671-0BC5-4ABD-B0BC-B28C73140E6B}"/>
    <cellStyle name="Normal 11 6 52" xfId="8454" xr:uid="{7E80F888-6B32-4C95-9DF0-303050A7CEAE}"/>
    <cellStyle name="Normal 11 6 6" xfId="8455" xr:uid="{95F2915F-9257-474E-837A-082D0DD3E86A}"/>
    <cellStyle name="Normal 11 6 7" xfId="8456" xr:uid="{7732560C-34AD-4C98-89EF-58CA5A454127}"/>
    <cellStyle name="Normal 11 6 8" xfId="8457" xr:uid="{2E352300-5615-4CF7-8102-AE7206DF259E}"/>
    <cellStyle name="Normal 11 6 9" xfId="8458" xr:uid="{D91C572D-F879-4667-A1D4-9EAD7CAC4D81}"/>
    <cellStyle name="Normal 11 7" xfId="8459" xr:uid="{889D6204-DD2C-4DC9-BEA7-F6A1C8EC5610}"/>
    <cellStyle name="Normal 11 7 10" xfId="8460" xr:uid="{46E9C8C6-B537-4E56-A03F-E74AF5939216}"/>
    <cellStyle name="Normal 11 7 11" xfId="8461" xr:uid="{48422A9A-CAFF-4B53-8525-BB37767690D8}"/>
    <cellStyle name="Normal 11 7 12" xfId="8462" xr:uid="{0D8E6FDF-CFF6-40BC-BF06-37F52A31B916}"/>
    <cellStyle name="Normal 11 7 13" xfId="8463" xr:uid="{76229C76-2960-400D-88D9-9B0E5E135793}"/>
    <cellStyle name="Normal 11 7 14" xfId="8464" xr:uid="{0C15F403-249D-4070-AB4D-46821E2FC85D}"/>
    <cellStyle name="Normal 11 7 15" xfId="8465" xr:uid="{9BA2ACCC-A4D8-45E4-8B91-F591C60869F2}"/>
    <cellStyle name="Normal 11 7 16" xfId="8466" xr:uid="{955F06EF-B966-4C12-98BF-C60C1B2B5FF7}"/>
    <cellStyle name="Normal 11 7 17" xfId="8467" xr:uid="{E270CB2A-C485-4C81-874F-C26BE792B4E5}"/>
    <cellStyle name="Normal 11 7 18" xfId="8468" xr:uid="{FB1961BC-E968-4ACE-BF15-FEF570754C05}"/>
    <cellStyle name="Normal 11 7 19" xfId="8469" xr:uid="{F7B7352F-7852-4681-B361-116B9AD5BF4D}"/>
    <cellStyle name="Normal 11 7 2" xfId="8470" xr:uid="{FDD248DF-9377-440B-B4FC-8A83F5B1AF7C}"/>
    <cellStyle name="Normal 11 7 2 2" xfId="8471" xr:uid="{33290BA3-2F5D-4010-8E29-682E2E374353}"/>
    <cellStyle name="Normal 11 7 2 3" xfId="8472" xr:uid="{D6CF3546-F0E3-4340-BC33-5A8B8709C3A8}"/>
    <cellStyle name="Normal 11 7 2 4" xfId="8473" xr:uid="{306B2EF0-5736-4726-BBBD-662B30715806}"/>
    <cellStyle name="Normal 11 7 20" xfId="8474" xr:uid="{D50699EF-07DA-405B-8C62-D2B5A90D6243}"/>
    <cellStyle name="Normal 11 7 21" xfId="8475" xr:uid="{36E68EBA-80E1-441F-8536-714263200470}"/>
    <cellStyle name="Normal 11 7 22" xfId="8476" xr:uid="{0567F2E6-D958-433B-8092-F103D50D8F21}"/>
    <cellStyle name="Normal 11 7 23" xfId="8477" xr:uid="{62B0049E-C27A-430A-8A86-5A6CDE6AFC82}"/>
    <cellStyle name="Normal 11 7 24" xfId="8478" xr:uid="{804786BE-84DD-40A2-BFC2-0D36623B66BA}"/>
    <cellStyle name="Normal 11 7 25" xfId="8479" xr:uid="{60F3317E-F392-4C0E-8108-3471532B90E7}"/>
    <cellStyle name="Normal 11 7 26" xfId="8480" xr:uid="{E4D57463-FA7D-4D4C-928E-AEB75F24CF4F}"/>
    <cellStyle name="Normal 11 7 27" xfId="8481" xr:uid="{D5F734E3-57EB-4FE9-A1D3-8DFF967392C6}"/>
    <cellStyle name="Normal 11 7 28" xfId="8482" xr:uid="{EAA56A97-6294-40EA-B9FE-7121B9C55290}"/>
    <cellStyle name="Normal 11 7 29" xfId="8483" xr:uid="{27E3FC4C-AC12-46C1-8078-F0B385B29C36}"/>
    <cellStyle name="Normal 11 7 3" xfId="8484" xr:uid="{6D920367-7D9C-4024-8E1B-B9162C0E7510}"/>
    <cellStyle name="Normal 11 7 3 2" xfId="8485" xr:uid="{F1FA8AD7-89A0-4BCC-B152-D35202337669}"/>
    <cellStyle name="Normal 11 7 3 3" xfId="8486" xr:uid="{F1376B6E-D7FC-4577-99ED-405A96DCB02E}"/>
    <cellStyle name="Normal 11 7 3 4" xfId="8487" xr:uid="{D82946E0-A98F-4183-8723-A5E860ECF02F}"/>
    <cellStyle name="Normal 11 7 30" xfId="8488" xr:uid="{4EC1FC09-0300-4CEB-8873-9587EA13AEE3}"/>
    <cellStyle name="Normal 11 7 31" xfId="8489" xr:uid="{A6E64228-F043-482D-B259-D439B647B9B7}"/>
    <cellStyle name="Normal 11 7 32" xfId="8490" xr:uid="{F600AB51-2307-48CD-8978-6B559347AD47}"/>
    <cellStyle name="Normal 11 7 33" xfId="8491" xr:uid="{FFEBF0E8-ED41-4DD5-BD29-62D926D77F2F}"/>
    <cellStyle name="Normal 11 7 34" xfId="8492" xr:uid="{2EDD5F58-E8E0-4602-AD48-1FE7722F24DF}"/>
    <cellStyle name="Normal 11 7 35" xfId="8493" xr:uid="{E996468D-30F7-49BF-B137-823B62081574}"/>
    <cellStyle name="Normal 11 7 36" xfId="8494" xr:uid="{64987849-BF01-4566-8C1D-7AD671496393}"/>
    <cellStyle name="Normal 11 7 37" xfId="8495" xr:uid="{86983C2B-111E-43B3-9991-DF84B06C98B2}"/>
    <cellStyle name="Normal 11 7 38" xfId="8496" xr:uid="{73471DB1-869E-4548-B66E-9A69FEA6B628}"/>
    <cellStyle name="Normal 11 7 39" xfId="8497" xr:uid="{4443C264-CC5F-48FD-8FE4-5966132D7606}"/>
    <cellStyle name="Normal 11 7 4" xfId="8498" xr:uid="{9545FD5F-0CDC-4352-8D73-AB80BE5BE784}"/>
    <cellStyle name="Normal 11 7 40" xfId="8499" xr:uid="{20DEAF04-4698-4AF7-86C8-B67D7C80A4E5}"/>
    <cellStyle name="Normal 11 7 41" xfId="8500" xr:uid="{F05ECDBC-AFC5-4D29-A98B-EA8BAF40DD87}"/>
    <cellStyle name="Normal 11 7 42" xfId="8501" xr:uid="{85A9E1DD-364B-4CE5-B9AC-4F52DE899D2B}"/>
    <cellStyle name="Normal 11 7 43" xfId="8502" xr:uid="{A56598B1-E61D-4563-B63A-498E464BBC56}"/>
    <cellStyle name="Normal 11 7 44" xfId="8503" xr:uid="{B9C907D0-5210-4CD7-B196-694F53C48361}"/>
    <cellStyle name="Normal 11 7 45" xfId="8504" xr:uid="{28112C5A-AA0C-4404-9094-7DA3102D990D}"/>
    <cellStyle name="Normal 11 7 46" xfId="8505" xr:uid="{B7AAB543-1D1A-4C23-8E71-CCBA73BC70A5}"/>
    <cellStyle name="Normal 11 7 47" xfId="8506" xr:uid="{3B193F5C-1E0F-4BFA-AFFA-3FE1BCDC5B58}"/>
    <cellStyle name="Normal 11 7 48" xfId="8507" xr:uid="{C2AFC3CE-2304-413E-A111-C8BACB645839}"/>
    <cellStyle name="Normal 11 7 49" xfId="8508" xr:uid="{593D253D-DEAC-4B86-B991-FA10F166C748}"/>
    <cellStyle name="Normal 11 7 5" xfId="8509" xr:uid="{0767B122-44E2-47B4-B0A9-A1DB72EF8CFA}"/>
    <cellStyle name="Normal 11 7 50" xfId="8510" xr:uid="{8C34AF6B-40D7-4E16-ABF8-ABDE5BDFC87D}"/>
    <cellStyle name="Normal 11 7 51" xfId="8511" xr:uid="{3F9ED91F-A50C-4E81-9FBB-7D980C16BEFD}"/>
    <cellStyle name="Normal 11 7 52" xfId="8512" xr:uid="{AC3E3CC6-6D15-4C34-AD51-C5FFF1A12D50}"/>
    <cellStyle name="Normal 11 7 6" xfId="8513" xr:uid="{6DE00A8C-0BD1-4C0B-8EB1-0A4041B4F088}"/>
    <cellStyle name="Normal 11 7 7" xfId="8514" xr:uid="{FF20FD88-92A1-431C-BD2C-4A88E8FC9546}"/>
    <cellStyle name="Normal 11 7 8" xfId="8515" xr:uid="{01393CAA-DE2A-4084-ADE9-795F2057FB3F}"/>
    <cellStyle name="Normal 11 7 9" xfId="8516" xr:uid="{2BB3D3EA-7C5F-4AAD-B1FE-E17D7C747889}"/>
    <cellStyle name="Normal 11 8" xfId="8517" xr:uid="{B07E92B9-1482-45BA-A7B6-9196941878DB}"/>
    <cellStyle name="Normal 11 8 10" xfId="8518" xr:uid="{09A2893C-80E3-4F7C-AE9F-39E442714BD0}"/>
    <cellStyle name="Normal 11 8 11" xfId="8519" xr:uid="{2EA4FE28-24C8-487B-A8CE-55EEA6906DDA}"/>
    <cellStyle name="Normal 11 8 12" xfId="8520" xr:uid="{E583AEA8-59F4-48BB-BBFC-14364CFBFA84}"/>
    <cellStyle name="Normal 11 8 13" xfId="8521" xr:uid="{89AE7AAA-E97A-4B5E-A96C-4D01EE4CE95A}"/>
    <cellStyle name="Normal 11 8 14" xfId="8522" xr:uid="{C2218D5B-8F93-4021-9BAB-AC84A1F7AEC3}"/>
    <cellStyle name="Normal 11 8 15" xfId="8523" xr:uid="{6DBB0D41-66A2-4147-A6DD-FB85E2BB6E7A}"/>
    <cellStyle name="Normal 11 8 16" xfId="8524" xr:uid="{85F5714C-7B93-445A-893D-2D8E454B0FC7}"/>
    <cellStyle name="Normal 11 8 17" xfId="8525" xr:uid="{36C46D8C-31A7-463F-B32C-57196CE4D686}"/>
    <cellStyle name="Normal 11 8 18" xfId="8526" xr:uid="{9B1F564C-33DC-4881-9EBE-50DE36569CC5}"/>
    <cellStyle name="Normal 11 8 19" xfId="8527" xr:uid="{8EEE567F-05C3-44FE-B7E2-9509F27C9C7E}"/>
    <cellStyle name="Normal 11 8 2" xfId="8528" xr:uid="{9D94A37D-0B7F-46B1-8975-8827E19E0272}"/>
    <cellStyle name="Normal 11 8 2 2" xfId="8529" xr:uid="{3A58E28A-DBB4-4BD8-B14C-C24B9CA5C168}"/>
    <cellStyle name="Normal 11 8 2 3" xfId="8530" xr:uid="{726432F4-AEB8-43D0-8031-74300D5AA841}"/>
    <cellStyle name="Normal 11 8 2 4" xfId="8531" xr:uid="{96116925-4081-40F2-B0E4-8A2C2D6AE65C}"/>
    <cellStyle name="Normal 11 8 20" xfId="8532" xr:uid="{75E58BBC-409B-4A05-9BF9-89EAD117AF2C}"/>
    <cellStyle name="Normal 11 8 21" xfId="8533" xr:uid="{94267E8E-C4CD-4F69-81D0-17A81073C157}"/>
    <cellStyle name="Normal 11 8 22" xfId="8534" xr:uid="{5F1E7A38-8662-475D-96FF-3BE6DCF442C8}"/>
    <cellStyle name="Normal 11 8 23" xfId="8535" xr:uid="{58D02133-D680-47DF-AADB-5D91ED1BED21}"/>
    <cellStyle name="Normal 11 8 24" xfId="8536" xr:uid="{177FE8AF-97D8-454F-83F5-1A51A62C75A2}"/>
    <cellStyle name="Normal 11 8 25" xfId="8537" xr:uid="{2256892C-5B6B-480B-AB95-400B3DA75349}"/>
    <cellStyle name="Normal 11 8 26" xfId="8538" xr:uid="{F4AF7D35-B695-46FB-95FE-5E4FD8D58E52}"/>
    <cellStyle name="Normal 11 8 27" xfId="8539" xr:uid="{920C49A3-62E4-4D4A-BFAE-ADA791E057B0}"/>
    <cellStyle name="Normal 11 8 28" xfId="8540" xr:uid="{1C3FAF86-5C75-4E71-A211-839C8A7C7CCB}"/>
    <cellStyle name="Normal 11 8 29" xfId="8541" xr:uid="{8F82EB22-1E70-4401-9623-A14A013C8FD9}"/>
    <cellStyle name="Normal 11 8 3" xfId="8542" xr:uid="{FCD35FC4-0498-4612-8C7B-05304583CE45}"/>
    <cellStyle name="Normal 11 8 3 2" xfId="8543" xr:uid="{B91AA806-CA8D-4D47-8E9A-74C4016EC589}"/>
    <cellStyle name="Normal 11 8 3 3" xfId="8544" xr:uid="{3CD743AE-1513-4628-B6C8-5AFC88AA8158}"/>
    <cellStyle name="Normal 11 8 3 4" xfId="8545" xr:uid="{88AB9429-901B-40F5-99B6-28A7C8AC4DDE}"/>
    <cellStyle name="Normal 11 8 30" xfId="8546" xr:uid="{06DB941B-491B-4C1D-A9C2-14C5BBB98E88}"/>
    <cellStyle name="Normal 11 8 31" xfId="8547" xr:uid="{F164EB6D-1AC7-43C5-BFC9-36ED61AB989C}"/>
    <cellStyle name="Normal 11 8 32" xfId="8548" xr:uid="{A2C8AE54-09FD-4D7B-8C24-D1D2471C5E78}"/>
    <cellStyle name="Normal 11 8 33" xfId="8549" xr:uid="{07FC1A7E-B946-425D-8892-A9A0EBA3C787}"/>
    <cellStyle name="Normal 11 8 34" xfId="8550" xr:uid="{20427A6A-2B2B-41C4-99B6-28A9F156A638}"/>
    <cellStyle name="Normal 11 8 35" xfId="8551" xr:uid="{F7CAE6C9-C660-4A7E-8852-22E323F7ECEE}"/>
    <cellStyle name="Normal 11 8 36" xfId="8552" xr:uid="{F962BB5F-6CFC-4D7A-A452-3C2683FDFB98}"/>
    <cellStyle name="Normal 11 8 37" xfId="8553" xr:uid="{D3E763B3-9BD2-477B-ADCF-A7E7D24DE5F2}"/>
    <cellStyle name="Normal 11 8 38" xfId="8554" xr:uid="{A77BB830-FC20-4437-8A88-9D5B8978B85D}"/>
    <cellStyle name="Normal 11 8 39" xfId="8555" xr:uid="{B6D1EFEC-ECF4-4756-BA9F-A715C49431D2}"/>
    <cellStyle name="Normal 11 8 4" xfId="8556" xr:uid="{C0EDF0B8-1D17-4390-8EB2-A17BFA78AE58}"/>
    <cellStyle name="Normal 11 8 40" xfId="8557" xr:uid="{31412E48-467A-4851-A6BB-1435E533CC07}"/>
    <cellStyle name="Normal 11 8 41" xfId="8558" xr:uid="{F6CD331D-3CC9-4379-B5FE-3B9FA8728839}"/>
    <cellStyle name="Normal 11 8 42" xfId="8559" xr:uid="{2E5FA77B-F12A-41A9-9F7A-F6C6317C3564}"/>
    <cellStyle name="Normal 11 8 43" xfId="8560" xr:uid="{127C8A0C-3687-46BF-8A95-5DB80CE035D4}"/>
    <cellStyle name="Normal 11 8 44" xfId="8561" xr:uid="{0EFC8F28-D449-4E86-9C14-A53FA73BF0B9}"/>
    <cellStyle name="Normal 11 8 45" xfId="8562" xr:uid="{C6EAFAB6-3CB8-4B1B-8074-151EFDAA3227}"/>
    <cellStyle name="Normal 11 8 46" xfId="8563" xr:uid="{5A5B35BD-5EC2-46F9-9AF0-7479BBE79C3B}"/>
    <cellStyle name="Normal 11 8 47" xfId="8564" xr:uid="{8B1B2FBB-55AB-40BC-A4B9-EAC4F8532F8F}"/>
    <cellStyle name="Normal 11 8 48" xfId="8565" xr:uid="{074A234B-6868-4954-A5E0-8EE957B7C18B}"/>
    <cellStyle name="Normal 11 8 49" xfId="8566" xr:uid="{CDDE7060-E3B0-4801-825B-F632DBF867F5}"/>
    <cellStyle name="Normal 11 8 5" xfId="8567" xr:uid="{5C4B88D1-517F-4AF6-83BC-892A48B2CAA7}"/>
    <cellStyle name="Normal 11 8 50" xfId="8568" xr:uid="{2289033D-12CB-43C1-BFCC-C86183F1CD67}"/>
    <cellStyle name="Normal 11 8 51" xfId="8569" xr:uid="{19FC376F-6B57-4C42-8CEB-9E91C6B2AFEE}"/>
    <cellStyle name="Normal 11 8 52" xfId="8570" xr:uid="{833A0B81-A600-49EB-8803-1E72160972DA}"/>
    <cellStyle name="Normal 11 8 6" xfId="8571" xr:uid="{1AA1F6C8-D587-4146-A0FD-8871690BCBE4}"/>
    <cellStyle name="Normal 11 8 7" xfId="8572" xr:uid="{CC1BFE05-8810-4B14-96B1-4C0C8CF161E5}"/>
    <cellStyle name="Normal 11 8 8" xfId="8573" xr:uid="{128C564B-F0B8-4F94-A7EE-DF1DF3523855}"/>
    <cellStyle name="Normal 11 8 9" xfId="8574" xr:uid="{C7C69C41-5D40-4DFD-AD10-8A6FA5A3AE81}"/>
    <cellStyle name="Normal 11 9" xfId="8575" xr:uid="{3F76C847-667A-4375-80A7-2AF39A42C9CD}"/>
    <cellStyle name="Normal 11 9 10" xfId="8576" xr:uid="{D1882048-8B0D-42CD-BCCA-45131850A1D4}"/>
    <cellStyle name="Normal 11 9 11" xfId="8577" xr:uid="{07E7DEC7-56EB-442D-94E5-29B8DD9A500A}"/>
    <cellStyle name="Normal 11 9 12" xfId="8578" xr:uid="{D28B2754-FA86-4265-845D-2A5622CD1543}"/>
    <cellStyle name="Normal 11 9 13" xfId="8579" xr:uid="{3A14BEB6-19D1-4B97-93EE-945B1E75E9C9}"/>
    <cellStyle name="Normal 11 9 14" xfId="8580" xr:uid="{1A4DCD3E-1149-427D-AFC1-B8BC75F26DD5}"/>
    <cellStyle name="Normal 11 9 15" xfId="8581" xr:uid="{9A3A92F6-C8E0-4546-BDD6-93A273F91229}"/>
    <cellStyle name="Normal 11 9 16" xfId="8582" xr:uid="{6AE87D4E-88FB-408D-95EC-B9FD431C46BB}"/>
    <cellStyle name="Normal 11 9 17" xfId="8583" xr:uid="{6ECC06CA-F680-480E-976E-0038C5C45751}"/>
    <cellStyle name="Normal 11 9 18" xfId="8584" xr:uid="{5AC54CC6-D47B-475D-A74C-99A7F64CFDEC}"/>
    <cellStyle name="Normal 11 9 19" xfId="8585" xr:uid="{AE030EA1-942E-4473-B4D6-12FB4B4F05EA}"/>
    <cellStyle name="Normal 11 9 2" xfId="8586" xr:uid="{2C571424-AFB6-4BD7-ACEA-2D12ECF7D77C}"/>
    <cellStyle name="Normal 11 9 2 2" xfId="8587" xr:uid="{A777E3CD-BC38-46A1-917C-78CED4F17BCC}"/>
    <cellStyle name="Normal 11 9 2 3" xfId="8588" xr:uid="{FFA83635-2C6C-4881-A425-9F30BF8B3389}"/>
    <cellStyle name="Normal 11 9 2 4" xfId="8589" xr:uid="{67D8BEDA-B340-40D0-8FE0-949F22B7CD5B}"/>
    <cellStyle name="Normal 11 9 20" xfId="8590" xr:uid="{E7E8FDD0-FC4D-4491-A500-7339BAB41404}"/>
    <cellStyle name="Normal 11 9 21" xfId="8591" xr:uid="{4F33182F-1932-4BF7-85A2-80944A5A4AB7}"/>
    <cellStyle name="Normal 11 9 22" xfId="8592" xr:uid="{09F393B5-A527-4B17-8CFF-BD86C929EC22}"/>
    <cellStyle name="Normal 11 9 23" xfId="8593" xr:uid="{CFA03583-1EBA-4302-BDC2-F16144569C88}"/>
    <cellStyle name="Normal 11 9 24" xfId="8594" xr:uid="{46CA72E7-2AB2-4C5E-8BCF-103663FC59C1}"/>
    <cellStyle name="Normal 11 9 25" xfId="8595" xr:uid="{90B77D80-D214-4603-A709-7B874A126303}"/>
    <cellStyle name="Normal 11 9 26" xfId="8596" xr:uid="{F0E24B30-F353-4FF2-826E-6C021D636BCD}"/>
    <cellStyle name="Normal 11 9 27" xfId="8597" xr:uid="{1F98EE11-6570-4882-84E0-A0EB1D0E7F57}"/>
    <cellStyle name="Normal 11 9 28" xfId="8598" xr:uid="{3D2D060F-285F-4F73-9792-2F8014E07860}"/>
    <cellStyle name="Normal 11 9 29" xfId="8599" xr:uid="{BA5F1C9F-DD52-47AF-B363-7C10298384CE}"/>
    <cellStyle name="Normal 11 9 3" xfId="8600" xr:uid="{B4E69300-6E54-4396-8CC8-D20E90261F86}"/>
    <cellStyle name="Normal 11 9 3 2" xfId="8601" xr:uid="{3B106780-495B-49CE-B3F9-01CA3D2CF085}"/>
    <cellStyle name="Normal 11 9 3 3" xfId="8602" xr:uid="{7A2EF84C-5C3D-4451-9D51-DF76909AFD84}"/>
    <cellStyle name="Normal 11 9 3 4" xfId="8603" xr:uid="{05957634-A15F-4AF2-A432-8C2121682D9D}"/>
    <cellStyle name="Normal 11 9 30" xfId="8604" xr:uid="{F9FF6BBB-7DEC-4388-AB28-3B900A8760F3}"/>
    <cellStyle name="Normal 11 9 31" xfId="8605" xr:uid="{14F97DCC-76DB-4728-8B80-2AC82DF36B03}"/>
    <cellStyle name="Normal 11 9 32" xfId="8606" xr:uid="{061ABC95-37FD-4D5E-B557-B789EB9EAE15}"/>
    <cellStyle name="Normal 11 9 33" xfId="8607" xr:uid="{3F45D248-7350-4A3B-B4A9-776786773B4F}"/>
    <cellStyle name="Normal 11 9 34" xfId="8608" xr:uid="{96FC50C0-6BA2-41CC-89C1-EADAF5859E59}"/>
    <cellStyle name="Normal 11 9 35" xfId="8609" xr:uid="{D9DD1674-7BF2-42FD-A42A-81AAF9AEC38B}"/>
    <cellStyle name="Normal 11 9 36" xfId="8610" xr:uid="{72C06348-436A-4D55-8A9F-8EE3F4ED4811}"/>
    <cellStyle name="Normal 11 9 37" xfId="8611" xr:uid="{817F6322-581C-4B7F-82FA-A4CF3D523EE5}"/>
    <cellStyle name="Normal 11 9 38" xfId="8612" xr:uid="{D01576BB-CC55-496E-8A34-206E4F7452FD}"/>
    <cellStyle name="Normal 11 9 39" xfId="8613" xr:uid="{5F404AB7-BAB3-4A21-A5B3-657BC8AA2D45}"/>
    <cellStyle name="Normal 11 9 4" xfId="8614" xr:uid="{0DB7AB75-F148-47CB-A1F3-564638815551}"/>
    <cellStyle name="Normal 11 9 40" xfId="8615" xr:uid="{AC0FE7AA-3E81-41A3-B5DD-E0661241C137}"/>
    <cellStyle name="Normal 11 9 41" xfId="8616" xr:uid="{EC3228DE-F46E-4F7F-9BA9-76C5E1C74617}"/>
    <cellStyle name="Normal 11 9 42" xfId="8617" xr:uid="{405F7923-2266-4239-8E78-7DFFB29BAC85}"/>
    <cellStyle name="Normal 11 9 43" xfId="8618" xr:uid="{569E0658-1178-4E5C-B933-42950BCCE2CA}"/>
    <cellStyle name="Normal 11 9 44" xfId="8619" xr:uid="{79DFF622-5DF7-433A-8BA3-D324B846612F}"/>
    <cellStyle name="Normal 11 9 45" xfId="8620" xr:uid="{60C953C4-1253-4C03-8AA0-635A3D367EC9}"/>
    <cellStyle name="Normal 11 9 46" xfId="8621" xr:uid="{E422FC95-5261-46E7-B6C7-ADAB1EAA2312}"/>
    <cellStyle name="Normal 11 9 47" xfId="8622" xr:uid="{BC1A40A0-2C98-4725-AF7B-E7D986D3832B}"/>
    <cellStyle name="Normal 11 9 48" xfId="8623" xr:uid="{3367D902-E2B1-41E6-8EDE-0B03688723AF}"/>
    <cellStyle name="Normal 11 9 49" xfId="8624" xr:uid="{AE31A67B-33A4-4233-A577-06C43F4C67D8}"/>
    <cellStyle name="Normal 11 9 5" xfId="8625" xr:uid="{432C9D88-5103-4022-9A98-151334F26C9F}"/>
    <cellStyle name="Normal 11 9 50" xfId="8626" xr:uid="{80B519C1-1E0E-4D1C-A246-9EF53D7CE169}"/>
    <cellStyle name="Normal 11 9 51" xfId="8627" xr:uid="{230727DE-CB0A-48EC-A324-882E9549A589}"/>
    <cellStyle name="Normal 11 9 52" xfId="8628" xr:uid="{E4E20501-CB15-478E-ADD4-8256398E4DEC}"/>
    <cellStyle name="Normal 11 9 6" xfId="8629" xr:uid="{DCFC8695-7C06-466F-99B6-9F01988F1D82}"/>
    <cellStyle name="Normal 11 9 7" xfId="8630" xr:uid="{8BF9F20E-6A92-4561-B369-5FCF020A90DC}"/>
    <cellStyle name="Normal 11 9 8" xfId="8631" xr:uid="{96F6988E-AA37-406A-93AD-5D5EF2B2C4AB}"/>
    <cellStyle name="Normal 11 9 9" xfId="8632" xr:uid="{37949EA8-8629-4522-BA53-563FD7C0FB70}"/>
    <cellStyle name="Normal 11_IF - Autoprodutores 2" xfId="8633" xr:uid="{3DEB3D22-E960-4BBF-ABDD-9FEE5E57E4FD}"/>
    <cellStyle name="Normal 110" xfId="8634" xr:uid="{8C50D9F5-B009-489B-810B-22003B5937A1}"/>
    <cellStyle name="Normal 111" xfId="8635" xr:uid="{F19A78FD-29A9-433E-8886-2E5E28DBF50B}"/>
    <cellStyle name="Normal 112" xfId="8636" xr:uid="{880B8BA5-B22D-4144-9C63-9F84F7FD579D}"/>
    <cellStyle name="Normal 113" xfId="8637" xr:uid="{8B0EA2B4-D0D2-44F6-A24A-E7C4F905A430}"/>
    <cellStyle name="Normal 114" xfId="8638" xr:uid="{1E3ADC5E-FC45-40B2-86A1-8A0653EADF74}"/>
    <cellStyle name="Normal 115" xfId="8639" xr:uid="{B908BA7F-C879-4EE6-B162-7BDE91BF7DDB}"/>
    <cellStyle name="Normal 116" xfId="8640" xr:uid="{7203D3F3-8CF8-4C12-8F5A-1B531270E0EC}"/>
    <cellStyle name="Normal 117" xfId="8641" xr:uid="{9CCED8A7-B148-43EF-91D6-3304BCF1B569}"/>
    <cellStyle name="Normal 118" xfId="8642" xr:uid="{C33ED927-2F71-4D9F-A15E-367042CC7BAF}"/>
    <cellStyle name="Normal 119" xfId="8643" xr:uid="{27D43B73-37F2-40EF-A7CC-0E70E20B3A74}"/>
    <cellStyle name="Normal 12" xfId="1073" xr:uid="{B119A968-C47E-4CF5-9CEE-8B943610E1C7}"/>
    <cellStyle name="Normal 12 10" xfId="8644" xr:uid="{79BE0B26-25FF-4A93-A11A-674567CB20A6}"/>
    <cellStyle name="Normal 12 10 2" xfId="8645" xr:uid="{47812C42-0069-4BAB-B2C9-1CDBAC3CF240}"/>
    <cellStyle name="Normal 12 10 2 2" xfId="8646" xr:uid="{D604496A-7D9C-480B-971D-C07F379C0C0F}"/>
    <cellStyle name="Normal 12 10 2 3" xfId="8647" xr:uid="{5A6E6FC2-0D17-43CD-AD0D-3A85ACB92881}"/>
    <cellStyle name="Normal 12 10 2 4" xfId="8648" xr:uid="{5DE58CC0-55D3-4842-B718-B1687497A7A2}"/>
    <cellStyle name="Normal 12 10 3" xfId="8649" xr:uid="{60B0BE3A-8851-4E42-86BE-EBC4FE067D9C}"/>
    <cellStyle name="Normal 12 10 3 2" xfId="8650" xr:uid="{E5B17570-98F3-42F1-B7B8-D0956FACFB26}"/>
    <cellStyle name="Normal 12 10 3 3" xfId="8651" xr:uid="{4A776C97-E4B4-4E8E-8A5E-9A6C80A73E0D}"/>
    <cellStyle name="Normal 12 10 3 4" xfId="8652" xr:uid="{6C39B0B8-660C-4C32-BDA6-43B440DC1956}"/>
    <cellStyle name="Normal 12 10 4" xfId="8653" xr:uid="{D337AFC0-F667-4801-84DC-A728313E625D}"/>
    <cellStyle name="Normal 12 10 5" xfId="8654" xr:uid="{45DFEB4F-8D1A-404D-B6B9-A230A01E2475}"/>
    <cellStyle name="Normal 12 10 6" xfId="8655" xr:uid="{1B0BC33B-E3B6-48F9-BD87-265133CB02A1}"/>
    <cellStyle name="Normal 12 11" xfId="8656" xr:uid="{9A1069D5-7F1B-4C57-9C3E-60251D8D4E48}"/>
    <cellStyle name="Normal 12 11 2" xfId="8657" xr:uid="{083B35B1-C25A-4F38-92B4-8FA084CFCB0D}"/>
    <cellStyle name="Normal 12 11 2 2" xfId="8658" xr:uid="{071F3924-1AC3-459C-9E54-858541E647B0}"/>
    <cellStyle name="Normal 12 11 2 3" xfId="8659" xr:uid="{5874734F-57B4-4308-B9BD-77712BEB4CB6}"/>
    <cellStyle name="Normal 12 11 2 4" xfId="8660" xr:uid="{FB0AFA34-9E73-4379-95E0-26E5A67BD8CB}"/>
    <cellStyle name="Normal 12 11 3" xfId="8661" xr:uid="{060FABEC-EE03-4299-B0A1-91189C3E2EF2}"/>
    <cellStyle name="Normal 12 11 3 2" xfId="8662" xr:uid="{D0ACD52B-6012-4FFD-BC80-F730AD06542D}"/>
    <cellStyle name="Normal 12 11 3 3" xfId="8663" xr:uid="{52A5FE5B-5FE9-4ACE-BE62-BE6F3CB95BE7}"/>
    <cellStyle name="Normal 12 11 3 4" xfId="8664" xr:uid="{E6E6FFCE-C7F1-434C-B405-B39109C4FB05}"/>
    <cellStyle name="Normal 12 11 4" xfId="8665" xr:uid="{1947CE1D-9E03-4F66-8103-99E59A608FE8}"/>
    <cellStyle name="Normal 12 11 5" xfId="8666" xr:uid="{0357CEC0-2AC5-4A32-898E-065C98CAC5E6}"/>
    <cellStyle name="Normal 12 11 6" xfId="8667" xr:uid="{37E86AFD-A005-4CA0-90C3-7A22B9CAF282}"/>
    <cellStyle name="Normal 12 12" xfId="8668" xr:uid="{A9625A85-997E-48AA-9207-11E69D09D9E3}"/>
    <cellStyle name="Normal 12 12 2" xfId="8669" xr:uid="{729A1E2A-90C1-4C38-B53D-AC09369AC7A0}"/>
    <cellStyle name="Normal 12 12 2 2" xfId="8670" xr:uid="{4F6F0314-944A-4B70-B50F-0FFB906E2212}"/>
    <cellStyle name="Normal 12 12 2 3" xfId="8671" xr:uid="{3FFA0935-6A1D-4E31-B731-28BD7DC548D5}"/>
    <cellStyle name="Normal 12 12 2 4" xfId="8672" xr:uid="{22D34187-A77F-4F66-806D-A82B738D7E2E}"/>
    <cellStyle name="Normal 12 12 3" xfId="8673" xr:uid="{2C52ADB9-5CF5-4EE6-881E-439296B1D8F1}"/>
    <cellStyle name="Normal 12 12 3 2" xfId="8674" xr:uid="{2F742217-0F22-450F-8721-336A1C211F0E}"/>
    <cellStyle name="Normal 12 12 3 3" xfId="8675" xr:uid="{566E583A-FE76-4F4F-862B-9598F8D5573E}"/>
    <cellStyle name="Normal 12 12 3 4" xfId="8676" xr:uid="{487CE1C1-1CA7-406E-9F46-0B58ED0A5F01}"/>
    <cellStyle name="Normal 12 12 4" xfId="8677" xr:uid="{5ED2E931-619E-471D-93D5-0E22F6E3ED95}"/>
    <cellStyle name="Normal 12 12 5" xfId="8678" xr:uid="{6D2CE38C-37F3-4E55-8930-57870146278A}"/>
    <cellStyle name="Normal 12 12 6" xfId="8679" xr:uid="{F7B78038-81DE-4883-B99B-FFEA958D0B9D}"/>
    <cellStyle name="Normal 12 13" xfId="8680" xr:uid="{4E545389-F6CA-4D14-98B5-5EF33174E02B}"/>
    <cellStyle name="Normal 12 13 2" xfId="8681" xr:uid="{5137F195-E2F0-4E6B-9FF2-27AB3D80B58F}"/>
    <cellStyle name="Normal 12 13 2 2" xfId="8682" xr:uid="{B4E7B8CF-A1E2-4800-9363-69BE306BAB7E}"/>
    <cellStyle name="Normal 12 13 2 3" xfId="8683" xr:uid="{0E9658BD-2A24-410C-9563-4E443475AA37}"/>
    <cellStyle name="Normal 12 13 2 4" xfId="8684" xr:uid="{BDC5FC94-E323-49A6-B80B-F1B74399F05E}"/>
    <cellStyle name="Normal 12 13 3" xfId="8685" xr:uid="{32489E4F-8C7B-42FA-8FF1-A4778E2D62A1}"/>
    <cellStyle name="Normal 12 13 3 2" xfId="8686" xr:uid="{1B698A85-1207-4EDA-8DFA-E0D125B1B6C7}"/>
    <cellStyle name="Normal 12 13 3 3" xfId="8687" xr:uid="{79AFB918-6398-4226-A3E5-538947B3CDC9}"/>
    <cellStyle name="Normal 12 13 3 4" xfId="8688" xr:uid="{9DE554AE-8B72-47D4-B928-A2053031BB30}"/>
    <cellStyle name="Normal 12 13 4" xfId="8689" xr:uid="{2AB888BB-A553-48BF-B9FB-8041D11C5F45}"/>
    <cellStyle name="Normal 12 13 5" xfId="8690" xr:uid="{FAF78AE4-DEFC-4BCF-863E-8F6C5A4418F9}"/>
    <cellStyle name="Normal 12 13 6" xfId="8691" xr:uid="{FC2EA6BD-C260-418F-96A4-39553FC7BF72}"/>
    <cellStyle name="Normal 12 14" xfId="8692" xr:uid="{C3E06FC3-676B-4EAF-90F8-40262F6F3DFC}"/>
    <cellStyle name="Normal 12 14 2" xfId="8693" xr:uid="{4A405155-6923-4B4C-AE35-466FC86FF886}"/>
    <cellStyle name="Normal 12 14 2 2" xfId="8694" xr:uid="{4AD59818-DBB0-45E3-A765-48929D19ABF3}"/>
    <cellStyle name="Normal 12 14 2 3" xfId="8695" xr:uid="{5EC52516-272C-463B-AA49-45E430358D7C}"/>
    <cellStyle name="Normal 12 14 2 4" xfId="8696" xr:uid="{7F43B213-E4D1-4759-AD22-1176BD2FE4E5}"/>
    <cellStyle name="Normal 12 14 3" xfId="8697" xr:uid="{815228D5-665B-4A2A-A928-B47DE35249DD}"/>
    <cellStyle name="Normal 12 14 3 2" xfId="8698" xr:uid="{1D918FF9-6085-47F6-B7A9-4EFA69D7B45F}"/>
    <cellStyle name="Normal 12 14 3 3" xfId="8699" xr:uid="{3AC9617E-DCBF-4993-B33C-52A1B13B3B30}"/>
    <cellStyle name="Normal 12 14 3 4" xfId="8700" xr:uid="{30631D87-E00B-4855-8F0B-A072DFC5E2AB}"/>
    <cellStyle name="Normal 12 14 4" xfId="8701" xr:uid="{31BD2C5B-C348-42D6-B6EE-79E7EBC09A4B}"/>
    <cellStyle name="Normal 12 14 5" xfId="8702" xr:uid="{4B8B0004-103C-4232-AB38-BB6F8EBEB8FA}"/>
    <cellStyle name="Normal 12 14 6" xfId="8703" xr:uid="{F2502E4A-B445-4D6B-92AA-A480205CBAFB}"/>
    <cellStyle name="Normal 12 15" xfId="8704" xr:uid="{54B58475-0B82-4E53-8D1B-CF860EE25919}"/>
    <cellStyle name="Normal 12 15 2" xfId="8705" xr:uid="{B3E81DFC-A3D4-48AF-B59A-2132484E755D}"/>
    <cellStyle name="Normal 12 15 2 2" xfId="8706" xr:uid="{A97F574F-ADDF-407A-B269-7480D1CE1538}"/>
    <cellStyle name="Normal 12 15 2 3" xfId="8707" xr:uid="{03740FA9-B2A3-4D82-9A39-6EB00654E191}"/>
    <cellStyle name="Normal 12 15 2 4" xfId="8708" xr:uid="{B3B83CD8-8BCA-4693-9163-085F842CA53F}"/>
    <cellStyle name="Normal 12 15 3" xfId="8709" xr:uid="{5C420241-F0F6-4743-8DE5-A40A528BB26C}"/>
    <cellStyle name="Normal 12 15 3 2" xfId="8710" xr:uid="{346E553F-B69F-4285-9DBF-7ADF965F5ED8}"/>
    <cellStyle name="Normal 12 15 3 3" xfId="8711" xr:uid="{B495191B-49AC-4018-ACA1-D95997497266}"/>
    <cellStyle name="Normal 12 15 3 4" xfId="8712" xr:uid="{E6963833-D677-4F65-B899-75EB5B642845}"/>
    <cellStyle name="Normal 12 15 4" xfId="8713" xr:uid="{C85E9752-C225-4818-A7D5-2DAFAC43FFC5}"/>
    <cellStyle name="Normal 12 15 5" xfId="8714" xr:uid="{4CFE9AA1-21F8-4FFD-9B4B-AECEC2ACF2B0}"/>
    <cellStyle name="Normal 12 15 6" xfId="8715" xr:uid="{51FD1E65-2494-40BD-AEE8-09104398CCB9}"/>
    <cellStyle name="Normal 12 16" xfId="8716" xr:uid="{CA1B8567-648B-49C7-AB75-9CE940C5432A}"/>
    <cellStyle name="Normal 12 16 2" xfId="8717" xr:uid="{6D85AA07-35EE-4035-B15B-25EB3D6FEB26}"/>
    <cellStyle name="Normal 12 16 2 2" xfId="8718" xr:uid="{BF42B2A2-B238-4AAA-A4FC-C989478DA63F}"/>
    <cellStyle name="Normal 12 16 2 3" xfId="8719" xr:uid="{F60ECF0D-A5C0-4475-8D31-EB969BD13DA1}"/>
    <cellStyle name="Normal 12 16 2 4" xfId="8720" xr:uid="{EBDF1F2A-5496-4CC5-9A0E-6B32B0BE19FD}"/>
    <cellStyle name="Normal 12 16 3" xfId="8721" xr:uid="{77163665-3869-42F2-B039-ECB56128CB77}"/>
    <cellStyle name="Normal 12 16 3 2" xfId="8722" xr:uid="{73086F69-3644-416B-BFEE-86B956ECC41D}"/>
    <cellStyle name="Normal 12 16 3 3" xfId="8723" xr:uid="{47AAC4E6-F75D-41AC-9C72-381F5F8C053A}"/>
    <cellStyle name="Normal 12 16 3 4" xfId="8724" xr:uid="{F9F589DB-8D7B-4120-8D31-FCE6707F4126}"/>
    <cellStyle name="Normal 12 16 4" xfId="8725" xr:uid="{05027DDE-B969-4186-A89B-31D4B3AE0A9B}"/>
    <cellStyle name="Normal 12 16 5" xfId="8726" xr:uid="{27E74A36-EE03-4284-83B4-6136F9503543}"/>
    <cellStyle name="Normal 12 16 6" xfId="8727" xr:uid="{BF9489CD-12ED-4F6C-AE4B-269A278055F5}"/>
    <cellStyle name="Normal 12 17" xfId="8728" xr:uid="{0ECACA08-2D7B-48E5-B7C3-83EE54E69BF0}"/>
    <cellStyle name="Normal 12 17 2" xfId="8729" xr:uid="{9268897C-13D1-4654-8448-881A63075E36}"/>
    <cellStyle name="Normal 12 17 2 2" xfId="8730" xr:uid="{8BF0C43E-2F6B-4AC0-A406-3D28747FE9BA}"/>
    <cellStyle name="Normal 12 17 2 3" xfId="8731" xr:uid="{7B2C048E-D29D-45A4-8AE9-82CA23EA333E}"/>
    <cellStyle name="Normal 12 17 2 4" xfId="8732" xr:uid="{D931450D-3A2A-46C8-8633-ABC57EDCBEF2}"/>
    <cellStyle name="Normal 12 17 3" xfId="8733" xr:uid="{7F824DBE-4549-45DB-BEF1-6F07DF0E2081}"/>
    <cellStyle name="Normal 12 17 3 2" xfId="8734" xr:uid="{3519D313-0389-4648-BE69-4350E3651179}"/>
    <cellStyle name="Normal 12 17 3 3" xfId="8735" xr:uid="{EE433A0A-8D92-4CAE-9B29-2BF2AAD1A23F}"/>
    <cellStyle name="Normal 12 17 3 4" xfId="8736" xr:uid="{CB8530EB-0281-4E48-91E9-87327AE83EC6}"/>
    <cellStyle name="Normal 12 17 4" xfId="8737" xr:uid="{642670EF-E90B-405A-ACEA-01F8E0BD97BB}"/>
    <cellStyle name="Normal 12 17 5" xfId="8738" xr:uid="{438080B9-BFB1-45AE-8A74-24A0045208DD}"/>
    <cellStyle name="Normal 12 17 6" xfId="8739" xr:uid="{6B414241-1EB1-40D9-80BE-64DD9C08413E}"/>
    <cellStyle name="Normal 12 18" xfId="8740" xr:uid="{A9249F16-306A-4DA1-A7CC-C1DB36180216}"/>
    <cellStyle name="Normal 12 18 2" xfId="8741" xr:uid="{CAEC15F1-42B3-4A80-A256-0F6207619A1F}"/>
    <cellStyle name="Normal 12 18 2 2" xfId="8742" xr:uid="{3467034B-CDE0-4993-9D4A-EA79B5FE7C61}"/>
    <cellStyle name="Normal 12 18 2 3" xfId="8743" xr:uid="{06ECC1DF-7386-4574-B4C6-823ECB2AE8A3}"/>
    <cellStyle name="Normal 12 18 2 4" xfId="8744" xr:uid="{2DA375AF-D380-4D26-9069-F8348D73459F}"/>
    <cellStyle name="Normal 12 18 3" xfId="8745" xr:uid="{196B2BFD-9A5A-4BEE-A448-CB5ECA90B160}"/>
    <cellStyle name="Normal 12 18 3 2" xfId="8746" xr:uid="{E7FAEFC1-EB06-4F5B-A0C4-41331BD70DA6}"/>
    <cellStyle name="Normal 12 18 3 3" xfId="8747" xr:uid="{A093A603-5F45-49CD-8393-AB32053CDD76}"/>
    <cellStyle name="Normal 12 18 3 4" xfId="8748" xr:uid="{FE49CCFE-730E-40ED-A35F-7A24567DA4AD}"/>
    <cellStyle name="Normal 12 18 4" xfId="8749" xr:uid="{7064FE28-3970-4019-A88E-4AD1E086BE31}"/>
    <cellStyle name="Normal 12 18 5" xfId="8750" xr:uid="{001F9387-CD68-4516-B419-FDE4764EFE75}"/>
    <cellStyle name="Normal 12 18 6" xfId="8751" xr:uid="{AF818082-0ACA-4BC4-9D3F-AA09EF0274C7}"/>
    <cellStyle name="Normal 12 19" xfId="8752" xr:uid="{724FEAF7-288A-47E3-AA79-E1BF39871A56}"/>
    <cellStyle name="Normal 12 19 2" xfId="8753" xr:uid="{E2487340-2D28-4A7E-B145-8DE477AEA457}"/>
    <cellStyle name="Normal 12 19 2 2" xfId="8754" xr:uid="{62F4C049-92FA-43C4-AFB2-0A60653DEB57}"/>
    <cellStyle name="Normal 12 19 2 3" xfId="8755" xr:uid="{21522B35-7AAF-449D-BC7B-3EF35957B752}"/>
    <cellStyle name="Normal 12 19 2 4" xfId="8756" xr:uid="{73A48BA2-A303-4886-AFA5-ED7522EA2B74}"/>
    <cellStyle name="Normal 12 19 3" xfId="8757" xr:uid="{70824672-BA18-4D26-BCB5-06B9404F131B}"/>
    <cellStyle name="Normal 12 19 3 2" xfId="8758" xr:uid="{F4FD34AD-67CE-4D64-ADD8-3721A69F7406}"/>
    <cellStyle name="Normal 12 19 3 3" xfId="8759" xr:uid="{2D27A45E-BF7A-493A-BE84-7C423A029404}"/>
    <cellStyle name="Normal 12 19 3 4" xfId="8760" xr:uid="{080E85B4-0DC1-4BB5-BFE5-3B93F7300D5E}"/>
    <cellStyle name="Normal 12 19 4" xfId="8761" xr:uid="{A861B017-E661-4307-817C-7E975F0C35CC}"/>
    <cellStyle name="Normal 12 19 5" xfId="8762" xr:uid="{EA5064B5-09D8-4511-B1E3-3C3CE1EE0470}"/>
    <cellStyle name="Normal 12 19 6" xfId="8763" xr:uid="{C110460F-99D5-47A0-A86A-9691D6124473}"/>
    <cellStyle name="Normal 12 2" xfId="1689" xr:uid="{14283BD2-1882-4640-93F6-0486485DEA39}"/>
    <cellStyle name="Normal 12 2 10" xfId="8764" xr:uid="{FD5D7B68-AC37-441A-AD61-219EC48E06D3}"/>
    <cellStyle name="Normal 12 2 10 2" xfId="8765" xr:uid="{D73153C1-5715-4F05-9F3E-2F0E77500545}"/>
    <cellStyle name="Normal 12 2 10 2 2" xfId="8766" xr:uid="{EA02D618-EBEB-48A3-9B00-F778DB7F5D43}"/>
    <cellStyle name="Normal 12 2 10 2 3" xfId="8767" xr:uid="{692D1B16-8921-4A6C-B1E3-20C6100B6A84}"/>
    <cellStyle name="Normal 12 2 10 2 4" xfId="8768" xr:uid="{A0297308-0E67-4159-ACF1-C6816C258D7B}"/>
    <cellStyle name="Normal 12 2 10 3" xfId="8769" xr:uid="{60C337C1-19F9-48B8-8BE5-8E2E4AD48777}"/>
    <cellStyle name="Normal 12 2 10 3 2" xfId="8770" xr:uid="{3E89745F-BE1C-421E-A0B4-D5DD0E3137BA}"/>
    <cellStyle name="Normal 12 2 10 3 3" xfId="8771" xr:uid="{BC5BB5C9-68C6-465D-BF7B-C49B5A3E1785}"/>
    <cellStyle name="Normal 12 2 10 3 4" xfId="8772" xr:uid="{FE7D237E-8D17-4369-8B70-DC714A599353}"/>
    <cellStyle name="Normal 12 2 10 4" xfId="8773" xr:uid="{AB5889B4-8838-440B-89A3-EDC992B4E17B}"/>
    <cellStyle name="Normal 12 2 10 5" xfId="8774" xr:uid="{64403A04-1C67-4D12-859C-C56C8559F667}"/>
    <cellStyle name="Normal 12 2 10 6" xfId="8775" xr:uid="{0F9A3872-3B06-438D-A6A8-B37E5C94853E}"/>
    <cellStyle name="Normal 12 2 11" xfId="8776" xr:uid="{6CD9AFF6-BDC5-47DA-9BE5-9F991A997C8B}"/>
    <cellStyle name="Normal 12 2 11 2" xfId="8777" xr:uid="{E89FBFE2-5F08-4F6E-8DB5-6EAF4A28BF86}"/>
    <cellStyle name="Normal 12 2 11 2 2" xfId="8778" xr:uid="{E6C70968-640E-48A4-81F1-507693252539}"/>
    <cellStyle name="Normal 12 2 11 2 3" xfId="8779" xr:uid="{3C716B5A-0C05-46AD-B3EA-3FECCAE98152}"/>
    <cellStyle name="Normal 12 2 11 2 4" xfId="8780" xr:uid="{41B716AD-3326-482B-BEC1-F6BE0B34A3FE}"/>
    <cellStyle name="Normal 12 2 11 3" xfId="8781" xr:uid="{46127D8E-1C26-4E26-882B-F26C98F6128E}"/>
    <cellStyle name="Normal 12 2 11 3 2" xfId="8782" xr:uid="{B0F19CAA-661B-43C1-B72D-CCA15797E8A3}"/>
    <cellStyle name="Normal 12 2 11 3 3" xfId="8783" xr:uid="{0A47BB1E-0A1B-4097-91A1-1928FAB8E91B}"/>
    <cellStyle name="Normal 12 2 11 3 4" xfId="8784" xr:uid="{72F74ACB-7C75-44FE-BDF9-FB230467C7EA}"/>
    <cellStyle name="Normal 12 2 11 4" xfId="8785" xr:uid="{D211B901-88E9-4811-93EE-B77EC80F5252}"/>
    <cellStyle name="Normal 12 2 11 5" xfId="8786" xr:uid="{826F8AE6-B256-4D85-86AE-100E9DC089D0}"/>
    <cellStyle name="Normal 12 2 11 6" xfId="8787" xr:uid="{F5EFAE07-B70A-4ECD-861C-8A613F6FCFED}"/>
    <cellStyle name="Normal 12 2 12" xfId="8788" xr:uid="{6194B115-FC96-4F5C-974E-ABB4706AFA75}"/>
    <cellStyle name="Normal 12 2 12 2" xfId="8789" xr:uid="{36895A98-F904-4434-B21A-D6ECA6133D24}"/>
    <cellStyle name="Normal 12 2 12 2 2" xfId="8790" xr:uid="{794E69B6-2B60-4031-B29D-F0BDD3D10325}"/>
    <cellStyle name="Normal 12 2 12 2 3" xfId="8791" xr:uid="{9CB18052-AEA6-4243-B116-2C55B36A3EC6}"/>
    <cellStyle name="Normal 12 2 12 2 4" xfId="8792" xr:uid="{B1FCD363-7EA7-44B9-8349-94FD5F783527}"/>
    <cellStyle name="Normal 12 2 12 3" xfId="8793" xr:uid="{B377CE96-2181-43AC-8617-AFE72BA0C59C}"/>
    <cellStyle name="Normal 12 2 12 3 2" xfId="8794" xr:uid="{6C51F4E4-F563-4E54-9663-B627F276C635}"/>
    <cellStyle name="Normal 12 2 12 3 3" xfId="8795" xr:uid="{4C45E1B6-BBDE-4267-9386-3E7089184DFF}"/>
    <cellStyle name="Normal 12 2 12 3 4" xfId="8796" xr:uid="{15BF61DF-B1C4-46E7-99A4-D3C093A4F391}"/>
    <cellStyle name="Normal 12 2 12 4" xfId="8797" xr:uid="{315F77A1-5A58-496C-ACC7-E27B99627205}"/>
    <cellStyle name="Normal 12 2 12 5" xfId="8798" xr:uid="{E9803663-E875-4B93-8656-BC4BCE6C0F45}"/>
    <cellStyle name="Normal 12 2 12 6" xfId="8799" xr:uid="{6D0395D2-42E7-47E4-8DB3-2DCFB724BF64}"/>
    <cellStyle name="Normal 12 2 13" xfId="8800" xr:uid="{365EA8C6-1260-4D63-9DE4-9BB432A44F19}"/>
    <cellStyle name="Normal 12 2 13 2" xfId="8801" xr:uid="{229B6D96-536C-4441-9BDD-00CF2E09F3A4}"/>
    <cellStyle name="Normal 12 2 13 2 2" xfId="8802" xr:uid="{A6B6C74D-EB68-4DE5-8B75-426EF395B26F}"/>
    <cellStyle name="Normal 12 2 13 2 3" xfId="8803" xr:uid="{C969ADF7-6379-4496-8756-A58D4120443E}"/>
    <cellStyle name="Normal 12 2 13 2 4" xfId="8804" xr:uid="{D83E574F-1EC6-42BA-B69C-078874617FCD}"/>
    <cellStyle name="Normal 12 2 13 3" xfId="8805" xr:uid="{62225D87-FDCA-49A0-A158-A6D87414E0C9}"/>
    <cellStyle name="Normal 12 2 13 3 2" xfId="8806" xr:uid="{BD8ABCBE-7E5B-4F64-8225-1A02480BBF6E}"/>
    <cellStyle name="Normal 12 2 13 3 3" xfId="8807" xr:uid="{B8BFB5A8-41B9-432B-9816-544C34D6372C}"/>
    <cellStyle name="Normal 12 2 13 3 4" xfId="8808" xr:uid="{A0F7BC91-F25A-4111-B45C-62331219CD6E}"/>
    <cellStyle name="Normal 12 2 13 4" xfId="8809" xr:uid="{41098C28-1572-43F3-AA4B-1521A6C8B6C7}"/>
    <cellStyle name="Normal 12 2 13 5" xfId="8810" xr:uid="{F5819BD2-69DC-40A1-90C7-E67C1B1681A6}"/>
    <cellStyle name="Normal 12 2 13 6" xfId="8811" xr:uid="{AD22D315-79E2-41FA-8915-2784486D275B}"/>
    <cellStyle name="Normal 12 2 14" xfId="8812" xr:uid="{E6FF57D6-F70E-4A2E-8BEE-D8DF5CE7C4A9}"/>
    <cellStyle name="Normal 12 2 14 2" xfId="8813" xr:uid="{BA966C87-55B8-42F7-BE9F-363CC793B7F5}"/>
    <cellStyle name="Normal 12 2 14 2 2" xfId="8814" xr:uid="{8AEB730A-FDCD-47DA-9DE7-3BB9C17C06F0}"/>
    <cellStyle name="Normal 12 2 14 2 3" xfId="8815" xr:uid="{5EDCF830-E2CD-4E12-B02C-36228FA98FC7}"/>
    <cellStyle name="Normal 12 2 14 2 4" xfId="8816" xr:uid="{2AE715C3-79B6-4DB9-82FD-13334AF60CFD}"/>
    <cellStyle name="Normal 12 2 14 3" xfId="8817" xr:uid="{312FA0B9-1E3F-41B6-A284-551A7F90F860}"/>
    <cellStyle name="Normal 12 2 14 3 2" xfId="8818" xr:uid="{60AB81AC-BE4A-48AE-B352-717EDA6E19BF}"/>
    <cellStyle name="Normal 12 2 14 3 3" xfId="8819" xr:uid="{D2445F63-8219-42AD-8396-BCEC822BD09C}"/>
    <cellStyle name="Normal 12 2 14 3 4" xfId="8820" xr:uid="{80AE47B0-BC7B-45BF-B390-E2E928295BF4}"/>
    <cellStyle name="Normal 12 2 14 4" xfId="8821" xr:uid="{D132117D-05FD-4EA9-B3DB-8CDEC000427D}"/>
    <cellStyle name="Normal 12 2 14 5" xfId="8822" xr:uid="{72513DD2-EA93-4538-96EA-D01314B97CAC}"/>
    <cellStyle name="Normal 12 2 14 6" xfId="8823" xr:uid="{38A3695E-EEFE-4486-BDA2-91CDCD51F088}"/>
    <cellStyle name="Normal 12 2 15" xfId="8824" xr:uid="{E29D9221-B7A0-4D0C-BE48-42F9700B0FC6}"/>
    <cellStyle name="Normal 12 2 15 2" xfId="8825" xr:uid="{160FA969-FF9A-4D79-9647-14F97EA93015}"/>
    <cellStyle name="Normal 12 2 15 2 2" xfId="8826" xr:uid="{C4A913F4-7D19-48AD-A6BA-1738B521DD09}"/>
    <cellStyle name="Normal 12 2 15 2 3" xfId="8827" xr:uid="{5C08886E-EA29-4E27-A396-1C4D03D572A7}"/>
    <cellStyle name="Normal 12 2 15 2 4" xfId="8828" xr:uid="{28A4F35F-6F67-4D80-A5B4-BA994131AE9B}"/>
    <cellStyle name="Normal 12 2 15 3" xfId="8829" xr:uid="{D65065C5-37B7-46DB-913A-EC8383FE9437}"/>
    <cellStyle name="Normal 12 2 15 3 2" xfId="8830" xr:uid="{86A676C6-8306-4217-8286-BD9EFEC7FD4F}"/>
    <cellStyle name="Normal 12 2 15 3 3" xfId="8831" xr:uid="{9B7E6FD6-A3EB-4D5E-ADAF-89476C5F3722}"/>
    <cellStyle name="Normal 12 2 15 3 4" xfId="8832" xr:uid="{48436D1C-B145-4754-A347-3B7758B9613F}"/>
    <cellStyle name="Normal 12 2 15 4" xfId="8833" xr:uid="{90E3BC4B-0DAB-49BD-A81B-AD0532D6C8C3}"/>
    <cellStyle name="Normal 12 2 15 5" xfId="8834" xr:uid="{D3FCE244-8DCA-4665-AD83-D69438CCFB4D}"/>
    <cellStyle name="Normal 12 2 15 6" xfId="8835" xr:uid="{8A57C72E-1106-43B3-B937-B2F037330715}"/>
    <cellStyle name="Normal 12 2 16" xfId="8836" xr:uid="{E886F9B5-6DEF-472B-9EF0-A1D1EBFCDD07}"/>
    <cellStyle name="Normal 12 2 16 2" xfId="8837" xr:uid="{6926B13F-E0BD-4D19-BACF-A747149F8AC2}"/>
    <cellStyle name="Normal 12 2 16 2 2" xfId="8838" xr:uid="{887FBF83-E6EE-4A5D-AD3E-424A85AC97C6}"/>
    <cellStyle name="Normal 12 2 16 2 3" xfId="8839" xr:uid="{39C45A7C-AAA7-4BE8-879A-F0EFCEB08A52}"/>
    <cellStyle name="Normal 12 2 16 2 4" xfId="8840" xr:uid="{3EEE674D-17B3-4B83-8F7F-07057F84E265}"/>
    <cellStyle name="Normal 12 2 16 3" xfId="8841" xr:uid="{FA800761-CC85-4181-A4DD-547520478065}"/>
    <cellStyle name="Normal 12 2 16 3 2" xfId="8842" xr:uid="{AB5121EC-9C33-4929-8355-EB47D984B317}"/>
    <cellStyle name="Normal 12 2 16 3 3" xfId="8843" xr:uid="{20ECDE19-5153-46F4-9FAF-0C9C6D1A08BC}"/>
    <cellStyle name="Normal 12 2 16 3 4" xfId="8844" xr:uid="{A0A35E83-492C-4310-8647-4813CDC6BBFE}"/>
    <cellStyle name="Normal 12 2 16 4" xfId="8845" xr:uid="{F0C77258-DB0D-4262-986F-45E59D634714}"/>
    <cellStyle name="Normal 12 2 16 5" xfId="8846" xr:uid="{C60CBF88-1DE5-4690-9B2B-1D42F55827CD}"/>
    <cellStyle name="Normal 12 2 16 6" xfId="8847" xr:uid="{A2642A06-D4DF-4755-8806-330A1C090292}"/>
    <cellStyle name="Normal 12 2 17" xfId="8848" xr:uid="{5791F2C2-31FC-4AF5-9556-4B31FDFF9E25}"/>
    <cellStyle name="Normal 12 2 17 2" xfId="8849" xr:uid="{8D2A0234-2D33-4224-9208-AC623ADA5B4A}"/>
    <cellStyle name="Normal 12 2 17 2 2" xfId="8850" xr:uid="{09D42674-DDD9-4334-B228-C7B787A56552}"/>
    <cellStyle name="Normal 12 2 17 2 3" xfId="8851" xr:uid="{53AAF7E9-B8CC-49C7-9545-83E800AC0295}"/>
    <cellStyle name="Normal 12 2 17 2 4" xfId="8852" xr:uid="{C5747CB7-1F30-4722-A45D-0A3698859818}"/>
    <cellStyle name="Normal 12 2 17 3" xfId="8853" xr:uid="{4B38388F-1000-49EC-B017-4A7D7CF0A522}"/>
    <cellStyle name="Normal 12 2 17 3 2" xfId="8854" xr:uid="{30AA4E16-F72F-4577-968A-9235DAE12C77}"/>
    <cellStyle name="Normal 12 2 17 3 3" xfId="8855" xr:uid="{69EDBE4F-383A-4BA6-822E-CB172FC83DE4}"/>
    <cellStyle name="Normal 12 2 17 3 4" xfId="8856" xr:uid="{502890F3-B470-4C0F-9EA2-BD7C70DE21C2}"/>
    <cellStyle name="Normal 12 2 17 4" xfId="8857" xr:uid="{3790ED9C-3571-4C18-BC1D-354802BA9459}"/>
    <cellStyle name="Normal 12 2 17 5" xfId="8858" xr:uid="{59134ABA-8CF5-4B18-83E2-D228CA1F8A46}"/>
    <cellStyle name="Normal 12 2 17 6" xfId="8859" xr:uid="{035BD200-FAC4-4BA0-A0AD-DC1E9AB968CE}"/>
    <cellStyle name="Normal 12 2 18" xfId="8860" xr:uid="{525125E0-384F-4711-B651-33D57449D475}"/>
    <cellStyle name="Normal 12 2 18 2" xfId="8861" xr:uid="{8E5982D1-4454-4697-9B7C-A77B9B09A674}"/>
    <cellStyle name="Normal 12 2 18 3" xfId="8862" xr:uid="{F1A955E1-B3EB-4727-810F-7136E7F7778E}"/>
    <cellStyle name="Normal 12 2 18 4" xfId="8863" xr:uid="{C1C161D5-3D35-48B8-B0BA-5C8911BD76AB}"/>
    <cellStyle name="Normal 12 2 19" xfId="8864" xr:uid="{77C86E28-89F0-46B5-85C7-4FAABBB8C91B}"/>
    <cellStyle name="Normal 12 2 19 2" xfId="8865" xr:uid="{BBAD7F4E-8B64-4F67-BF5B-0D3682E16D2E}"/>
    <cellStyle name="Normal 12 2 19 3" xfId="8866" xr:uid="{45383403-5ABB-428B-914C-3985F66CE14D}"/>
    <cellStyle name="Normal 12 2 19 4" xfId="8867" xr:uid="{1C9BAB07-CF17-42BC-BF57-B7C633CBCC38}"/>
    <cellStyle name="Normal 12 2 2" xfId="8868" xr:uid="{274603E9-F82E-4831-A767-437F0B3C6F37}"/>
    <cellStyle name="Normal 12 2 2 2" xfId="8869" xr:uid="{DE4425E6-D8FB-4C40-ACED-1A680BC5C25E}"/>
    <cellStyle name="Normal 12 2 2 2 2" xfId="8870" xr:uid="{FE6FBA4D-3FF2-4969-9270-A45F38796BE1}"/>
    <cellStyle name="Normal 12 2 2 2 3" xfId="8871" xr:uid="{7BAD26AF-953F-4209-AD2B-D8F60A6B4B9B}"/>
    <cellStyle name="Normal 12 2 2 2 4" xfId="8872" xr:uid="{A4E23FAD-4604-4AE7-A129-36335BE91FF2}"/>
    <cellStyle name="Normal 12 2 2 3" xfId="8873" xr:uid="{9F51F990-39C7-4D60-BB95-2DD56DCD2FAD}"/>
    <cellStyle name="Normal 12 2 2 3 2" xfId="8874" xr:uid="{C6EBE955-A9AE-4FE4-BDCE-C3BB4C774242}"/>
    <cellStyle name="Normal 12 2 2 3 3" xfId="8875" xr:uid="{621CA7A6-30AB-417F-ACD5-82EB4FEFC6B9}"/>
    <cellStyle name="Normal 12 2 2 3 4" xfId="8876" xr:uid="{612F938C-6ACC-4484-8FA1-23FC69925110}"/>
    <cellStyle name="Normal 12 2 2 4" xfId="8877" xr:uid="{4201AE2B-F92D-41E1-9354-FB0916BDA801}"/>
    <cellStyle name="Normal 12 2 2 5" xfId="8878" xr:uid="{549DA3A1-39F7-451D-B178-E9DA6B7AFE09}"/>
    <cellStyle name="Normal 12 2 2 6" xfId="8879" xr:uid="{75FCC939-5540-4FDC-8AEA-91634E9D3A78}"/>
    <cellStyle name="Normal 12 2 20" xfId="8880" xr:uid="{529BE5D4-F1C9-4ACC-B4A8-290AAF527F74}"/>
    <cellStyle name="Normal 12 2 20 2" xfId="8881" xr:uid="{8DC0BB42-6656-4D21-BF1D-85C9F5BFF30E}"/>
    <cellStyle name="Normal 12 2 20 3" xfId="8882" xr:uid="{4B27132D-C1F8-4DE5-9F3D-D1A2B67795AA}"/>
    <cellStyle name="Normal 12 2 20 4" xfId="8883" xr:uid="{A77224F1-E521-412E-9590-BB2B58423E0E}"/>
    <cellStyle name="Normal 12 2 21" xfId="8884" xr:uid="{7BEF9AAB-AF4D-4929-8F7F-9DC18DD3E64B}"/>
    <cellStyle name="Normal 12 2 22" xfId="8885" xr:uid="{0A7176FE-A52D-4D27-BE68-419EAFCFA3C8}"/>
    <cellStyle name="Normal 12 2 23" xfId="8886" xr:uid="{24CC7E64-55EB-4AB4-B970-F865318F6ADB}"/>
    <cellStyle name="Normal 12 2 24" xfId="43578" xr:uid="{FD1C4E80-656F-4575-8FF1-F98BB648B644}"/>
    <cellStyle name="Normal 12 2 3" xfId="8887" xr:uid="{9079D1F1-2AE2-4F11-8ECE-E2DB811890BB}"/>
    <cellStyle name="Normal 12 2 3 2" xfId="8888" xr:uid="{985E990B-A966-47EF-BE9E-8068CFB7280B}"/>
    <cellStyle name="Normal 12 2 3 2 2" xfId="8889" xr:uid="{C9E58928-F90F-4B57-AA0D-398EC0D525FE}"/>
    <cellStyle name="Normal 12 2 3 2 3" xfId="8890" xr:uid="{8CAFD04A-9FE3-47AD-9991-7EE06CA728B6}"/>
    <cellStyle name="Normal 12 2 3 2 4" xfId="8891" xr:uid="{604DC5FA-2950-485D-9CAB-22CE750E3B82}"/>
    <cellStyle name="Normal 12 2 3 3" xfId="8892" xr:uid="{C8B8BF7A-EA2E-46A8-9652-EEFB42A85376}"/>
    <cellStyle name="Normal 12 2 3 3 2" xfId="8893" xr:uid="{6D73EE3B-5949-43E3-86A4-7E6FD388FE48}"/>
    <cellStyle name="Normal 12 2 3 3 3" xfId="8894" xr:uid="{C0BF8C75-ADE5-4120-BEB6-C63799D0CA23}"/>
    <cellStyle name="Normal 12 2 3 3 4" xfId="8895" xr:uid="{9EA2613A-EDDA-4443-AE95-014C822009AD}"/>
    <cellStyle name="Normal 12 2 3 4" xfId="8896" xr:uid="{8DFB2CBD-2F20-4D5B-8A01-93B167F8A92E}"/>
    <cellStyle name="Normal 12 2 3 5" xfId="8897" xr:uid="{6FCCB493-A53B-4DEB-B088-0DABEE558EAF}"/>
    <cellStyle name="Normal 12 2 3 6" xfId="8898" xr:uid="{1FC7243C-79F5-47F0-B23B-83EA4F6A31F8}"/>
    <cellStyle name="Normal 12 2 4" xfId="8899" xr:uid="{093A55B7-95D5-4704-AA29-D95C21211133}"/>
    <cellStyle name="Normal 12 2 4 2" xfId="8900" xr:uid="{8B84B033-1FBB-431B-9766-8252D3DFCE93}"/>
    <cellStyle name="Normal 12 2 4 2 2" xfId="8901" xr:uid="{B10C4FD1-7392-4882-A4C3-79564C5F4FE8}"/>
    <cellStyle name="Normal 12 2 4 2 3" xfId="8902" xr:uid="{112F6C8A-71A4-43E0-BE7B-BFCE9CB7534B}"/>
    <cellStyle name="Normal 12 2 4 2 4" xfId="8903" xr:uid="{F12860E0-57DE-494B-B756-36F865661EC2}"/>
    <cellStyle name="Normal 12 2 4 3" xfId="8904" xr:uid="{4B882906-84F0-4853-B9B7-472A1F9C9CF1}"/>
    <cellStyle name="Normal 12 2 4 3 2" xfId="8905" xr:uid="{EC44ABC8-A2E6-4612-BF97-095036B6D3F0}"/>
    <cellStyle name="Normal 12 2 4 3 3" xfId="8906" xr:uid="{1F68C2EC-3913-47D9-B25B-8113EF12DD50}"/>
    <cellStyle name="Normal 12 2 4 3 4" xfId="8907" xr:uid="{2726031E-D5A2-4470-9023-20530EAC188D}"/>
    <cellStyle name="Normal 12 2 4 4" xfId="8908" xr:uid="{67299D1F-4E66-4147-B1AB-B84F3E572A1B}"/>
    <cellStyle name="Normal 12 2 4 5" xfId="8909" xr:uid="{0FA0E045-87A5-41DB-A2AE-F84E8C892092}"/>
    <cellStyle name="Normal 12 2 4 6" xfId="8910" xr:uid="{4F88F7EF-5A51-4241-8110-F09444A78654}"/>
    <cellStyle name="Normal 12 2 5" xfId="8911" xr:uid="{10755E18-6776-4A0E-99A6-D23DDCEB76F1}"/>
    <cellStyle name="Normal 12 2 5 2" xfId="8912" xr:uid="{5B90DCCA-AF43-42D4-AB68-9CC70036D8F1}"/>
    <cellStyle name="Normal 12 2 5 2 2" xfId="8913" xr:uid="{33FD1675-FDF0-4F77-8549-4BDE5300A346}"/>
    <cellStyle name="Normal 12 2 5 2 3" xfId="8914" xr:uid="{7D1EE621-1829-48F8-AF4A-7DB3FD10B985}"/>
    <cellStyle name="Normal 12 2 5 2 4" xfId="8915" xr:uid="{785152BF-F417-46B8-9969-F9C4B8BA40BD}"/>
    <cellStyle name="Normal 12 2 5 3" xfId="8916" xr:uid="{1B3EB5DA-8274-499A-93F2-C5C28186883A}"/>
    <cellStyle name="Normal 12 2 5 3 2" xfId="8917" xr:uid="{761E6ED2-70B0-4F40-BE1F-9D4CC8A2FB62}"/>
    <cellStyle name="Normal 12 2 5 3 3" xfId="8918" xr:uid="{CE5B7EE2-DAAF-4E85-9BAF-C8E1EABED0E9}"/>
    <cellStyle name="Normal 12 2 5 3 4" xfId="8919" xr:uid="{425207F9-EE18-468B-83C9-BAFC7F5C3415}"/>
    <cellStyle name="Normal 12 2 5 4" xfId="8920" xr:uid="{EEBB6693-2B49-4062-8598-BA22E7F26AB7}"/>
    <cellStyle name="Normal 12 2 5 5" xfId="8921" xr:uid="{FD65AE97-83FA-4C2B-9ADD-BC6387EA80FB}"/>
    <cellStyle name="Normal 12 2 5 6" xfId="8922" xr:uid="{88AB1E63-2FF2-454F-9DD4-5D94854A330B}"/>
    <cellStyle name="Normal 12 2 6" xfId="8923" xr:uid="{14D7B597-ACB2-478F-97EE-851E486BF30B}"/>
    <cellStyle name="Normal 12 2 6 2" xfId="8924" xr:uid="{47254262-2F39-4525-BF43-80EB45757044}"/>
    <cellStyle name="Normal 12 2 6 2 2" xfId="8925" xr:uid="{492E7078-71EC-41DE-BBEE-9E9BA80C6590}"/>
    <cellStyle name="Normal 12 2 6 2 3" xfId="8926" xr:uid="{9D5D18C9-E97F-4AA8-9C4A-47BFB3B80727}"/>
    <cellStyle name="Normal 12 2 6 2 4" xfId="8927" xr:uid="{6F3E7855-D48E-439C-AE6A-EC02C254B677}"/>
    <cellStyle name="Normal 12 2 6 3" xfId="8928" xr:uid="{45CEBE8F-3C66-4C6C-B80A-E23AC955BB2E}"/>
    <cellStyle name="Normal 12 2 6 3 2" xfId="8929" xr:uid="{984B2411-00C6-4D24-8A9D-5F0C48DDF82B}"/>
    <cellStyle name="Normal 12 2 6 3 3" xfId="8930" xr:uid="{72CFC6D6-9975-4F89-B5CA-BEBBB3B9FC7F}"/>
    <cellStyle name="Normal 12 2 6 3 4" xfId="8931" xr:uid="{A18C14B1-926E-432D-9981-4F69CDDE63EB}"/>
    <cellStyle name="Normal 12 2 6 4" xfId="8932" xr:uid="{35617A4D-FE0F-4C27-A537-E4FB8667EC4C}"/>
    <cellStyle name="Normal 12 2 6 5" xfId="8933" xr:uid="{134EA9DB-F6CA-45E5-BE55-33AB40964932}"/>
    <cellStyle name="Normal 12 2 6 6" xfId="8934" xr:uid="{DC3E43D0-B9E3-4694-8ED9-C5075324D1CE}"/>
    <cellStyle name="Normal 12 2 7" xfId="8935" xr:uid="{8241B421-216C-4DDA-8562-321E374B1A67}"/>
    <cellStyle name="Normal 12 2 7 2" xfId="8936" xr:uid="{42FF01D6-A206-46DC-BB3A-5B91DD113CDB}"/>
    <cellStyle name="Normal 12 2 7 2 2" xfId="8937" xr:uid="{3C01D75D-F012-40B2-A7C4-94C12DC5CEFA}"/>
    <cellStyle name="Normal 12 2 7 2 3" xfId="8938" xr:uid="{6141C2C6-37BE-4BCA-ACED-FD817BC5AAEE}"/>
    <cellStyle name="Normal 12 2 7 2 4" xfId="8939" xr:uid="{2313428F-D4C7-4A5B-B559-15B4A50B6103}"/>
    <cellStyle name="Normal 12 2 7 3" xfId="8940" xr:uid="{68844DED-BF8B-4205-811C-AE2232656483}"/>
    <cellStyle name="Normal 12 2 7 3 2" xfId="8941" xr:uid="{E6A8B2BD-FF6A-4A46-B496-99B8AD250841}"/>
    <cellStyle name="Normal 12 2 7 3 3" xfId="8942" xr:uid="{932D5BC3-B004-4324-ADE1-B57C222419A9}"/>
    <cellStyle name="Normal 12 2 7 3 4" xfId="8943" xr:uid="{546D0732-3682-4E3F-BCE1-29FC880D346E}"/>
    <cellStyle name="Normal 12 2 7 4" xfId="8944" xr:uid="{7DDFCFF3-F03E-4C5C-99F4-C6A3B0DDFE1C}"/>
    <cellStyle name="Normal 12 2 7 5" xfId="8945" xr:uid="{DCAC697D-61F4-4681-BD91-80F096D868E2}"/>
    <cellStyle name="Normal 12 2 7 6" xfId="8946" xr:uid="{25B2B623-D1FD-460A-AE2C-8859F2EB9240}"/>
    <cellStyle name="Normal 12 2 8" xfId="8947" xr:uid="{5A3165A8-EBD2-4FFF-82AC-6F1CD1B17D75}"/>
    <cellStyle name="Normal 12 2 8 2" xfId="8948" xr:uid="{7ECC73DD-8861-45D3-B9AD-303CB9E9EEDB}"/>
    <cellStyle name="Normal 12 2 8 2 2" xfId="8949" xr:uid="{5D916710-8764-4E17-9E92-5B5E5B3F4F26}"/>
    <cellStyle name="Normal 12 2 8 2 3" xfId="8950" xr:uid="{7C924129-CAA6-4983-A963-2CF9939A910D}"/>
    <cellStyle name="Normal 12 2 8 2 4" xfId="8951" xr:uid="{19A6EBF7-F703-41ED-AA60-F367A5A9EBE8}"/>
    <cellStyle name="Normal 12 2 8 3" xfId="8952" xr:uid="{14C81D78-25E5-4C13-9753-A325FE98EFDF}"/>
    <cellStyle name="Normal 12 2 8 3 2" xfId="8953" xr:uid="{DC1CD7FB-2B0E-4844-A240-05ADC76EB64F}"/>
    <cellStyle name="Normal 12 2 8 3 3" xfId="8954" xr:uid="{A94E590A-DBF2-4E68-8C3A-153A92702ED5}"/>
    <cellStyle name="Normal 12 2 8 3 4" xfId="8955" xr:uid="{1B314B4A-E8B3-4344-BE81-92343324264F}"/>
    <cellStyle name="Normal 12 2 8 4" xfId="8956" xr:uid="{E4E6B5AD-D4E4-47C6-9EC3-80FFEC4BF234}"/>
    <cellStyle name="Normal 12 2 8 5" xfId="8957" xr:uid="{E712C426-6925-48F2-AA23-5BB0483DA69A}"/>
    <cellStyle name="Normal 12 2 8 6" xfId="8958" xr:uid="{C9E7DE6A-1D15-47D8-8C66-DED4BDF91869}"/>
    <cellStyle name="Normal 12 2 9" xfId="8959" xr:uid="{8A194ED5-FC9A-4847-973A-66A5D366BE27}"/>
    <cellStyle name="Normal 12 2 9 2" xfId="8960" xr:uid="{CEDFC3E5-25CC-49E5-BED7-61B99610ECEF}"/>
    <cellStyle name="Normal 12 2 9 2 2" xfId="8961" xr:uid="{B2D785CD-6BD8-489F-BEB0-DA9F3C57B19A}"/>
    <cellStyle name="Normal 12 2 9 2 3" xfId="8962" xr:uid="{D51FEE0D-FC8A-4A67-BCDA-E80D7977A0FE}"/>
    <cellStyle name="Normal 12 2 9 2 4" xfId="8963" xr:uid="{598D545B-6965-435D-BF79-70D6BC42CB13}"/>
    <cellStyle name="Normal 12 2 9 3" xfId="8964" xr:uid="{5E4C17D1-BACE-4B19-83AC-5460D15E51E9}"/>
    <cellStyle name="Normal 12 2 9 3 2" xfId="8965" xr:uid="{4A335A58-3EE5-4519-8764-F99F6197C111}"/>
    <cellStyle name="Normal 12 2 9 3 3" xfId="8966" xr:uid="{A47E0CC0-2E02-4BB0-9375-FBB9DD73281A}"/>
    <cellStyle name="Normal 12 2 9 3 4" xfId="8967" xr:uid="{A2009D08-E8EC-4CAB-ABCB-6F379C61BC22}"/>
    <cellStyle name="Normal 12 2 9 4" xfId="8968" xr:uid="{AAB045CF-8FB6-41E0-B3A2-1962D9C73468}"/>
    <cellStyle name="Normal 12 2 9 5" xfId="8969" xr:uid="{71B8A5DD-F031-498B-9E1E-0FF1B7398977}"/>
    <cellStyle name="Normal 12 2 9 6" xfId="8970" xr:uid="{C4B3638C-3B18-45D8-BD62-2ECF008CEA27}"/>
    <cellStyle name="Normal 12 20" xfId="8971" xr:uid="{112F0F3B-7A34-422C-B925-FB9FF5A2101D}"/>
    <cellStyle name="Normal 12 20 2" xfId="8972" xr:uid="{1F67D224-228D-4A63-99E9-7FBFF41C6098}"/>
    <cellStyle name="Normal 12 20 3" xfId="8973" xr:uid="{D747C83A-AA6F-4A1B-96C5-5C6D132CD237}"/>
    <cellStyle name="Normal 12 20 4" xfId="8974" xr:uid="{27AD7CDD-78BF-4506-9F0E-29354C50BA74}"/>
    <cellStyle name="Normal 12 21" xfId="8975" xr:uid="{1C867D66-C02C-4994-AC3D-97F720004649}"/>
    <cellStyle name="Normal 12 21 2" xfId="8976" xr:uid="{E11B0D8B-2D9A-4D7E-B590-8AEC5815842D}"/>
    <cellStyle name="Normal 12 21 3" xfId="8977" xr:uid="{4D08C804-944D-4612-A686-BB6299438DEA}"/>
    <cellStyle name="Normal 12 21 4" xfId="8978" xr:uid="{78E5697D-D70A-408D-8224-906634AEB720}"/>
    <cellStyle name="Normal 12 22" xfId="8979" xr:uid="{FB2E5FBF-3124-455B-B9AB-ACA6A2BEA2E9}"/>
    <cellStyle name="Normal 12 22 2" xfId="8980" xr:uid="{8401D434-A8F0-4F3E-961B-8C6C866085F1}"/>
    <cellStyle name="Normal 12 22 3" xfId="8981" xr:uid="{42B9D284-E5F6-4AD8-AFBA-820C64DDB583}"/>
    <cellStyle name="Normal 12 22 4" xfId="8982" xr:uid="{036411D2-7947-41A3-A4FF-E59378E8FAD9}"/>
    <cellStyle name="Normal 12 23" xfId="8983" xr:uid="{BD95640B-63B2-40AC-9A59-AC64B9CC64CF}"/>
    <cellStyle name="Normal 12 24" xfId="8984" xr:uid="{66D3FB0A-4681-4E7B-BEE8-6D5759A288B6}"/>
    <cellStyle name="Normal 12 25" xfId="8985" xr:uid="{4F2A4001-DFA9-42B0-B96B-3C611B03271B}"/>
    <cellStyle name="Normal 12 26" xfId="8986" xr:uid="{0B3755AD-3F6B-4ACF-8D0F-2C9521854715}"/>
    <cellStyle name="Normal 12 27" xfId="8987" xr:uid="{CE14EF99-B325-4034-805F-D80CA131440C}"/>
    <cellStyle name="Normal 12 28" xfId="8988" xr:uid="{803E53C4-5C1A-47F4-8757-BC8950490840}"/>
    <cellStyle name="Normal 12 29" xfId="8989" xr:uid="{D4BA3FE3-5130-43D8-8333-C614B85E7D98}"/>
    <cellStyle name="Normal 12 3" xfId="8990" xr:uid="{48DB7FFB-818D-403E-A931-73FACD0E1ABA}"/>
    <cellStyle name="Normal 12 3 10" xfId="8991" xr:uid="{881C567A-6ED8-4874-9919-F5834F2B987B}"/>
    <cellStyle name="Normal 12 3 10 2" xfId="8992" xr:uid="{83BAD792-1273-44DC-8275-FB1D08F9E13C}"/>
    <cellStyle name="Normal 12 3 10 2 2" xfId="8993" xr:uid="{4E398858-A59D-49AC-AA8C-275C24FF1A6A}"/>
    <cellStyle name="Normal 12 3 10 2 3" xfId="8994" xr:uid="{5B7AEB84-FB6B-4092-973C-38A1F38236CF}"/>
    <cellStyle name="Normal 12 3 10 2 4" xfId="8995" xr:uid="{8E8DB868-3EDB-475C-84EF-6E2A7223771A}"/>
    <cellStyle name="Normal 12 3 10 3" xfId="8996" xr:uid="{C13E0C9D-4912-4430-9EA2-00AA7F3CABBC}"/>
    <cellStyle name="Normal 12 3 10 3 2" xfId="8997" xr:uid="{FF4EE6AF-AF03-44A6-AC29-80BED088A51C}"/>
    <cellStyle name="Normal 12 3 10 3 3" xfId="8998" xr:uid="{2FB840A4-866E-458C-89E6-306A26A19469}"/>
    <cellStyle name="Normal 12 3 10 3 4" xfId="8999" xr:uid="{B8DE3311-87A3-4F89-A619-1196F11E830F}"/>
    <cellStyle name="Normal 12 3 10 4" xfId="9000" xr:uid="{47B91815-9ABE-45F6-808A-965CB9EDF395}"/>
    <cellStyle name="Normal 12 3 10 5" xfId="9001" xr:uid="{7E5A40AE-4EEE-43DE-A3DB-CB4232EF3238}"/>
    <cellStyle name="Normal 12 3 10 6" xfId="9002" xr:uid="{C62B044C-BC80-47AD-80BC-FAA469EF16B8}"/>
    <cellStyle name="Normal 12 3 11" xfId="9003" xr:uid="{7FA7176A-762B-41B5-A3F4-6F1302E04889}"/>
    <cellStyle name="Normal 12 3 11 2" xfId="9004" xr:uid="{C64699EA-710E-45ED-AC6B-2D9355E52B50}"/>
    <cellStyle name="Normal 12 3 11 2 2" xfId="9005" xr:uid="{6CAD5A75-C8EE-40CB-B68E-8D7DC1F822A2}"/>
    <cellStyle name="Normal 12 3 11 2 3" xfId="9006" xr:uid="{0AE14192-5300-4799-B946-DF805A8232A2}"/>
    <cellStyle name="Normal 12 3 11 2 4" xfId="9007" xr:uid="{8291440A-4174-40DE-968C-FC34D4D34A11}"/>
    <cellStyle name="Normal 12 3 11 3" xfId="9008" xr:uid="{40614B1C-7F2A-42AD-B95F-9E2A2C609B8F}"/>
    <cellStyle name="Normal 12 3 11 3 2" xfId="9009" xr:uid="{77560BF6-AB52-4F8A-87CA-96D70F4C1A2B}"/>
    <cellStyle name="Normal 12 3 11 3 3" xfId="9010" xr:uid="{9A1879F3-7435-4773-A8B3-75872684AE69}"/>
    <cellStyle name="Normal 12 3 11 3 4" xfId="9011" xr:uid="{01A850ED-C924-4A3C-84C0-02C59ADBAC7B}"/>
    <cellStyle name="Normal 12 3 11 4" xfId="9012" xr:uid="{4B0B994F-80C8-4F7B-AC9A-4DF3144A55D8}"/>
    <cellStyle name="Normal 12 3 11 5" xfId="9013" xr:uid="{CC3B7F87-51FE-4D25-99BB-24FFC502E6C8}"/>
    <cellStyle name="Normal 12 3 11 6" xfId="9014" xr:uid="{085BCA83-9F21-4BD3-87E2-62C0E036A926}"/>
    <cellStyle name="Normal 12 3 12" xfId="9015" xr:uid="{A100508B-71CB-4205-84B8-F3817911763C}"/>
    <cellStyle name="Normal 12 3 12 2" xfId="9016" xr:uid="{FE7B8826-4ACA-4B36-95AA-B56C5B36E919}"/>
    <cellStyle name="Normal 12 3 12 2 2" xfId="9017" xr:uid="{B79C4DDB-026C-4CCA-B532-6CEB43CCB837}"/>
    <cellStyle name="Normal 12 3 12 2 3" xfId="9018" xr:uid="{AB1BDCF0-E911-4A31-96D1-D1FA8F36B13F}"/>
    <cellStyle name="Normal 12 3 12 2 4" xfId="9019" xr:uid="{FB69490E-9913-459A-ACAD-48E896DC127B}"/>
    <cellStyle name="Normal 12 3 12 3" xfId="9020" xr:uid="{6D2324CA-750B-437C-BABD-1D9961097315}"/>
    <cellStyle name="Normal 12 3 12 3 2" xfId="9021" xr:uid="{B5240E15-C44A-4F0F-A6B0-A3BD349CC8B8}"/>
    <cellStyle name="Normal 12 3 12 3 3" xfId="9022" xr:uid="{CF29433C-B58F-4B01-961E-911E8844C242}"/>
    <cellStyle name="Normal 12 3 12 3 4" xfId="9023" xr:uid="{801FF418-CA47-4CE8-9922-E0EEF19802C2}"/>
    <cellStyle name="Normal 12 3 12 4" xfId="9024" xr:uid="{11368799-2106-4E8E-B98F-EE5049C047FC}"/>
    <cellStyle name="Normal 12 3 12 5" xfId="9025" xr:uid="{045A19E6-C4DC-4C69-85AB-F326CD3617B5}"/>
    <cellStyle name="Normal 12 3 12 6" xfId="9026" xr:uid="{EB64F83C-A444-402C-988B-E0D28AACA8F2}"/>
    <cellStyle name="Normal 12 3 13" xfId="9027" xr:uid="{B61AB8F1-5AE0-458C-AFB2-E12B86D9A268}"/>
    <cellStyle name="Normal 12 3 13 2" xfId="9028" xr:uid="{86C11E9D-67AE-40D2-A471-BBD753212B55}"/>
    <cellStyle name="Normal 12 3 13 2 2" xfId="9029" xr:uid="{FE8A993A-140B-47AD-ABB6-0DFC434F365D}"/>
    <cellStyle name="Normal 12 3 13 2 3" xfId="9030" xr:uid="{D3F52693-6638-41D7-B909-9E8BE1CBA0B9}"/>
    <cellStyle name="Normal 12 3 13 2 4" xfId="9031" xr:uid="{44CA5EA4-C0F4-4226-BF14-26AB1A105507}"/>
    <cellStyle name="Normal 12 3 13 3" xfId="9032" xr:uid="{741B7B37-301D-4486-8833-D8D091B83C36}"/>
    <cellStyle name="Normal 12 3 13 3 2" xfId="9033" xr:uid="{A703701C-BB99-4343-AD09-71E7DFAF849C}"/>
    <cellStyle name="Normal 12 3 13 3 3" xfId="9034" xr:uid="{8D4D1725-531E-4396-AFA2-6790E1BF7488}"/>
    <cellStyle name="Normal 12 3 13 3 4" xfId="9035" xr:uid="{C70D5D4E-B1D8-4D05-A4BA-FB6C86112369}"/>
    <cellStyle name="Normal 12 3 13 4" xfId="9036" xr:uid="{08E56383-798F-4695-B523-25842182E217}"/>
    <cellStyle name="Normal 12 3 13 5" xfId="9037" xr:uid="{8DEFDFED-4037-4646-B03E-743DA7DE8DBB}"/>
    <cellStyle name="Normal 12 3 13 6" xfId="9038" xr:uid="{79F3B9CF-76FA-4830-8C61-FADB82C54FFB}"/>
    <cellStyle name="Normal 12 3 14" xfId="9039" xr:uid="{A6D1ECC8-5B15-4796-8AA7-9AB1252138C4}"/>
    <cellStyle name="Normal 12 3 14 2" xfId="9040" xr:uid="{7F58539B-1070-4DF9-81CE-DF6A6BDB41C8}"/>
    <cellStyle name="Normal 12 3 14 2 2" xfId="9041" xr:uid="{B38407CE-17A1-462D-A650-4EB7C49B8A49}"/>
    <cellStyle name="Normal 12 3 14 2 3" xfId="9042" xr:uid="{901CF5C1-54B1-4F10-BFB6-AC15F30EE707}"/>
    <cellStyle name="Normal 12 3 14 2 4" xfId="9043" xr:uid="{B304CA54-F9E6-4ED9-8136-25088454CAC3}"/>
    <cellStyle name="Normal 12 3 14 3" xfId="9044" xr:uid="{8F0A96B8-4C05-4115-834A-D93BD6A49F14}"/>
    <cellStyle name="Normal 12 3 14 3 2" xfId="9045" xr:uid="{96483329-E60B-4FE6-BFBF-E39B9E37D3FC}"/>
    <cellStyle name="Normal 12 3 14 3 3" xfId="9046" xr:uid="{32606FDC-B844-4F36-BCC0-1DE2271DAF80}"/>
    <cellStyle name="Normal 12 3 14 3 4" xfId="9047" xr:uid="{6A8AA120-D0B8-48A5-800D-1BC3943A513B}"/>
    <cellStyle name="Normal 12 3 14 4" xfId="9048" xr:uid="{7EB76215-3043-4932-8272-860C99610043}"/>
    <cellStyle name="Normal 12 3 14 5" xfId="9049" xr:uid="{331E8B32-8BC0-4490-95B0-3ECA3F30F116}"/>
    <cellStyle name="Normal 12 3 14 6" xfId="9050" xr:uid="{D65BCB8A-BF30-4CC9-97CC-764694654F13}"/>
    <cellStyle name="Normal 12 3 15" xfId="9051" xr:uid="{91F259B7-D89E-4067-979B-250380C9E9A1}"/>
    <cellStyle name="Normal 12 3 15 2" xfId="9052" xr:uid="{4A0D2E0D-F7A0-4296-A8F4-0496C49BC22B}"/>
    <cellStyle name="Normal 12 3 15 2 2" xfId="9053" xr:uid="{26680807-695B-41A1-A9E9-CED4AD375D53}"/>
    <cellStyle name="Normal 12 3 15 2 3" xfId="9054" xr:uid="{A6BA812F-6D62-4807-9919-6D9947ABE20B}"/>
    <cellStyle name="Normal 12 3 15 2 4" xfId="9055" xr:uid="{5A979F08-E24F-4DC8-A620-87A74900F3BF}"/>
    <cellStyle name="Normal 12 3 15 3" xfId="9056" xr:uid="{E93EDFF1-EBB1-4EE6-97B4-B4303F2A6BC2}"/>
    <cellStyle name="Normal 12 3 15 3 2" xfId="9057" xr:uid="{D4636E4C-5D31-42DF-A25C-770EF15FA551}"/>
    <cellStyle name="Normal 12 3 15 3 3" xfId="9058" xr:uid="{0D485A4B-6A1E-4E3F-9853-6F8D91E64342}"/>
    <cellStyle name="Normal 12 3 15 3 4" xfId="9059" xr:uid="{D883200F-5B0D-4D1A-A4B4-0B1E2FF6C07E}"/>
    <cellStyle name="Normal 12 3 15 4" xfId="9060" xr:uid="{88895E3D-37F9-4A2B-A5C1-8CCD8904FADC}"/>
    <cellStyle name="Normal 12 3 15 5" xfId="9061" xr:uid="{DD60851B-1680-4684-91A7-E2DD81FFA2B0}"/>
    <cellStyle name="Normal 12 3 15 6" xfId="9062" xr:uid="{0766DB68-F9C1-47D9-A065-0D0582D41B53}"/>
    <cellStyle name="Normal 12 3 16" xfId="9063" xr:uid="{1172917B-1BAC-4A8C-9E7C-2446A68FADAD}"/>
    <cellStyle name="Normal 12 3 16 2" xfId="9064" xr:uid="{B56BD579-25C4-4589-A654-7841A1D821BC}"/>
    <cellStyle name="Normal 12 3 16 2 2" xfId="9065" xr:uid="{01AF31F2-9592-4810-B219-A8900A7ED0FA}"/>
    <cellStyle name="Normal 12 3 16 2 3" xfId="9066" xr:uid="{826B14BD-1ABE-4EAA-8C45-8281DE0FDEEE}"/>
    <cellStyle name="Normal 12 3 16 2 4" xfId="9067" xr:uid="{B1E12320-4EF7-4E12-AD30-9A00B5C3EE1F}"/>
    <cellStyle name="Normal 12 3 16 3" xfId="9068" xr:uid="{5EAB40A6-4C95-48D9-8E4A-8849689AAAED}"/>
    <cellStyle name="Normal 12 3 16 3 2" xfId="9069" xr:uid="{3DD99174-9850-40B8-9384-91A36C1030C2}"/>
    <cellStyle name="Normal 12 3 16 3 3" xfId="9070" xr:uid="{3056A0E7-C0F6-4F22-BBDC-80F17DBF5D41}"/>
    <cellStyle name="Normal 12 3 16 3 4" xfId="9071" xr:uid="{BB43B9BE-96CD-47F0-9C4D-56951138C400}"/>
    <cellStyle name="Normal 12 3 16 4" xfId="9072" xr:uid="{C6934562-54CF-4762-94EB-782DD19E8F5F}"/>
    <cellStyle name="Normal 12 3 16 5" xfId="9073" xr:uid="{618ED767-1E51-4F0F-AB53-F0F487EAC758}"/>
    <cellStyle name="Normal 12 3 16 6" xfId="9074" xr:uid="{8B8B5E43-BAD6-4CEE-823C-E01EEDE96DFC}"/>
    <cellStyle name="Normal 12 3 17" xfId="9075" xr:uid="{A69BFE78-5B84-4140-B37D-25503DB49AD6}"/>
    <cellStyle name="Normal 12 3 17 2" xfId="9076" xr:uid="{57886771-D3D9-4DD5-9BFE-5F175B1B00E0}"/>
    <cellStyle name="Normal 12 3 17 2 2" xfId="9077" xr:uid="{89667BA8-28B4-48D3-B5BE-F9D436719EF6}"/>
    <cellStyle name="Normal 12 3 17 2 3" xfId="9078" xr:uid="{D5A90E47-B269-4CF2-B694-0FC9634E00D7}"/>
    <cellStyle name="Normal 12 3 17 2 4" xfId="9079" xr:uid="{C66ED31D-48D4-4EC9-B9D6-5BE0D5B3CB24}"/>
    <cellStyle name="Normal 12 3 17 3" xfId="9080" xr:uid="{2CFAD7EB-1AC2-4C18-ACA9-01E7C32D1574}"/>
    <cellStyle name="Normal 12 3 17 3 2" xfId="9081" xr:uid="{A644603D-653E-4DBF-83D1-B2B58383DB68}"/>
    <cellStyle name="Normal 12 3 17 3 3" xfId="9082" xr:uid="{352CFB70-5CF0-4A7C-AEE1-2D1A3DC88602}"/>
    <cellStyle name="Normal 12 3 17 3 4" xfId="9083" xr:uid="{5D7A43FA-ADFE-48A5-A376-D7600F90C953}"/>
    <cellStyle name="Normal 12 3 17 4" xfId="9084" xr:uid="{9AFB24C9-1F42-41F2-AB51-9CC017C1AF80}"/>
    <cellStyle name="Normal 12 3 17 5" xfId="9085" xr:uid="{981074F0-12D7-434D-8FF0-A195339DA824}"/>
    <cellStyle name="Normal 12 3 17 6" xfId="9086" xr:uid="{52F3F672-FA10-49F8-8CA5-6FD59C6802C8}"/>
    <cellStyle name="Normal 12 3 18" xfId="9087" xr:uid="{B0115608-7E47-4A28-ADC4-25E93DAF9E44}"/>
    <cellStyle name="Normal 12 3 18 2" xfId="9088" xr:uid="{D19F66F5-635C-430B-8881-84C334ABACC9}"/>
    <cellStyle name="Normal 12 3 18 3" xfId="9089" xr:uid="{01EA60B7-A87D-4D71-8E8A-A82BB566B6A7}"/>
    <cellStyle name="Normal 12 3 18 4" xfId="9090" xr:uid="{A10603D9-0B5F-4FCB-95D4-D90535C043D0}"/>
    <cellStyle name="Normal 12 3 19" xfId="9091" xr:uid="{137612AB-8CA8-4E74-A411-5A24ED1CA145}"/>
    <cellStyle name="Normal 12 3 19 2" xfId="9092" xr:uid="{FC68CAC1-A6DA-45C7-8C43-5009CFBF17F9}"/>
    <cellStyle name="Normal 12 3 19 3" xfId="9093" xr:uid="{F7AA6449-F123-4C81-9736-E7CFF4FB8097}"/>
    <cellStyle name="Normal 12 3 19 4" xfId="9094" xr:uid="{20311866-CF55-4FAB-96C7-153FB30C6AA6}"/>
    <cellStyle name="Normal 12 3 2" xfId="9095" xr:uid="{EBC16EDF-C3D2-4A34-A85F-BD56BA80AE4C}"/>
    <cellStyle name="Normal 12 3 2 2" xfId="9096" xr:uid="{F0FEB9D3-813C-4C12-9318-D5491325ACE3}"/>
    <cellStyle name="Normal 12 3 2 2 2" xfId="9097" xr:uid="{686E4E2B-EB7F-4E58-9650-D6AA655BF794}"/>
    <cellStyle name="Normal 12 3 2 2 3" xfId="9098" xr:uid="{CF5907BC-B59E-4900-9DC7-9D8488BED748}"/>
    <cellStyle name="Normal 12 3 2 2 4" xfId="9099" xr:uid="{58E344A3-5186-46AA-A9FF-07F5B297E0C0}"/>
    <cellStyle name="Normal 12 3 2 3" xfId="9100" xr:uid="{A496003C-0EDE-47F8-ACF3-D774302BBA1B}"/>
    <cellStyle name="Normal 12 3 2 3 2" xfId="9101" xr:uid="{305A1680-19FD-411D-B18D-0859E29B23A0}"/>
    <cellStyle name="Normal 12 3 2 3 3" xfId="9102" xr:uid="{E9D737B9-D49B-4AA2-A00B-FD2231C79B1C}"/>
    <cellStyle name="Normal 12 3 2 3 4" xfId="9103" xr:uid="{236D80C8-7FF6-428D-9A23-0B67EFEB8F2F}"/>
    <cellStyle name="Normal 12 3 2 4" xfId="9104" xr:uid="{CB57BE80-B5AA-418D-AECE-48F2B8491D73}"/>
    <cellStyle name="Normal 12 3 2 5" xfId="9105" xr:uid="{3DE84773-38B0-448C-B665-BCDBB41D7C09}"/>
    <cellStyle name="Normal 12 3 2 6" xfId="9106" xr:uid="{BA46199B-B5CA-48BF-8A68-9FBF8012FA69}"/>
    <cellStyle name="Normal 12 3 20" xfId="9107" xr:uid="{E7F34FFC-6A68-4A22-8937-882CDD290536}"/>
    <cellStyle name="Normal 12 3 20 2" xfId="9108" xr:uid="{4FAFCF76-9667-4CD0-B516-E6086546238B}"/>
    <cellStyle name="Normal 12 3 20 3" xfId="9109" xr:uid="{68ECEF98-0EB7-4EB0-BDA6-60DBA1B73367}"/>
    <cellStyle name="Normal 12 3 20 4" xfId="9110" xr:uid="{7ECA87DB-062C-4901-BD6D-154F713E6E0A}"/>
    <cellStyle name="Normal 12 3 21" xfId="9111" xr:uid="{1B14F955-A1DC-442E-AC04-6D78FBD6D0EA}"/>
    <cellStyle name="Normal 12 3 22" xfId="9112" xr:uid="{E16DD3F6-E689-4ADE-B000-E5FED390CEB1}"/>
    <cellStyle name="Normal 12 3 23" xfId="9113" xr:uid="{9AF71C70-B71A-4287-B4AB-72DC9CF31902}"/>
    <cellStyle name="Normal 12 3 3" xfId="9114" xr:uid="{EE398D10-671C-4178-B090-0CAEAEDB1826}"/>
    <cellStyle name="Normal 12 3 3 2" xfId="9115" xr:uid="{69EAAB9C-BD62-4986-9E46-FA3E7E36B07F}"/>
    <cellStyle name="Normal 12 3 3 2 2" xfId="9116" xr:uid="{7CAED8AB-E97A-4D0C-AF04-2DEB2753759C}"/>
    <cellStyle name="Normal 12 3 3 2 3" xfId="9117" xr:uid="{5B717214-8849-4F1E-9728-F7DE3E747D66}"/>
    <cellStyle name="Normal 12 3 3 2 4" xfId="9118" xr:uid="{BBE1D9F3-9F5B-4C28-9D7D-AAA8FCDE8683}"/>
    <cellStyle name="Normal 12 3 3 3" xfId="9119" xr:uid="{66E1C498-49B2-42AC-8B9F-50D820ABCE7B}"/>
    <cellStyle name="Normal 12 3 3 3 2" xfId="9120" xr:uid="{E3BA7C55-E075-411D-ACD6-959495028447}"/>
    <cellStyle name="Normal 12 3 3 3 3" xfId="9121" xr:uid="{C8731F82-EB2D-4974-B7A4-91017BDC938C}"/>
    <cellStyle name="Normal 12 3 3 3 4" xfId="9122" xr:uid="{D1D88BA4-E599-4D9D-8BFE-0C184E8FE55B}"/>
    <cellStyle name="Normal 12 3 3 4" xfId="9123" xr:uid="{466BBB01-8AA0-4E8A-9074-3014B2F4CFA5}"/>
    <cellStyle name="Normal 12 3 3 5" xfId="9124" xr:uid="{F33F1EC6-16F1-4E93-A8F6-7962D4AE3DA5}"/>
    <cellStyle name="Normal 12 3 3 6" xfId="9125" xr:uid="{E442CE38-D4BD-4FEC-8847-3FDDFB7DFBCA}"/>
    <cellStyle name="Normal 12 3 4" xfId="9126" xr:uid="{6497DF5A-D737-433E-9C86-82011FFB652B}"/>
    <cellStyle name="Normal 12 3 4 2" xfId="9127" xr:uid="{8969E150-6AA1-41AF-AE9A-A464A2AE8FD4}"/>
    <cellStyle name="Normal 12 3 4 2 2" xfId="9128" xr:uid="{A3FB1037-BE28-4526-BBDF-52A8A47C03E9}"/>
    <cellStyle name="Normal 12 3 4 2 3" xfId="9129" xr:uid="{B1F8F7EC-7DDD-443C-B746-456BA2CBE37F}"/>
    <cellStyle name="Normal 12 3 4 2 4" xfId="9130" xr:uid="{F6C3078F-70D8-4DCD-AB11-5609B3F7DD72}"/>
    <cellStyle name="Normal 12 3 4 3" xfId="9131" xr:uid="{BB9D6AFA-E876-4347-8C2B-A5216E63D903}"/>
    <cellStyle name="Normal 12 3 4 3 2" xfId="9132" xr:uid="{37F9A0BD-98B6-4138-9A02-9B533668F6A4}"/>
    <cellStyle name="Normal 12 3 4 3 3" xfId="9133" xr:uid="{D7786ABC-6CE5-4BD7-A220-A02FC45CD338}"/>
    <cellStyle name="Normal 12 3 4 3 4" xfId="9134" xr:uid="{F5D9F245-7268-4DB8-85D1-C8290CCB7158}"/>
    <cellStyle name="Normal 12 3 4 4" xfId="9135" xr:uid="{1ADCE7F0-63CF-402A-9E26-63FFAE5B570E}"/>
    <cellStyle name="Normal 12 3 4 5" xfId="9136" xr:uid="{FA4C9F3B-A7E8-4CC3-8C6F-704AF1208EE2}"/>
    <cellStyle name="Normal 12 3 4 6" xfId="9137" xr:uid="{17791155-E75A-4B94-99DC-84F72A4C4CB8}"/>
    <cellStyle name="Normal 12 3 5" xfId="9138" xr:uid="{40CB134D-7302-4F88-98D9-2BB90DCEFC6B}"/>
    <cellStyle name="Normal 12 3 5 2" xfId="9139" xr:uid="{991BF1AE-E472-4012-B240-7216C9810AF4}"/>
    <cellStyle name="Normal 12 3 5 2 2" xfId="9140" xr:uid="{C9E7BA28-7EFE-435E-81EA-BDA71D1785FB}"/>
    <cellStyle name="Normal 12 3 5 2 3" xfId="9141" xr:uid="{CC9A6655-4CE0-43A9-8DB2-ACC646940B63}"/>
    <cellStyle name="Normal 12 3 5 2 4" xfId="9142" xr:uid="{A4B10669-3635-4F00-9A3B-7268A3536F6C}"/>
    <cellStyle name="Normal 12 3 5 3" xfId="9143" xr:uid="{76277FF3-7C5F-400B-AB8B-66A2AAFF62ED}"/>
    <cellStyle name="Normal 12 3 5 3 2" xfId="9144" xr:uid="{0FAC8A08-0116-4878-909E-4293E5707461}"/>
    <cellStyle name="Normal 12 3 5 3 3" xfId="9145" xr:uid="{13306D85-9C47-4675-9CF9-67368A6A8114}"/>
    <cellStyle name="Normal 12 3 5 3 4" xfId="9146" xr:uid="{B73F6762-C70E-41CA-BDF1-586155130784}"/>
    <cellStyle name="Normal 12 3 5 4" xfId="9147" xr:uid="{2BB5008D-77F9-4668-B6A8-98B83AE7C3E1}"/>
    <cellStyle name="Normal 12 3 5 5" xfId="9148" xr:uid="{AEF17016-AB82-40BE-B833-224A114D49D9}"/>
    <cellStyle name="Normal 12 3 5 6" xfId="9149" xr:uid="{F60EEF36-00F2-4513-BB41-82ABBE939300}"/>
    <cellStyle name="Normal 12 3 6" xfId="9150" xr:uid="{7C4F1AB0-16C5-46B8-91FF-94073967DC77}"/>
    <cellStyle name="Normal 12 3 6 2" xfId="9151" xr:uid="{E75BA5EF-8F0F-4643-8B66-48748ABD66AF}"/>
    <cellStyle name="Normal 12 3 6 2 2" xfId="9152" xr:uid="{757D49AC-06F5-47E1-80A6-E5917CC6B841}"/>
    <cellStyle name="Normal 12 3 6 2 3" xfId="9153" xr:uid="{4FCCB2A0-1180-403B-85E1-C4CA36E445C5}"/>
    <cellStyle name="Normal 12 3 6 2 4" xfId="9154" xr:uid="{2A23B3EC-37AC-4503-ACC3-19B9B2745EEC}"/>
    <cellStyle name="Normal 12 3 6 3" xfId="9155" xr:uid="{0D761528-6956-4F39-BC6A-87AD9EFB27EB}"/>
    <cellStyle name="Normal 12 3 6 3 2" xfId="9156" xr:uid="{A853761E-6E17-44A6-839A-D406A8B8354C}"/>
    <cellStyle name="Normal 12 3 6 3 3" xfId="9157" xr:uid="{9721483D-D943-4B95-8C89-4473CCF943F0}"/>
    <cellStyle name="Normal 12 3 6 3 4" xfId="9158" xr:uid="{C5E1847E-A871-48CF-ABD5-94A42633BBD5}"/>
    <cellStyle name="Normal 12 3 6 4" xfId="9159" xr:uid="{D0E72519-6159-4B46-B175-2A655D039ADB}"/>
    <cellStyle name="Normal 12 3 6 5" xfId="9160" xr:uid="{9E581361-B7CA-40D9-A0C6-F8392B05AB88}"/>
    <cellStyle name="Normal 12 3 6 6" xfId="9161" xr:uid="{53551EF6-A04A-41B2-8229-816AADB311A2}"/>
    <cellStyle name="Normal 12 3 7" xfId="9162" xr:uid="{7BD0BBFC-717C-401D-B7AB-455107FB9BA5}"/>
    <cellStyle name="Normal 12 3 7 2" xfId="9163" xr:uid="{DCF63DC7-B06A-4F2E-86BA-AE16B8E3C705}"/>
    <cellStyle name="Normal 12 3 7 2 2" xfId="9164" xr:uid="{7D02BE65-FA23-4F8C-861A-07ACB0D06723}"/>
    <cellStyle name="Normal 12 3 7 2 3" xfId="9165" xr:uid="{B026F753-2782-48A2-8CA2-7602D93768DB}"/>
    <cellStyle name="Normal 12 3 7 2 4" xfId="9166" xr:uid="{60B02D43-1834-439C-B9B8-329F6F9D4625}"/>
    <cellStyle name="Normal 12 3 7 3" xfId="9167" xr:uid="{BDD4FF11-3F0A-4A55-AC26-6F0D4FE314EE}"/>
    <cellStyle name="Normal 12 3 7 3 2" xfId="9168" xr:uid="{340C1B0C-AEF7-4332-8C5E-0DFF659D917B}"/>
    <cellStyle name="Normal 12 3 7 3 3" xfId="9169" xr:uid="{656020A7-19E4-4F2A-85BF-438C215D34BC}"/>
    <cellStyle name="Normal 12 3 7 3 4" xfId="9170" xr:uid="{89959761-1313-4261-965E-66ED1EE4019F}"/>
    <cellStyle name="Normal 12 3 7 4" xfId="9171" xr:uid="{8C1B4DB2-5A40-4F38-BC6D-353D3EB57538}"/>
    <cellStyle name="Normal 12 3 7 5" xfId="9172" xr:uid="{583CAF2E-8209-4249-9B07-175A2B81BAED}"/>
    <cellStyle name="Normal 12 3 7 6" xfId="9173" xr:uid="{A9112AD3-3B18-419D-81E0-652DAB39EAB6}"/>
    <cellStyle name="Normal 12 3 8" xfId="9174" xr:uid="{1C69D46A-8692-40A6-960F-19EB030BC722}"/>
    <cellStyle name="Normal 12 3 8 2" xfId="9175" xr:uid="{85B6A86B-A6CE-4CE1-B446-34667CB9C8BE}"/>
    <cellStyle name="Normal 12 3 8 2 2" xfId="9176" xr:uid="{440B8456-A4E3-40B8-B1EB-287FFB06377A}"/>
    <cellStyle name="Normal 12 3 8 2 3" xfId="9177" xr:uid="{439CFB49-3394-4146-A7CC-F68A9E41C20B}"/>
    <cellStyle name="Normal 12 3 8 2 4" xfId="9178" xr:uid="{2595803B-2A56-4B41-938E-0CE00ABB4500}"/>
    <cellStyle name="Normal 12 3 8 3" xfId="9179" xr:uid="{51FDAC0A-DA15-4C17-A58A-31195EEF14E3}"/>
    <cellStyle name="Normal 12 3 8 3 2" xfId="9180" xr:uid="{29683320-C51F-4229-AE95-8BB05B82D8C8}"/>
    <cellStyle name="Normal 12 3 8 3 3" xfId="9181" xr:uid="{D7BD81DD-D19D-4842-8041-1ECB5A1D0A49}"/>
    <cellStyle name="Normal 12 3 8 3 4" xfId="9182" xr:uid="{44F1F89E-21B1-4559-A5CF-0FAE26D5F0CA}"/>
    <cellStyle name="Normal 12 3 8 4" xfId="9183" xr:uid="{26A4CC33-B34A-422F-BB57-22617F20A80E}"/>
    <cellStyle name="Normal 12 3 8 5" xfId="9184" xr:uid="{A0363261-0E54-4D1C-AB1C-2C8E81F42B7B}"/>
    <cellStyle name="Normal 12 3 8 6" xfId="9185" xr:uid="{16737A1E-9A4B-4B76-8BCA-F37B7318CDE3}"/>
    <cellStyle name="Normal 12 3 9" xfId="9186" xr:uid="{3B17868E-D3DF-4B43-9A88-FA2402E7CBAD}"/>
    <cellStyle name="Normal 12 3 9 2" xfId="9187" xr:uid="{94B87018-07C9-4441-BC52-A56A3CD6D1D9}"/>
    <cellStyle name="Normal 12 3 9 2 2" xfId="9188" xr:uid="{098DB00D-F90A-4656-B016-7226CE4FF930}"/>
    <cellStyle name="Normal 12 3 9 2 3" xfId="9189" xr:uid="{AA3CF244-0A06-4118-BC55-E402564D5CD2}"/>
    <cellStyle name="Normal 12 3 9 2 4" xfId="9190" xr:uid="{49F74DDC-63E5-43B2-AE1C-CCDCAE2B3F1D}"/>
    <cellStyle name="Normal 12 3 9 3" xfId="9191" xr:uid="{56425AFB-0C23-4B14-A383-7FF872EDD474}"/>
    <cellStyle name="Normal 12 3 9 3 2" xfId="9192" xr:uid="{032C5802-159E-4D2B-A8D2-D8E99CAB94A6}"/>
    <cellStyle name="Normal 12 3 9 3 3" xfId="9193" xr:uid="{4F4421D6-E2D2-411D-BD5C-3C77F7501DA2}"/>
    <cellStyle name="Normal 12 3 9 3 4" xfId="9194" xr:uid="{28C69CC0-FCC1-403C-9128-391F4CDBBE83}"/>
    <cellStyle name="Normal 12 3 9 4" xfId="9195" xr:uid="{0E2DBED8-124F-4FFE-B089-72BFA082CFCD}"/>
    <cellStyle name="Normal 12 3 9 5" xfId="9196" xr:uid="{AE373D80-C8F2-422A-81E3-E637DCBA94AC}"/>
    <cellStyle name="Normal 12 3 9 6" xfId="9197" xr:uid="{EE1786A8-3E1D-46E7-90B6-6F29E68B4A02}"/>
    <cellStyle name="Normal 12 30" xfId="9198" xr:uid="{42DEB075-8A17-4289-9195-09CCC6E3D269}"/>
    <cellStyle name="Normal 12 31" xfId="9199" xr:uid="{A9493C99-4CD0-4F62-9DB2-133F4054E5F8}"/>
    <cellStyle name="Normal 12 32" xfId="9200" xr:uid="{D44EAB5B-0E29-4A77-A6E1-55AE0A73BFF9}"/>
    <cellStyle name="Normal 12 33" xfId="9201" xr:uid="{B5E426C4-D26D-435C-872E-0A62F629CFBE}"/>
    <cellStyle name="Normal 12 34" xfId="9202" xr:uid="{0B058BFE-0CFD-43E0-B7CF-C157C5136528}"/>
    <cellStyle name="Normal 12 35" xfId="9203" xr:uid="{C2AC9EB9-EF9E-4FF8-9D55-123FFB5751E6}"/>
    <cellStyle name="Normal 12 36" xfId="9204" xr:uid="{1ADA79C0-A8DA-472A-94C9-C287ADFFF979}"/>
    <cellStyle name="Normal 12 37" xfId="9205" xr:uid="{50115130-201A-4293-B290-A8188AD063C8}"/>
    <cellStyle name="Normal 12 38" xfId="9206" xr:uid="{A69D79D9-2555-46E9-A097-AC1C9F668C21}"/>
    <cellStyle name="Normal 12 39" xfId="9207" xr:uid="{9A6E81F5-C5DF-4280-94CD-0B3CB6FAF6E1}"/>
    <cellStyle name="Normal 12 4" xfId="9208" xr:uid="{E0772166-D01D-40BA-AD35-D821AADA683D}"/>
    <cellStyle name="Normal 12 4 2" xfId="9209" xr:uid="{F98C6629-72D7-446D-BB22-49AF34592770}"/>
    <cellStyle name="Normal 12 4 2 2" xfId="9210" xr:uid="{C752D37C-E6F3-4FDC-922B-7ABC644307CC}"/>
    <cellStyle name="Normal 12 4 2 3" xfId="9211" xr:uid="{4D3FC815-3929-4F95-B1A0-5300ECDDB780}"/>
    <cellStyle name="Normal 12 4 2 4" xfId="9212" xr:uid="{DA11F55B-7817-4EB3-8AB1-8EEAB8ED9FFE}"/>
    <cellStyle name="Normal 12 4 3" xfId="9213" xr:uid="{F9D8A921-0297-43A4-9821-671B9CBE8184}"/>
    <cellStyle name="Normal 12 4 3 2" xfId="9214" xr:uid="{8CEBA097-8818-49F2-8685-49C5266C9D0E}"/>
    <cellStyle name="Normal 12 4 3 3" xfId="9215" xr:uid="{05EE7486-AA18-4CB5-A650-96F418374455}"/>
    <cellStyle name="Normal 12 4 3 4" xfId="9216" xr:uid="{3A46B71C-8E4A-43C1-808F-7EA545DDA7AD}"/>
    <cellStyle name="Normal 12 4 4" xfId="9217" xr:uid="{D01F9064-F435-47F6-B155-8FD6EBA3433C}"/>
    <cellStyle name="Normal 12 4 5" xfId="9218" xr:uid="{C2FDBF9D-E395-4578-AD04-333B3BB071C9}"/>
    <cellStyle name="Normal 12 4 6" xfId="9219" xr:uid="{6F6398DB-2569-4165-A609-EB50855DCA9C}"/>
    <cellStyle name="Normal 12 40" xfId="9220" xr:uid="{FECBCAD6-138B-4A0E-9BB6-12A2D7292828}"/>
    <cellStyle name="Normal 12 41" xfId="9221" xr:uid="{8A0387B0-2DA7-425C-8BA5-1A09BB0C570B}"/>
    <cellStyle name="Normal 12 42" xfId="9222" xr:uid="{89BC851C-C8EC-41D0-A653-B4B40FF6E406}"/>
    <cellStyle name="Normal 12 43" xfId="9223" xr:uid="{2FAB0886-370D-4BE1-9C95-6D8A4D3373EE}"/>
    <cellStyle name="Normal 12 44" xfId="9224" xr:uid="{B55D37AE-E43D-476A-A582-E05B6CD59AB6}"/>
    <cellStyle name="Normal 12 45" xfId="9225" xr:uid="{F204BE39-C9DB-4670-8C43-B693D3D49D1C}"/>
    <cellStyle name="Normal 12 46" xfId="9226" xr:uid="{F2C8C1B2-93DA-40B5-AADE-8C9E5EA003A2}"/>
    <cellStyle name="Normal 12 47" xfId="9227" xr:uid="{9231E7DA-9446-4F9E-AEEB-650CF5E9985B}"/>
    <cellStyle name="Normal 12 48" xfId="43579" xr:uid="{08974F94-6F70-4EB6-A68C-748B1679AD35}"/>
    <cellStyle name="Normal 12 5" xfId="9228" xr:uid="{7B145BF0-5339-4A6D-B609-9AFBA9DB04F6}"/>
    <cellStyle name="Normal 12 5 2" xfId="9229" xr:uid="{92A63520-0388-494F-BD66-AC367A73B2EC}"/>
    <cellStyle name="Normal 12 5 2 2" xfId="9230" xr:uid="{0AA517F4-EF5B-473D-B89A-6EDC15B496C7}"/>
    <cellStyle name="Normal 12 5 2 3" xfId="9231" xr:uid="{636D2FAC-F6E8-46BE-B6F3-650B70E6320B}"/>
    <cellStyle name="Normal 12 5 2 4" xfId="9232" xr:uid="{928591C3-E8B3-4A0F-80C1-673A2A345437}"/>
    <cellStyle name="Normal 12 5 3" xfId="9233" xr:uid="{3B317ECC-12D8-4AFE-9C2D-BADCD00DCEE9}"/>
    <cellStyle name="Normal 12 5 3 2" xfId="9234" xr:uid="{B28FD49C-8251-4D13-B668-C13CE43EF4FF}"/>
    <cellStyle name="Normal 12 5 3 3" xfId="9235" xr:uid="{72FBB95E-A9FE-485D-ADB6-45177AF3B9FB}"/>
    <cellStyle name="Normal 12 5 3 4" xfId="9236" xr:uid="{430D6455-4307-4660-BADA-C5C31D965A63}"/>
    <cellStyle name="Normal 12 5 4" xfId="9237" xr:uid="{9DB00B16-3AFA-4B2E-9ABC-6268A6A0C26F}"/>
    <cellStyle name="Normal 12 5 5" xfId="9238" xr:uid="{DA3C2C26-4CB8-46E3-A258-061375E04CC9}"/>
    <cellStyle name="Normal 12 5 6" xfId="9239" xr:uid="{BC6215D1-292D-422A-9EBD-53944669A684}"/>
    <cellStyle name="Normal 12 6" xfId="9240" xr:uid="{D0FF96D4-1CB2-4564-B3C3-90C5000ED705}"/>
    <cellStyle name="Normal 12 6 2" xfId="9241" xr:uid="{102014F6-1910-441E-A1E2-15A890D48F67}"/>
    <cellStyle name="Normal 12 6 2 2" xfId="9242" xr:uid="{01F8DF5F-5C64-4182-B4E8-59B14F11649C}"/>
    <cellStyle name="Normal 12 6 2 3" xfId="9243" xr:uid="{C6F35D87-5225-48D8-A38C-951E6AE59EA1}"/>
    <cellStyle name="Normal 12 6 2 4" xfId="9244" xr:uid="{95BC31C1-E4EE-45DA-99B6-38381BEC8068}"/>
    <cellStyle name="Normal 12 6 3" xfId="9245" xr:uid="{0C82A6AA-E20A-4962-B765-AA610C2F725A}"/>
    <cellStyle name="Normal 12 6 3 2" xfId="9246" xr:uid="{0C71243D-4BB3-4431-BD68-64F89AB77CB7}"/>
    <cellStyle name="Normal 12 6 3 3" xfId="9247" xr:uid="{3344155B-D03D-4C0C-A889-E25C2023448A}"/>
    <cellStyle name="Normal 12 6 3 4" xfId="9248" xr:uid="{1076AF8F-2670-476A-AD3C-2448C820C312}"/>
    <cellStyle name="Normal 12 6 4" xfId="9249" xr:uid="{FCB68ECB-09CD-47BA-9D51-A5193F3A4D08}"/>
    <cellStyle name="Normal 12 6 5" xfId="9250" xr:uid="{8BE4418F-437E-4E1E-A054-B89B47E0B3C5}"/>
    <cellStyle name="Normal 12 6 6" xfId="9251" xr:uid="{C3AE3BE9-F188-4870-9BF5-DF64648B04A8}"/>
    <cellStyle name="Normal 12 7" xfId="9252" xr:uid="{B211A81C-5898-439F-B1EA-E259931D657A}"/>
    <cellStyle name="Normal 12 7 2" xfId="9253" xr:uid="{C628686E-CA86-4A5C-ACF9-2C6218476783}"/>
    <cellStyle name="Normal 12 7 2 2" xfId="9254" xr:uid="{21C88B4E-69A6-46E4-BAFB-D6AA0BB4F9E5}"/>
    <cellStyle name="Normal 12 7 2 3" xfId="9255" xr:uid="{05FE4D0E-DC01-49B3-9C77-1CC98D49F1D5}"/>
    <cellStyle name="Normal 12 7 2 4" xfId="9256" xr:uid="{AEF79A2C-6AD2-4808-B7B3-4E3A7C8D6A64}"/>
    <cellStyle name="Normal 12 7 3" xfId="9257" xr:uid="{76C751CC-7C7A-449C-B681-051D78801BBD}"/>
    <cellStyle name="Normal 12 7 3 2" xfId="9258" xr:uid="{D9203ECE-7999-4C19-ACBE-0F3D2F28A0F0}"/>
    <cellStyle name="Normal 12 7 3 3" xfId="9259" xr:uid="{1FD5A8E1-48CC-4354-AD39-9B0D4B44A3AD}"/>
    <cellStyle name="Normal 12 7 3 4" xfId="9260" xr:uid="{86880195-B31F-40A5-A24F-7933B5830D4C}"/>
    <cellStyle name="Normal 12 7 4" xfId="9261" xr:uid="{C3720F01-A3E3-4F20-B8F4-FB4A0EBB7BF1}"/>
    <cellStyle name="Normal 12 7 5" xfId="9262" xr:uid="{81898588-567D-4C55-A7A9-46C2518D62F0}"/>
    <cellStyle name="Normal 12 7 6" xfId="9263" xr:uid="{035155B8-29DE-4878-A519-F3E6899F90EB}"/>
    <cellStyle name="Normal 12 8" xfId="9264" xr:uid="{1E84603F-508E-44E8-999A-E4F4B54AED41}"/>
    <cellStyle name="Normal 12 8 2" xfId="9265" xr:uid="{9686EBED-5F75-4564-BB58-016D3BA5D7F7}"/>
    <cellStyle name="Normal 12 8 2 2" xfId="9266" xr:uid="{6A693982-330D-4DF0-BB05-B019BDE45B45}"/>
    <cellStyle name="Normal 12 8 2 3" xfId="9267" xr:uid="{33C3F98B-DE59-439A-9760-E0313F9B0A84}"/>
    <cellStyle name="Normal 12 8 2 4" xfId="9268" xr:uid="{C2D5C5C2-27E6-41FB-B0F1-0CD03CDA0BAC}"/>
    <cellStyle name="Normal 12 8 3" xfId="9269" xr:uid="{D76C4471-3B1A-461D-969E-3D9117C6FF1C}"/>
    <cellStyle name="Normal 12 8 3 2" xfId="9270" xr:uid="{43A7E7F1-81B3-42A2-932F-58B5A6000E18}"/>
    <cellStyle name="Normal 12 8 3 3" xfId="9271" xr:uid="{838CD61B-BADA-4E63-98F7-EB6B7CC90AC7}"/>
    <cellStyle name="Normal 12 8 3 4" xfId="9272" xr:uid="{F7CDF219-B44E-47B8-9C3B-13CADFCE822F}"/>
    <cellStyle name="Normal 12 8 4" xfId="9273" xr:uid="{AF434164-8855-4B14-AB2F-76BDA62E7FDC}"/>
    <cellStyle name="Normal 12 8 5" xfId="9274" xr:uid="{F3CFE322-15B7-4DE6-84D5-D6F4072FFCE1}"/>
    <cellStyle name="Normal 12 8 6" xfId="9275" xr:uid="{4C022748-FB96-4E1C-953E-1BC8C1C10A0E}"/>
    <cellStyle name="Normal 12 9" xfId="9276" xr:uid="{6828EF49-A722-4486-904D-4241BCEFEDF6}"/>
    <cellStyle name="Normal 12 9 2" xfId="9277" xr:uid="{D5248380-4626-42F4-91FA-810A0D036441}"/>
    <cellStyle name="Normal 12 9 2 2" xfId="9278" xr:uid="{49474912-650C-46C4-A216-F17499FAD064}"/>
    <cellStyle name="Normal 12 9 2 3" xfId="9279" xr:uid="{331ACD76-4BCD-4ADA-B2ED-B21BC116BA20}"/>
    <cellStyle name="Normal 12 9 2 4" xfId="9280" xr:uid="{29D0FA42-08AD-4E99-AB88-B63183AEC041}"/>
    <cellStyle name="Normal 12 9 3" xfId="9281" xr:uid="{F6DACC69-7646-4C00-A2FA-D04B2CE341D7}"/>
    <cellStyle name="Normal 12 9 3 2" xfId="9282" xr:uid="{35796530-4027-4839-9DA6-7277C00E1880}"/>
    <cellStyle name="Normal 12 9 3 3" xfId="9283" xr:uid="{FEE9CAA1-A271-4798-A625-BAD656229911}"/>
    <cellStyle name="Normal 12 9 3 4" xfId="9284" xr:uid="{FDC1E92F-2AE1-4B5C-94EE-8ABAAAFCBB68}"/>
    <cellStyle name="Normal 12 9 4" xfId="9285" xr:uid="{11E01573-6DD1-4D6B-A9CD-F905BF3D9816}"/>
    <cellStyle name="Normal 12 9 5" xfId="9286" xr:uid="{D7ED1486-E30C-4A31-960D-B5B6504C81C1}"/>
    <cellStyle name="Normal 12 9 6" xfId="9287" xr:uid="{D67350DF-782F-4FA3-B852-681532D19A39}"/>
    <cellStyle name="Normal 120" xfId="9288" xr:uid="{FD6F4035-5B24-4886-A2A0-7A8B11966DD9}"/>
    <cellStyle name="Normal 121" xfId="9289" xr:uid="{B07842F1-63EA-4D8F-A413-9E72F4615187}"/>
    <cellStyle name="Normal 122" xfId="9290" xr:uid="{5170C968-5EBA-48F7-92C8-B2E4AC870683}"/>
    <cellStyle name="Normal 123" xfId="9291" xr:uid="{C6BC0AEC-29B9-4D62-8A6C-E971EAA8601C}"/>
    <cellStyle name="Normal 124" xfId="9292" xr:uid="{1B59D5F9-A37F-4B4C-B48E-F08BCE150D30}"/>
    <cellStyle name="Normal 125" xfId="9293" xr:uid="{5F09D923-06CF-4A0F-8B97-7CCED36286F3}"/>
    <cellStyle name="Normal 126" xfId="9294" xr:uid="{BFD7E706-BB28-4002-8347-4204BEFBD544}"/>
    <cellStyle name="Normal 127" xfId="9295" xr:uid="{3F6DEAE8-B587-46E4-9CA6-BB37A69B529D}"/>
    <cellStyle name="Normal 128" xfId="9296" xr:uid="{5A43FC33-1701-4953-A974-B3DB7C6917C3}"/>
    <cellStyle name="Normal 129" xfId="9297" xr:uid="{B6954F6F-487B-4819-89B8-66A68C8FD778}"/>
    <cellStyle name="Normal 13" xfId="1074" xr:uid="{3E054EFC-5191-40BD-9A67-8909F0BB8A64}"/>
    <cellStyle name="Normal 13 10" xfId="9298" xr:uid="{1BC4B144-A9D0-4C6E-8BEB-79699980E86E}"/>
    <cellStyle name="Normal 13 11" xfId="9299" xr:uid="{0E11E06C-27CE-4A0C-8391-4F75D1F3E19C}"/>
    <cellStyle name="Normal 13 12" xfId="9300" xr:uid="{5F055FF5-39B6-4778-AC57-C5DB05465B02}"/>
    <cellStyle name="Normal 13 13" xfId="9301" xr:uid="{7240FEEE-703C-4754-8626-CF8520DF533B}"/>
    <cellStyle name="Normal 13 14" xfId="9302" xr:uid="{5DD6A573-0F1F-4F61-ABA5-F6DBE5779A4D}"/>
    <cellStyle name="Normal 13 15" xfId="9303" xr:uid="{96E99A02-A7ED-4E2C-98C8-9F955ECD9AFC}"/>
    <cellStyle name="Normal 13 16" xfId="9304" xr:uid="{C7E998AC-B2B6-4C57-B827-14A2ADDFFEA4}"/>
    <cellStyle name="Normal 13 17" xfId="9305" xr:uid="{53C81D99-7526-45C4-A4DF-3F064038A092}"/>
    <cellStyle name="Normal 13 18" xfId="9306" xr:uid="{5A2DB8E1-17AE-4F1A-B00B-CADB54C8C480}"/>
    <cellStyle name="Normal 13 19" xfId="9307" xr:uid="{BAB434ED-72A3-4DA3-BB9C-D08D322A75A8}"/>
    <cellStyle name="Normal 13 2" xfId="9308" xr:uid="{81FD494E-ADE3-4BBB-ACDC-15FFF8B71C18}"/>
    <cellStyle name="Normal 13 2 2" xfId="9309" xr:uid="{EDC4C958-F978-4EA6-9A43-29A5C2C797F6}"/>
    <cellStyle name="Normal 13 20" xfId="9310" xr:uid="{1E0ED972-F3A9-4E02-9FE3-9DB5541836C0}"/>
    <cellStyle name="Normal 13 21" xfId="9311" xr:uid="{1AF86333-EFF7-46AF-A46D-6976BF779E6E}"/>
    <cellStyle name="Normal 13 22" xfId="9312" xr:uid="{21F94D52-D858-4AC3-A491-5CF54E122246}"/>
    <cellStyle name="Normal 13 23" xfId="9313" xr:uid="{CFDB8AF2-860D-453D-A7D4-28EC38CDD87B}"/>
    <cellStyle name="Normal 13 24" xfId="9314" xr:uid="{C1DF70FD-95EC-4D81-85D6-D76F2403DA32}"/>
    <cellStyle name="Normal 13 25" xfId="9315" xr:uid="{E9FC6567-6755-4B02-B889-A776DD1C9B32}"/>
    <cellStyle name="Normal 13 26" xfId="9316" xr:uid="{0CF2DEBE-38C2-4B13-84F5-7A9FD0F79F69}"/>
    <cellStyle name="Normal 13 27" xfId="9317" xr:uid="{5DFC2FDB-002A-4AFE-A171-0E306E87BB2F}"/>
    <cellStyle name="Normal 13 28" xfId="9318" xr:uid="{28A4DCE1-FB62-4C7C-90AC-1BB25E13F0D0}"/>
    <cellStyle name="Normal 13 29" xfId="9319" xr:uid="{9BABE6D2-49D7-4007-B993-4E20F5A5A8F5}"/>
    <cellStyle name="Normal 13 3" xfId="9320" xr:uid="{32F38F59-A6EE-4741-BDD0-D139F752569A}"/>
    <cellStyle name="Normal 13 3 2" xfId="9321" xr:uid="{846D478A-64CE-4B28-90C1-A64934203EB4}"/>
    <cellStyle name="Normal 13 30" xfId="9322" xr:uid="{4F9B8B30-0B83-4BF6-9DD9-3D236B9B9725}"/>
    <cellStyle name="Normal 13 31" xfId="9323" xr:uid="{95C2A4C9-6D83-42C2-9B24-67102518614E}"/>
    <cellStyle name="Normal 13 32" xfId="9324" xr:uid="{56142460-3B67-4823-9D86-7EE4615C9042}"/>
    <cellStyle name="Normal 13 33" xfId="9325" xr:uid="{B358CEB2-EBF1-464D-B803-60BECBAAD8B6}"/>
    <cellStyle name="Normal 13 34" xfId="9326" xr:uid="{80496A8D-A3D4-49C4-A773-E8E99344F986}"/>
    <cellStyle name="Normal 13 35" xfId="9327" xr:uid="{1E1BBFCB-AC77-4383-A439-CA5FD32FF6CE}"/>
    <cellStyle name="Normal 13 36" xfId="9328" xr:uid="{1B9245C7-6747-4C6C-BFCF-F51990982829}"/>
    <cellStyle name="Normal 13 37" xfId="9329" xr:uid="{5FAF109E-7120-4085-B481-BB65F7978821}"/>
    <cellStyle name="Normal 13 38" xfId="9330" xr:uid="{46CDA4B7-2345-495E-BFB9-DA34257085F9}"/>
    <cellStyle name="Normal 13 39" xfId="9331" xr:uid="{CBFBEAC3-7762-417D-ADF3-8AE3374CA027}"/>
    <cellStyle name="Normal 13 4" xfId="9332" xr:uid="{10EFB042-8335-4CDC-AE86-2B08FB15A7F0}"/>
    <cellStyle name="Normal 13 4 2" xfId="9333" xr:uid="{542215EB-E488-4136-A00B-FEFCE2EF2FCC}"/>
    <cellStyle name="Normal 13 4 2 2" xfId="9334" xr:uid="{C9589917-BD3C-4013-918F-A53AD70B8381}"/>
    <cellStyle name="Normal 13 4 2 2 2" xfId="9335" xr:uid="{08C7F4CC-B656-4146-AC2D-A4A0AB5BDEB9}"/>
    <cellStyle name="Normal 13 4 2 2 3" xfId="9336" xr:uid="{7D090756-F02F-49E8-9ED1-B4EFF9CCF416}"/>
    <cellStyle name="Normal 13 4 2 2 4" xfId="9337" xr:uid="{0FBD3963-D0E8-4517-9104-FDA0524C3512}"/>
    <cellStyle name="Normal 13 4 2 2 5" xfId="9338" xr:uid="{2C669E2A-CF6E-4337-94FE-D725AD3C8FBB}"/>
    <cellStyle name="Normal 13 4 2 3" xfId="9339" xr:uid="{36EB40AC-8A73-4D5B-A5B6-6F9D85BB4977}"/>
    <cellStyle name="Normal 13 4 3" xfId="9340" xr:uid="{6AADDC53-A373-4AEF-B51B-21DEEB69DE23}"/>
    <cellStyle name="Normal 13 4 3 2" xfId="9341" xr:uid="{DFDC88D8-B5C9-4094-AE97-4E92546A63FE}"/>
    <cellStyle name="Normal 13 4 3 2 2" xfId="9342" xr:uid="{D81CA752-EFC7-49E4-9075-A6658DCE7766}"/>
    <cellStyle name="Normal 13 4 3 2 3" xfId="9343" xr:uid="{BB04AE9C-63F2-4E79-9F70-1C87BC96EFCA}"/>
    <cellStyle name="Normal 13 4 3 2 4" xfId="9344" xr:uid="{928F3837-3560-4983-9D82-CBCFAC60C988}"/>
    <cellStyle name="Normal 13 4 4" xfId="9345" xr:uid="{4A07A6FF-A316-4D77-AB59-86E74AAB2FDC}"/>
    <cellStyle name="Normal 13 4 5" xfId="9346" xr:uid="{72D9FC2F-4821-43B8-8A9C-2DEDEE851237}"/>
    <cellStyle name="Normal 13 4 6" xfId="9347" xr:uid="{86ADFC6E-825E-432A-95A7-6084E1613CE6}"/>
    <cellStyle name="Normal 13 40" xfId="9348" xr:uid="{79F056B7-3709-41A3-99B7-C405FDF7E69F}"/>
    <cellStyle name="Normal 13 41" xfId="9349" xr:uid="{63F904AE-7F22-4D4A-9C3F-4C0841914889}"/>
    <cellStyle name="Normal 13 42" xfId="9350" xr:uid="{6456185A-AAA2-4B42-9587-FCA483C76565}"/>
    <cellStyle name="Normal 13 43" xfId="9351" xr:uid="{9AA9062E-EC80-4585-B715-034E07992B1E}"/>
    <cellStyle name="Normal 13 44" xfId="9352" xr:uid="{4206A286-442C-43A0-BE04-19645C4DA8E2}"/>
    <cellStyle name="Normal 13 45" xfId="9353" xr:uid="{16E64C69-30D3-4F2A-82A5-862F97C52285}"/>
    <cellStyle name="Normal 13 46" xfId="9354" xr:uid="{CA53BD44-DBE9-4947-B654-B253B105E920}"/>
    <cellStyle name="Normal 13 47" xfId="9355" xr:uid="{09495314-EA19-4315-A7AA-C2BB8EF72308}"/>
    <cellStyle name="Normal 13 48" xfId="43580" xr:uid="{382580E4-AE73-4413-AD39-AC0B4CF905E2}"/>
    <cellStyle name="Normal 13 5" xfId="9356" xr:uid="{6D4633F1-7F6C-47A3-8CDF-14D6C47758AE}"/>
    <cellStyle name="Normal 13 6" xfId="9357" xr:uid="{075C77D8-458D-4C3C-9FD5-5FD322FB2962}"/>
    <cellStyle name="Normal 13 6 2" xfId="9358" xr:uid="{C857C691-D5C6-4FB3-A34F-10BFCCEB4E60}"/>
    <cellStyle name="Normal 13 6 3" xfId="9359" xr:uid="{2F8CB813-953A-4407-8202-35DA85A2B1BB}"/>
    <cellStyle name="Normal 13 6 4" xfId="9360" xr:uid="{DE18706E-FD33-4CF7-A32D-7CF213928D28}"/>
    <cellStyle name="Normal 13 6 5" xfId="9361" xr:uid="{C089A036-B098-48BA-9B3F-58918DDFAE1C}"/>
    <cellStyle name="Normal 13 7" xfId="9362" xr:uid="{B9F08423-A99D-4DB4-9408-BD27A22E2E03}"/>
    <cellStyle name="Normal 13 8" xfId="9363" xr:uid="{0AFABE29-EE12-474E-BDBE-22DC18577B09}"/>
    <cellStyle name="Normal 13 8 2" xfId="9364" xr:uid="{67A8F6A1-423C-452E-8B1D-DD074D284727}"/>
    <cellStyle name="Normal 13 8 3" xfId="9365" xr:uid="{23EAA027-4449-4851-BD55-7F623F9C6249}"/>
    <cellStyle name="Normal 13 8 4" xfId="9366" xr:uid="{B79F7ADA-BBD8-475F-B4B7-D3F4F92CE0FA}"/>
    <cellStyle name="Normal 13 9" xfId="9367" xr:uid="{A4A51FAF-FC22-4613-B630-4718D31476F4}"/>
    <cellStyle name="Normal 130" xfId="9368" xr:uid="{1CB47E95-B124-4B04-B30C-79AF1120BC50}"/>
    <cellStyle name="Normal 131" xfId="9369" xr:uid="{1EFD70B8-170D-4608-8438-CF0E430AE2C4}"/>
    <cellStyle name="Normal 132" xfId="9370" xr:uid="{60621F04-E859-4716-B2AD-B5222575FE81}"/>
    <cellStyle name="Normal 133" xfId="9371" xr:uid="{6CA2D555-9507-4FD1-A417-36D8934FE0F6}"/>
    <cellStyle name="Normal 134" xfId="9372" xr:uid="{A33846A5-2740-4298-AEA6-6F72AA2CE4FB}"/>
    <cellStyle name="Normal 135" xfId="9373" xr:uid="{3119C552-91F9-4B8A-9EDB-D55601DB7820}"/>
    <cellStyle name="Normal 136" xfId="9374" xr:uid="{B80594CA-35A5-4F67-AD50-24F02D378A68}"/>
    <cellStyle name="Normal 137" xfId="42514" xr:uid="{9D498FBC-5DC2-40A7-B741-872E1EFA2F84}"/>
    <cellStyle name="Normal 137 2" xfId="43581" xr:uid="{C59D90B7-C3C9-4F53-ABEF-1A83DDD46A2B}"/>
    <cellStyle name="Normal 138" xfId="42515" xr:uid="{9026903A-6DC3-4824-B0E9-F62E2412017F}"/>
    <cellStyle name="Normal 139" xfId="42516" xr:uid="{E8A651AA-311C-40BD-A63B-778A48BC16B3}"/>
    <cellStyle name="Normal 14" xfId="1075" xr:uid="{68CF8E02-9C36-4ABF-A521-F5D1E866BC4C}"/>
    <cellStyle name="Normal 14 10" xfId="9375" xr:uid="{C633C25B-6D59-4C64-BE2B-0885751C7E82}"/>
    <cellStyle name="Normal 14 10 10" xfId="9376" xr:uid="{EDBDA93D-8782-43C1-9806-61CAC90AD56B}"/>
    <cellStyle name="Normal 14 10 11" xfId="9377" xr:uid="{6506A52D-5167-477E-B8EF-DAE63AB2D04C}"/>
    <cellStyle name="Normal 14 10 12" xfId="9378" xr:uid="{F956A867-A16C-4938-BF95-F07A83D685F6}"/>
    <cellStyle name="Normal 14 10 13" xfId="9379" xr:uid="{0D1C586F-D36D-4084-B90B-8BFDB5B52CF7}"/>
    <cellStyle name="Normal 14 10 14" xfId="9380" xr:uid="{FD6D4939-4696-4020-95FF-5D343764393D}"/>
    <cellStyle name="Normal 14 10 15" xfId="9381" xr:uid="{6F1B06DE-9BEA-4926-8C01-12D9DF753DF4}"/>
    <cellStyle name="Normal 14 10 16" xfId="9382" xr:uid="{1798222B-818D-47E3-A110-B7DFE305865F}"/>
    <cellStyle name="Normal 14 10 17" xfId="9383" xr:uid="{23D34F7A-704A-41A3-9D8E-70285BA380FE}"/>
    <cellStyle name="Normal 14 10 18" xfId="9384" xr:uid="{8C9D4366-63CD-4AE9-9799-33527FC8B4D6}"/>
    <cellStyle name="Normal 14 10 19" xfId="9385" xr:uid="{C7E6B896-DE22-45B7-871A-3862A300284A}"/>
    <cellStyle name="Normal 14 10 2" xfId="9386" xr:uid="{818F5070-1E2C-40A3-AC13-3C30BAC55D79}"/>
    <cellStyle name="Normal 14 10 20" xfId="9387" xr:uid="{38AE4C18-6A59-485E-8A3E-B61B8E7402BB}"/>
    <cellStyle name="Normal 14 10 21" xfId="9388" xr:uid="{C303F8F2-58EA-4DFB-B678-3BE9CC8357F5}"/>
    <cellStyle name="Normal 14 10 22" xfId="9389" xr:uid="{F2852094-65A4-4887-8E63-02D92B4CD72E}"/>
    <cellStyle name="Normal 14 10 23" xfId="9390" xr:uid="{F8600AC8-D865-47FC-A799-41C36B18BC74}"/>
    <cellStyle name="Normal 14 10 24" xfId="9391" xr:uid="{6FB37BED-E5FB-41DD-811A-0478CA836373}"/>
    <cellStyle name="Normal 14 10 25" xfId="9392" xr:uid="{0F106896-34C7-4304-8432-52B77C5958CC}"/>
    <cellStyle name="Normal 14 10 26" xfId="9393" xr:uid="{5200A906-DCBA-41A7-B5F2-84DA13513A3B}"/>
    <cellStyle name="Normal 14 10 27" xfId="9394" xr:uid="{DA4206F3-B8D4-48EC-8D27-10A6D0E381F7}"/>
    <cellStyle name="Normal 14 10 28" xfId="9395" xr:uid="{BC7C54EA-363E-41D0-9538-A836ACB806B1}"/>
    <cellStyle name="Normal 14 10 29" xfId="9396" xr:uid="{01025FC4-18C5-43E3-98E5-25558E6982EA}"/>
    <cellStyle name="Normal 14 10 3" xfId="9397" xr:uid="{76D18DDB-8CE1-4A22-89C4-74121061C379}"/>
    <cellStyle name="Normal 14 10 30" xfId="9398" xr:uid="{15F87ED8-0CFB-4900-9461-7ADDBF043C1A}"/>
    <cellStyle name="Normal 14 10 31" xfId="9399" xr:uid="{A7DF8E82-8190-404C-AB97-8EBB03B5499E}"/>
    <cellStyle name="Normal 14 10 32" xfId="9400" xr:uid="{BCA24FDB-D821-4862-B68B-9754BF1AAF93}"/>
    <cellStyle name="Normal 14 10 33" xfId="9401" xr:uid="{7CC5B355-30A1-4DDA-BE66-2F6EC3067575}"/>
    <cellStyle name="Normal 14 10 34" xfId="9402" xr:uid="{236B586C-B384-4A84-A553-3EBB78917E1C}"/>
    <cellStyle name="Normal 14 10 35" xfId="9403" xr:uid="{F8E9E3AA-1CDD-41F7-9557-65465937D59D}"/>
    <cellStyle name="Normal 14 10 36" xfId="9404" xr:uid="{D0AD911C-B795-4CC4-A3DB-90496432C97C}"/>
    <cellStyle name="Normal 14 10 37" xfId="9405" xr:uid="{13F83768-AAD4-4925-BE56-29BC3216E8E4}"/>
    <cellStyle name="Normal 14 10 38" xfId="9406" xr:uid="{B1CF6F55-D8A3-40CB-921B-3460D0DF41A1}"/>
    <cellStyle name="Normal 14 10 39" xfId="9407" xr:uid="{9D5A536B-212C-446F-8970-A25735548FEC}"/>
    <cellStyle name="Normal 14 10 4" xfId="9408" xr:uid="{DC0D65CB-DE4B-4B03-8BD8-E916B9C20330}"/>
    <cellStyle name="Normal 14 10 40" xfId="9409" xr:uid="{62BE0926-3C47-4B2C-A098-37529C1C88FC}"/>
    <cellStyle name="Normal 14 10 41" xfId="9410" xr:uid="{EA3F1E8E-652D-4D91-AFB2-7BBD2C210FB3}"/>
    <cellStyle name="Normal 14 10 42" xfId="9411" xr:uid="{A5D33BF8-0006-4B7D-A5C3-D53C43D53A9A}"/>
    <cellStyle name="Normal 14 10 43" xfId="9412" xr:uid="{0B8A57AB-6701-486F-8340-EE0FF334EF43}"/>
    <cellStyle name="Normal 14 10 44" xfId="9413" xr:uid="{C3CFAD32-611B-4CF2-9D08-0900765B7074}"/>
    <cellStyle name="Normal 14 10 45" xfId="9414" xr:uid="{0016940D-BE46-4743-8381-D494F22932AA}"/>
    <cellStyle name="Normal 14 10 5" xfId="9415" xr:uid="{ABF949DB-F576-4C8A-A74D-D9B1F7B918A1}"/>
    <cellStyle name="Normal 14 10 6" xfId="9416" xr:uid="{C4EAD359-73EF-404C-8697-122983E8FB66}"/>
    <cellStyle name="Normal 14 10 7" xfId="9417" xr:uid="{AB6D2ABF-9BDA-4490-B4AA-0AB4019C0E5B}"/>
    <cellStyle name="Normal 14 10 8" xfId="9418" xr:uid="{BF4E58BB-60F0-4C2E-BBEC-863B3203527F}"/>
    <cellStyle name="Normal 14 10 9" xfId="9419" xr:uid="{B708A025-4467-4255-BEE4-F15BBF8D3AA3}"/>
    <cellStyle name="Normal 14 11" xfId="9420" xr:uid="{713A304A-1FAB-4D8D-B641-9AB99B835B48}"/>
    <cellStyle name="Normal 14 11 10" xfId="9421" xr:uid="{ECD6C16E-54F5-4CCC-88D0-844D8934B940}"/>
    <cellStyle name="Normal 14 11 11" xfId="9422" xr:uid="{B4E24808-2BF7-4ABC-B483-4BCD2DFEE336}"/>
    <cellStyle name="Normal 14 11 12" xfId="9423" xr:uid="{856C9E44-7BFC-4B50-BBA9-3791704ABBD6}"/>
    <cellStyle name="Normal 14 11 13" xfId="9424" xr:uid="{65A86690-DC74-4863-AF4B-D7B0C99FDA8F}"/>
    <cellStyle name="Normal 14 11 14" xfId="9425" xr:uid="{5A6B71F4-5DDC-4D68-B3E3-1782E7D1F43A}"/>
    <cellStyle name="Normal 14 11 15" xfId="9426" xr:uid="{BC441122-C4B2-4841-A5D9-FBA4A8E66064}"/>
    <cellStyle name="Normal 14 11 16" xfId="9427" xr:uid="{A2BBB01B-E562-4AF8-9940-B0E9D85B42E7}"/>
    <cellStyle name="Normal 14 11 17" xfId="9428" xr:uid="{F3797436-E799-42E2-A46E-B160B19AD016}"/>
    <cellStyle name="Normal 14 11 18" xfId="9429" xr:uid="{BEB6B822-0E14-437C-A21A-40B688C5BEF3}"/>
    <cellStyle name="Normal 14 11 19" xfId="9430" xr:uid="{9FFC0E58-FCE6-44C8-B21E-993DABDA23AB}"/>
    <cellStyle name="Normal 14 11 2" xfId="9431" xr:uid="{D22D5944-7CC9-4BD3-85CF-81AECFF26317}"/>
    <cellStyle name="Normal 14 11 20" xfId="9432" xr:uid="{418CC93A-9BC3-4103-8E03-109397CAAC71}"/>
    <cellStyle name="Normal 14 11 21" xfId="9433" xr:uid="{C8387EEB-D3B3-498C-94E7-5773A867D69E}"/>
    <cellStyle name="Normal 14 11 22" xfId="9434" xr:uid="{D08DFFCF-6EDB-44B2-A8F5-68495BE282C7}"/>
    <cellStyle name="Normal 14 11 23" xfId="9435" xr:uid="{E5C631A5-8790-447D-9073-42D69318AB00}"/>
    <cellStyle name="Normal 14 11 24" xfId="9436" xr:uid="{3F44103E-25FC-4944-980D-D366ABAAA0E0}"/>
    <cellStyle name="Normal 14 11 25" xfId="9437" xr:uid="{3C0419FC-DCFD-4E3E-9B6D-3BF851272749}"/>
    <cellStyle name="Normal 14 11 26" xfId="9438" xr:uid="{E565474D-AD1A-456B-8FA9-65D6C40D8E2B}"/>
    <cellStyle name="Normal 14 11 27" xfId="9439" xr:uid="{4FD87270-0007-4D31-88DE-D2DA3FACFAF5}"/>
    <cellStyle name="Normal 14 11 28" xfId="9440" xr:uid="{3C80EE0A-2B93-401A-AD1B-DC0ED12F0B02}"/>
    <cellStyle name="Normal 14 11 29" xfId="9441" xr:uid="{75957D34-20E4-4BE8-8F9B-49337BF74797}"/>
    <cellStyle name="Normal 14 11 3" xfId="9442" xr:uid="{17C3B95A-AEA9-4372-8316-217E8B01E534}"/>
    <cellStyle name="Normal 14 11 30" xfId="9443" xr:uid="{DFFFF536-9777-48DF-A72D-DAB9E04510E7}"/>
    <cellStyle name="Normal 14 11 31" xfId="9444" xr:uid="{620B21B4-03A0-4F67-8FF2-557F3FF81E19}"/>
    <cellStyle name="Normal 14 11 32" xfId="9445" xr:uid="{ABAEBF3C-6B50-4953-89CF-ABD8F0A1F0C9}"/>
    <cellStyle name="Normal 14 11 33" xfId="9446" xr:uid="{3BB13567-E411-4A52-ADDC-1CC9E58B5B40}"/>
    <cellStyle name="Normal 14 11 34" xfId="9447" xr:uid="{3EC38F93-8D5C-4B62-BEF6-A3A038ABB302}"/>
    <cellStyle name="Normal 14 11 35" xfId="9448" xr:uid="{00B315DA-9EB7-4BE1-96FA-4E75D5D91D27}"/>
    <cellStyle name="Normal 14 11 36" xfId="9449" xr:uid="{F880DBE4-C2C3-42E8-A8BE-9BE22C8B02C5}"/>
    <cellStyle name="Normal 14 11 37" xfId="9450" xr:uid="{AF00FCE9-B6B1-446A-8C54-AB21BF048769}"/>
    <cellStyle name="Normal 14 11 38" xfId="9451" xr:uid="{B9929956-058F-470E-9FF1-2AEEE27C90D9}"/>
    <cellStyle name="Normal 14 11 39" xfId="9452" xr:uid="{C8EC2E2B-9BBA-4328-B195-6B9466279CEF}"/>
    <cellStyle name="Normal 14 11 4" xfId="9453" xr:uid="{E906758F-AB28-4591-B1CE-645286975AA6}"/>
    <cellStyle name="Normal 14 11 40" xfId="9454" xr:uid="{B31AD167-E6C9-4351-AFCF-69CF703CCB0D}"/>
    <cellStyle name="Normal 14 11 41" xfId="9455" xr:uid="{95935249-4B19-44A2-B345-DAFCF83B16D9}"/>
    <cellStyle name="Normal 14 11 42" xfId="9456" xr:uid="{DEB4BCBA-6C9A-4CA3-B35A-DA7C6BA4A080}"/>
    <cellStyle name="Normal 14 11 43" xfId="9457" xr:uid="{0ED4ABA2-F0CF-42BB-AEC5-B9DFDCE97CA9}"/>
    <cellStyle name="Normal 14 11 44" xfId="9458" xr:uid="{DC62683E-A5D9-4290-A027-82D731036150}"/>
    <cellStyle name="Normal 14 11 45" xfId="9459" xr:uid="{DA1473F7-BB75-468A-A3FF-F661AE7A0476}"/>
    <cellStyle name="Normal 14 11 5" xfId="9460" xr:uid="{0D5BF43B-AA8F-4F59-95BF-6AB93E0B80C6}"/>
    <cellStyle name="Normal 14 11 6" xfId="9461" xr:uid="{5E095C54-E5EE-4ACC-B7A6-4B0062E4CE69}"/>
    <cellStyle name="Normal 14 11 7" xfId="9462" xr:uid="{D32E0B01-FABB-4CE2-8E4F-FB9236119652}"/>
    <cellStyle name="Normal 14 11 8" xfId="9463" xr:uid="{21DC2FF7-5127-465A-BC5E-D91CDBD6C83B}"/>
    <cellStyle name="Normal 14 11 9" xfId="9464" xr:uid="{A0119D2D-BBB8-494D-B673-98E604B3882F}"/>
    <cellStyle name="Normal 14 12" xfId="9465" xr:uid="{984183A5-6683-4D7E-9D56-B85116527DA2}"/>
    <cellStyle name="Normal 14 12 10" xfId="9466" xr:uid="{57D2D570-250A-4409-A3D7-C80220024DF5}"/>
    <cellStyle name="Normal 14 12 11" xfId="9467" xr:uid="{F8EAE799-77E7-4C27-83DB-D49F2AA710EC}"/>
    <cellStyle name="Normal 14 12 12" xfId="9468" xr:uid="{107B0F7E-B39A-42D5-8F53-6C237500D844}"/>
    <cellStyle name="Normal 14 12 13" xfId="9469" xr:uid="{5B25BF7F-1A8E-4587-BEAD-388B1FBE6FB2}"/>
    <cellStyle name="Normal 14 12 14" xfId="9470" xr:uid="{8170744F-C077-45E1-B20C-2875AE308CBD}"/>
    <cellStyle name="Normal 14 12 15" xfId="9471" xr:uid="{BD41EDA2-E50E-40DE-9CC9-7EA0C8AAA1DF}"/>
    <cellStyle name="Normal 14 12 16" xfId="9472" xr:uid="{A8260965-8D3C-4C31-82C8-A5EA50AEA2EB}"/>
    <cellStyle name="Normal 14 12 17" xfId="9473" xr:uid="{54A0C112-6804-4FEB-A39C-62020EE5142B}"/>
    <cellStyle name="Normal 14 12 18" xfId="9474" xr:uid="{6DB3F6F3-8907-457F-B888-7EBC17F940F7}"/>
    <cellStyle name="Normal 14 12 19" xfId="9475" xr:uid="{032C309E-F1A6-49ED-93F5-BC637DF3D558}"/>
    <cellStyle name="Normal 14 12 2" xfId="9476" xr:uid="{C0907964-FF1B-41F0-9844-98ABAA9FAFAC}"/>
    <cellStyle name="Normal 14 12 20" xfId="9477" xr:uid="{7D9B46F9-9A1C-48DD-ACD7-4B3188479B0F}"/>
    <cellStyle name="Normal 14 12 21" xfId="9478" xr:uid="{28852284-0E9F-48B3-BC12-3BBC4B733CA5}"/>
    <cellStyle name="Normal 14 12 22" xfId="9479" xr:uid="{15E25D94-3798-4DA1-ABBC-05A0BD40B16D}"/>
    <cellStyle name="Normal 14 12 23" xfId="9480" xr:uid="{CC4A18E7-D9F7-43D9-9BC3-4BAE426E6726}"/>
    <cellStyle name="Normal 14 12 24" xfId="9481" xr:uid="{8A5F73E4-9E73-4354-A495-1B12CE2B588D}"/>
    <cellStyle name="Normal 14 12 25" xfId="9482" xr:uid="{C37B6B42-21E5-4EF2-8817-46019A63404A}"/>
    <cellStyle name="Normal 14 12 26" xfId="9483" xr:uid="{8CD88431-9F3C-4B68-8762-11FBE8FCF513}"/>
    <cellStyle name="Normal 14 12 27" xfId="9484" xr:uid="{55B20953-F602-4EAA-AE8C-017E329657C9}"/>
    <cellStyle name="Normal 14 12 28" xfId="9485" xr:uid="{1C3E2F7D-A91B-49E8-9D9C-4009AD5B15E5}"/>
    <cellStyle name="Normal 14 12 29" xfId="9486" xr:uid="{B8EA61FC-1BD9-4F61-877C-57E8C3C05CB7}"/>
    <cellStyle name="Normal 14 12 3" xfId="9487" xr:uid="{EE9FB978-E096-471D-B458-73D05B4F9503}"/>
    <cellStyle name="Normal 14 12 30" xfId="9488" xr:uid="{F6221ECD-5804-4673-87A0-BECFBEEFF35D}"/>
    <cellStyle name="Normal 14 12 31" xfId="9489" xr:uid="{FB89CACA-C596-4AC3-92BF-AF376DAD2FDE}"/>
    <cellStyle name="Normal 14 12 32" xfId="9490" xr:uid="{48E29765-1D28-4F27-97E9-A33139B59AB5}"/>
    <cellStyle name="Normal 14 12 33" xfId="9491" xr:uid="{FCE1B8E7-B887-419F-8328-F29031575E7D}"/>
    <cellStyle name="Normal 14 12 34" xfId="9492" xr:uid="{53F901E0-CEE0-41BC-9B8C-547E90A7AD68}"/>
    <cellStyle name="Normal 14 12 35" xfId="9493" xr:uid="{8CD6EEFB-306D-4FCF-BA1D-6DA90EF54B16}"/>
    <cellStyle name="Normal 14 12 36" xfId="9494" xr:uid="{4719DCE6-B34D-4905-8DF1-1428CD29727D}"/>
    <cellStyle name="Normal 14 12 37" xfId="9495" xr:uid="{ADBBEB60-F477-417D-90A5-8AC42D0A2309}"/>
    <cellStyle name="Normal 14 12 38" xfId="9496" xr:uid="{4AE97F68-11F4-4D63-8866-ABC17AAB6707}"/>
    <cellStyle name="Normal 14 12 39" xfId="9497" xr:uid="{0128BDFF-6775-466B-A4D3-625265820CDF}"/>
    <cellStyle name="Normal 14 12 4" xfId="9498" xr:uid="{1C317593-3937-4138-86BF-F7A1B1141DAE}"/>
    <cellStyle name="Normal 14 12 40" xfId="9499" xr:uid="{8EF8153C-0FE8-4084-9CE6-B734516D69BE}"/>
    <cellStyle name="Normal 14 12 41" xfId="9500" xr:uid="{F86205F6-1BE5-438A-BD21-40529C3EDBB2}"/>
    <cellStyle name="Normal 14 12 42" xfId="9501" xr:uid="{8792B246-FC9B-4116-9528-3E994A2CB80C}"/>
    <cellStyle name="Normal 14 12 43" xfId="9502" xr:uid="{8773F017-B0F2-4377-9EDA-42BD67B1465A}"/>
    <cellStyle name="Normal 14 12 44" xfId="9503" xr:uid="{04131C28-4363-47D4-9865-FC941C7D1D49}"/>
    <cellStyle name="Normal 14 12 45" xfId="9504" xr:uid="{E0D0472F-6C26-4539-A05F-6F0606722367}"/>
    <cellStyle name="Normal 14 12 5" xfId="9505" xr:uid="{10BC5AD1-2315-4FAC-B405-3A916D16A7AF}"/>
    <cellStyle name="Normal 14 12 6" xfId="9506" xr:uid="{4EC2E56F-1E7C-4194-89B3-BF683A2F079F}"/>
    <cellStyle name="Normal 14 12 7" xfId="9507" xr:uid="{96C701BA-C740-4464-AF26-385E2E9DC6CC}"/>
    <cellStyle name="Normal 14 12 8" xfId="9508" xr:uid="{005C647E-BF22-4577-8CC8-0F17CD663519}"/>
    <cellStyle name="Normal 14 12 9" xfId="9509" xr:uid="{0195657F-BAF8-4287-94D0-68DAAE40D006}"/>
    <cellStyle name="Normal 14 13" xfId="9510" xr:uid="{5B4D3BCB-EEF5-4475-862A-B081A1EF5761}"/>
    <cellStyle name="Normal 14 13 10" xfId="9511" xr:uid="{2FC293BF-33AE-4A44-BA4B-9B8AD2C03083}"/>
    <cellStyle name="Normal 14 13 11" xfId="9512" xr:uid="{B3B9655A-4BBD-497F-9491-B5A77C240DDB}"/>
    <cellStyle name="Normal 14 13 12" xfId="9513" xr:uid="{F3E91938-95B6-4D4A-B33D-52FE3F7D5A4B}"/>
    <cellStyle name="Normal 14 13 13" xfId="9514" xr:uid="{63AE1152-7715-4F9D-89FB-4E6ED8CFFBFE}"/>
    <cellStyle name="Normal 14 13 14" xfId="9515" xr:uid="{F1BE5FE6-B2DD-4279-871D-A18A305E5949}"/>
    <cellStyle name="Normal 14 13 15" xfId="9516" xr:uid="{D500262C-CBC6-43FA-AC51-D63278269EE0}"/>
    <cellStyle name="Normal 14 13 16" xfId="9517" xr:uid="{E827C902-625A-4007-9B0F-4A17241CB4CA}"/>
    <cellStyle name="Normal 14 13 17" xfId="9518" xr:uid="{7CBF5122-351D-4C46-A4C8-9EAC5E04CB68}"/>
    <cellStyle name="Normal 14 13 18" xfId="9519" xr:uid="{B542699A-04E5-490F-984B-BDCAF0694B7F}"/>
    <cellStyle name="Normal 14 13 19" xfId="9520" xr:uid="{5D7A0CEB-ADDC-4C2A-B360-A1EC75BFB6C4}"/>
    <cellStyle name="Normal 14 13 2" xfId="9521" xr:uid="{54017899-6FE8-4408-91DB-E4893397D5E3}"/>
    <cellStyle name="Normal 14 13 20" xfId="9522" xr:uid="{2DF151C4-C5E3-4085-BC03-212B2A286C5D}"/>
    <cellStyle name="Normal 14 13 21" xfId="9523" xr:uid="{C8923241-5CDE-405A-9E3E-767A99E67CE9}"/>
    <cellStyle name="Normal 14 13 22" xfId="9524" xr:uid="{6DAC5A1E-0BB4-48EF-9A38-A4D3A7D20E0E}"/>
    <cellStyle name="Normal 14 13 23" xfId="9525" xr:uid="{C02E9DBE-9D1D-4CB8-A30D-CFD25A619C79}"/>
    <cellStyle name="Normal 14 13 24" xfId="9526" xr:uid="{5DA99025-E1B4-4133-93DD-9AE0CD6EC45A}"/>
    <cellStyle name="Normal 14 13 25" xfId="9527" xr:uid="{669066A3-42FE-4405-A28E-973B251599A3}"/>
    <cellStyle name="Normal 14 13 26" xfId="9528" xr:uid="{71696E59-10B4-41F3-B828-58C3F581BE50}"/>
    <cellStyle name="Normal 14 13 27" xfId="9529" xr:uid="{7E0A30BC-0DB9-4844-9E74-08B25C3D69CA}"/>
    <cellStyle name="Normal 14 13 28" xfId="9530" xr:uid="{F98AD8BC-7D8E-484C-8411-4B712CB78511}"/>
    <cellStyle name="Normal 14 13 29" xfId="9531" xr:uid="{F0F8EF1C-CB47-434C-8937-4D40F811BC30}"/>
    <cellStyle name="Normal 14 13 3" xfId="9532" xr:uid="{40981C51-42D5-491E-A221-B8FFD6DB466C}"/>
    <cellStyle name="Normal 14 13 30" xfId="9533" xr:uid="{932982E3-EF07-4BB2-8800-2C5969444379}"/>
    <cellStyle name="Normal 14 13 31" xfId="9534" xr:uid="{FD81E763-F714-493A-B85A-6A63D08D32EC}"/>
    <cellStyle name="Normal 14 13 32" xfId="9535" xr:uid="{7852BAA4-2844-4F9B-AFDF-6BBCBB54257D}"/>
    <cellStyle name="Normal 14 13 33" xfId="9536" xr:uid="{B578CCD7-04D0-470E-AFFD-719286066495}"/>
    <cellStyle name="Normal 14 13 34" xfId="9537" xr:uid="{24A61812-12BE-449D-9F66-195890C4E79F}"/>
    <cellStyle name="Normal 14 13 35" xfId="9538" xr:uid="{1B2F7188-ECC1-4E6A-ACC6-426155808204}"/>
    <cellStyle name="Normal 14 13 36" xfId="9539" xr:uid="{CD7A80AB-218F-415F-9D1B-4A25EE9E977E}"/>
    <cellStyle name="Normal 14 13 37" xfId="9540" xr:uid="{C9A70571-0029-4A1F-99E8-E1EE4BC1EF95}"/>
    <cellStyle name="Normal 14 13 38" xfId="9541" xr:uid="{1802EEDB-CA49-4028-9F5F-BA80A8FF538C}"/>
    <cellStyle name="Normal 14 13 39" xfId="9542" xr:uid="{206C21E7-DAF8-43B6-A9C2-771813514A89}"/>
    <cellStyle name="Normal 14 13 4" xfId="9543" xr:uid="{BACA6502-FEE4-41B1-85B8-8FFD46C536DE}"/>
    <cellStyle name="Normal 14 13 40" xfId="9544" xr:uid="{436227B0-82EA-4700-B9D5-EF0BEBB6FEEC}"/>
    <cellStyle name="Normal 14 13 41" xfId="9545" xr:uid="{20F0F448-83F4-4422-8DE4-FAAE7C8DC930}"/>
    <cellStyle name="Normal 14 13 42" xfId="9546" xr:uid="{0380454B-8777-4F73-BA4F-0C75AF97AEB1}"/>
    <cellStyle name="Normal 14 13 43" xfId="9547" xr:uid="{218761F3-6B8C-4AA4-815D-46E76B12E207}"/>
    <cellStyle name="Normal 14 13 44" xfId="9548" xr:uid="{BCA1AC56-242A-443B-BCEB-2FBEB57AB8F9}"/>
    <cellStyle name="Normal 14 13 45" xfId="9549" xr:uid="{815B1679-0CA0-4365-BB80-D58E7A1162B8}"/>
    <cellStyle name="Normal 14 13 5" xfId="9550" xr:uid="{6006E356-2A63-4D29-AA16-F754B641755A}"/>
    <cellStyle name="Normal 14 13 6" xfId="9551" xr:uid="{99FC4DDC-8532-41A7-960B-0D867EACBCF2}"/>
    <cellStyle name="Normal 14 13 7" xfId="9552" xr:uid="{F246EFEE-0469-45B7-BB6D-4693DF03F8EF}"/>
    <cellStyle name="Normal 14 13 8" xfId="9553" xr:uid="{3DFB1FC4-4D16-491E-85BA-7FA35C1A3CD4}"/>
    <cellStyle name="Normal 14 13 9" xfId="9554" xr:uid="{C9DF6E8B-1978-4A61-8262-2BFC979FC274}"/>
    <cellStyle name="Normal 14 14" xfId="9555" xr:uid="{05D48350-8E10-4045-91DE-230E00751D00}"/>
    <cellStyle name="Normal 14 14 10" xfId="9556" xr:uid="{CAFB1624-557F-45DF-9F46-A708DBDE55D2}"/>
    <cellStyle name="Normal 14 14 11" xfId="9557" xr:uid="{8107BD10-0DD4-4604-80F4-72DD3B455785}"/>
    <cellStyle name="Normal 14 14 12" xfId="9558" xr:uid="{E606824D-D1FC-4643-BA82-E8C5276262A5}"/>
    <cellStyle name="Normal 14 14 13" xfId="9559" xr:uid="{1E3EBCC7-0F8A-4D34-BE63-A6C133DDCB59}"/>
    <cellStyle name="Normal 14 14 14" xfId="9560" xr:uid="{DA565667-06C6-4052-8650-A735A71E31CE}"/>
    <cellStyle name="Normal 14 14 15" xfId="9561" xr:uid="{D66A9804-8180-47BC-8E92-6AE55A7F61C8}"/>
    <cellStyle name="Normal 14 14 16" xfId="9562" xr:uid="{777F23E5-A02A-423F-98B3-C0127C119682}"/>
    <cellStyle name="Normal 14 14 17" xfId="9563" xr:uid="{DD0B4D77-73CF-42CD-9EF2-1B75E8E15697}"/>
    <cellStyle name="Normal 14 14 18" xfId="9564" xr:uid="{68C4EEBA-9F98-4A01-A766-44ED4A6DA995}"/>
    <cellStyle name="Normal 14 14 19" xfId="9565" xr:uid="{B996ACC6-F07D-4CA5-BBBF-F0F8DE33EDB0}"/>
    <cellStyle name="Normal 14 14 2" xfId="9566" xr:uid="{0E5C0704-A7F1-47D9-82C4-6FDB386455E6}"/>
    <cellStyle name="Normal 14 14 20" xfId="9567" xr:uid="{DF18CCCC-7EE8-4018-B24B-5069B4811A22}"/>
    <cellStyle name="Normal 14 14 21" xfId="9568" xr:uid="{5CD1E336-C891-4D32-8A61-A2BF79F1D7E6}"/>
    <cellStyle name="Normal 14 14 22" xfId="9569" xr:uid="{4E9F89E3-A110-45E5-B8E8-5E53661A2F7A}"/>
    <cellStyle name="Normal 14 14 23" xfId="9570" xr:uid="{3C4EC185-891A-42E5-B5CD-96625DF11DBC}"/>
    <cellStyle name="Normal 14 14 24" xfId="9571" xr:uid="{F3B0AF18-7C8C-4334-8BAD-B952BA3D340F}"/>
    <cellStyle name="Normal 14 14 25" xfId="9572" xr:uid="{59DB797A-758F-482A-B4AF-97D937F24C4F}"/>
    <cellStyle name="Normal 14 14 26" xfId="9573" xr:uid="{DD373A08-2AA1-480E-8B2A-BC4926CC8245}"/>
    <cellStyle name="Normal 14 14 27" xfId="9574" xr:uid="{8164FED1-8CD4-4F2C-9954-70AB38237324}"/>
    <cellStyle name="Normal 14 14 28" xfId="9575" xr:uid="{AC9E5098-2885-4C8C-971E-9E2B3B6B00A4}"/>
    <cellStyle name="Normal 14 14 29" xfId="9576" xr:uid="{4D823B87-F91F-42ED-B1D7-1C10C5D3FE0A}"/>
    <cellStyle name="Normal 14 14 3" xfId="9577" xr:uid="{C0778C3F-065B-4BAE-A9AB-C106A7EAA668}"/>
    <cellStyle name="Normal 14 14 30" xfId="9578" xr:uid="{502DFC9B-BA4B-4037-8E2A-54DF4EE63A56}"/>
    <cellStyle name="Normal 14 14 31" xfId="9579" xr:uid="{B075A05C-ED35-4C8E-A24E-C9C4BDF333ED}"/>
    <cellStyle name="Normal 14 14 32" xfId="9580" xr:uid="{0D271D91-A6FE-4C97-88A6-F692F80F16E1}"/>
    <cellStyle name="Normal 14 14 33" xfId="9581" xr:uid="{FC9932AA-A843-45AF-ABF3-A049FA2018DB}"/>
    <cellStyle name="Normal 14 14 34" xfId="9582" xr:uid="{69BACD2A-C05C-4CA2-BE3E-9A992975C846}"/>
    <cellStyle name="Normal 14 14 35" xfId="9583" xr:uid="{8F07E3A3-7B2B-4A50-8D14-2C31145D36FD}"/>
    <cellStyle name="Normal 14 14 36" xfId="9584" xr:uid="{B3E0676E-0596-4A8F-A3B9-949BCBA191CC}"/>
    <cellStyle name="Normal 14 14 37" xfId="9585" xr:uid="{02A17F59-70F1-4903-BC1B-D8391266718B}"/>
    <cellStyle name="Normal 14 14 38" xfId="9586" xr:uid="{A4CA8484-1579-4D38-BEB1-BEB129012437}"/>
    <cellStyle name="Normal 14 14 39" xfId="9587" xr:uid="{8312C552-B43E-48E4-958D-2B790E76283E}"/>
    <cellStyle name="Normal 14 14 4" xfId="9588" xr:uid="{6F9A7D7A-286F-4344-B4F0-700A4E8A5B91}"/>
    <cellStyle name="Normal 14 14 40" xfId="9589" xr:uid="{F06954FC-636B-41D1-97C8-32BBBC2E57FB}"/>
    <cellStyle name="Normal 14 14 41" xfId="9590" xr:uid="{223AFF4D-C4EA-4988-8587-CB245A0426F9}"/>
    <cellStyle name="Normal 14 14 42" xfId="9591" xr:uid="{D4BC97B1-7974-434E-99CC-E4D7809BA6B1}"/>
    <cellStyle name="Normal 14 14 43" xfId="9592" xr:uid="{A5791DE9-B497-421D-9A1C-F7669BF85E39}"/>
    <cellStyle name="Normal 14 14 44" xfId="9593" xr:uid="{BAA29B60-1DBF-405B-9353-8D42F84370A0}"/>
    <cellStyle name="Normal 14 14 45" xfId="9594" xr:uid="{963056C9-AB4C-403C-8228-B977352DDB9E}"/>
    <cellStyle name="Normal 14 14 5" xfId="9595" xr:uid="{C9B39CD3-7830-4381-BF9A-A244A364974C}"/>
    <cellStyle name="Normal 14 14 6" xfId="9596" xr:uid="{0CA54543-7BD6-418C-9E6E-99FA0876D4C5}"/>
    <cellStyle name="Normal 14 14 7" xfId="9597" xr:uid="{5F69AF67-94EA-4360-90CD-71835F41F79B}"/>
    <cellStyle name="Normal 14 14 8" xfId="9598" xr:uid="{57506BE3-6724-4313-AE8E-FE74C07A38F2}"/>
    <cellStyle name="Normal 14 14 9" xfId="9599" xr:uid="{0FF6178B-C6A1-44EB-84FF-AA7A9CD79215}"/>
    <cellStyle name="Normal 14 15" xfId="9600" xr:uid="{F030F325-B8F5-483F-8758-B4BD073B7B52}"/>
    <cellStyle name="Normal 14 15 10" xfId="9601" xr:uid="{CE1F8C68-9054-4621-BF3B-B5D220D2743D}"/>
    <cellStyle name="Normal 14 15 11" xfId="9602" xr:uid="{176F4954-9745-424D-8C78-E726CB42E27D}"/>
    <cellStyle name="Normal 14 15 12" xfId="9603" xr:uid="{0091B778-5906-442B-8D2C-2876A34C01D1}"/>
    <cellStyle name="Normal 14 15 13" xfId="9604" xr:uid="{343FB629-2462-4A44-BBE9-EBD25FC29BF3}"/>
    <cellStyle name="Normal 14 15 14" xfId="9605" xr:uid="{A79888CB-3792-42A6-B5E7-FD9949DFE73D}"/>
    <cellStyle name="Normal 14 15 15" xfId="9606" xr:uid="{ED48292F-2F1F-495A-AC93-FDD5312999A1}"/>
    <cellStyle name="Normal 14 15 16" xfId="9607" xr:uid="{3F584505-F06D-4896-8960-A4E22CA2FF7F}"/>
    <cellStyle name="Normal 14 15 17" xfId="9608" xr:uid="{3350AF8A-3FB1-4677-89CC-4E3A4A3CB617}"/>
    <cellStyle name="Normal 14 15 18" xfId="9609" xr:uid="{4F8DFCCD-8C56-4D2F-88E9-15E408FA9C6F}"/>
    <cellStyle name="Normal 14 15 19" xfId="9610" xr:uid="{CB0E5D09-A837-4C32-8DC8-3E9A26F89123}"/>
    <cellStyle name="Normal 14 15 2" xfId="9611" xr:uid="{666D0581-03DF-42EB-8536-8F93A67B8670}"/>
    <cellStyle name="Normal 14 15 20" xfId="9612" xr:uid="{9331505A-2B39-499E-AE0C-69ECEF80B2C7}"/>
    <cellStyle name="Normal 14 15 21" xfId="9613" xr:uid="{35F23F01-534A-46DD-8B19-4042AF395AE2}"/>
    <cellStyle name="Normal 14 15 22" xfId="9614" xr:uid="{C3511561-AE4C-4C54-A892-D20E3896889D}"/>
    <cellStyle name="Normal 14 15 23" xfId="9615" xr:uid="{17EB58BC-9358-4F51-8A57-C81BF7DA53D7}"/>
    <cellStyle name="Normal 14 15 24" xfId="9616" xr:uid="{C9F01CAB-B811-4A8E-B995-077163D874F2}"/>
    <cellStyle name="Normal 14 15 25" xfId="9617" xr:uid="{AA53AED2-36A4-4003-ABBF-717D5E072A4A}"/>
    <cellStyle name="Normal 14 15 26" xfId="9618" xr:uid="{8B4C4D0E-4A54-4717-BE57-91D88243D97D}"/>
    <cellStyle name="Normal 14 15 27" xfId="9619" xr:uid="{C805D211-4799-4A5C-AFCD-FFDA424FBDFA}"/>
    <cellStyle name="Normal 14 15 28" xfId="9620" xr:uid="{117E4DF5-AAA4-4C81-B66F-59BB24080DDA}"/>
    <cellStyle name="Normal 14 15 29" xfId="9621" xr:uid="{48761990-389E-4CC0-9D2C-C3C229DE47FE}"/>
    <cellStyle name="Normal 14 15 3" xfId="9622" xr:uid="{2C422F9B-54F5-4088-9350-9F2DB38A1F66}"/>
    <cellStyle name="Normal 14 15 30" xfId="9623" xr:uid="{243D273D-A38B-4315-9CA3-60E17D82A34F}"/>
    <cellStyle name="Normal 14 15 31" xfId="9624" xr:uid="{044F0C3A-C54D-48FC-B1A2-0E80A7F1C618}"/>
    <cellStyle name="Normal 14 15 32" xfId="9625" xr:uid="{44ED86FC-2062-4B5B-9B69-F0A74F478AF0}"/>
    <cellStyle name="Normal 14 15 33" xfId="9626" xr:uid="{CFF54B98-CB17-418A-BEB3-58DEBAF13F91}"/>
    <cellStyle name="Normal 14 15 34" xfId="9627" xr:uid="{97E13E83-8168-4FA6-9DA9-C73C83E862B0}"/>
    <cellStyle name="Normal 14 15 35" xfId="9628" xr:uid="{906D7F88-49A6-4E4B-ABD0-5AD05553391F}"/>
    <cellStyle name="Normal 14 15 36" xfId="9629" xr:uid="{9A80DD4E-4438-4A75-B1A9-8E497C1E741A}"/>
    <cellStyle name="Normal 14 15 37" xfId="9630" xr:uid="{49BE17C2-EA45-4436-8497-4CD66CCFEAFB}"/>
    <cellStyle name="Normal 14 15 4" xfId="9631" xr:uid="{CF74B050-3674-455E-BDFA-B9D0E13D1BD6}"/>
    <cellStyle name="Normal 14 15 5" xfId="9632" xr:uid="{9F494E7F-57BB-405E-A2FE-5F0314220026}"/>
    <cellStyle name="Normal 14 15 6" xfId="9633" xr:uid="{07D69656-CFD7-460A-A473-86D20C9B4807}"/>
    <cellStyle name="Normal 14 15 7" xfId="9634" xr:uid="{C4294A93-0C11-46D1-B976-A3764CF61885}"/>
    <cellStyle name="Normal 14 15 8" xfId="9635" xr:uid="{DED9FE19-BF22-4B10-95B0-2A73114781B8}"/>
    <cellStyle name="Normal 14 15 9" xfId="9636" xr:uid="{C5FF1EB4-35A5-4B68-B259-3342856D8CA1}"/>
    <cellStyle name="Normal 14 16" xfId="9637" xr:uid="{6BEE2B78-7098-4816-80CF-2071ABEF6F59}"/>
    <cellStyle name="Normal 14 16 10" xfId="9638" xr:uid="{EEADB11D-493F-4833-9687-8E21B19B7F7C}"/>
    <cellStyle name="Normal 14 16 11" xfId="9639" xr:uid="{EA08F17D-4AF5-4222-8331-CB67E903D0D8}"/>
    <cellStyle name="Normal 14 16 12" xfId="9640" xr:uid="{AE42B13B-29F9-436A-8229-F0E340B6985D}"/>
    <cellStyle name="Normal 14 16 13" xfId="9641" xr:uid="{9FBC74BF-3D5D-47EC-89EA-60F69876330E}"/>
    <cellStyle name="Normal 14 16 14" xfId="9642" xr:uid="{FB82820C-BC23-4B01-9EE7-FF23F0EFC37F}"/>
    <cellStyle name="Normal 14 16 15" xfId="9643" xr:uid="{8A16664F-B43F-4EF9-82EC-6F4ED9D51A44}"/>
    <cellStyle name="Normal 14 16 16" xfId="9644" xr:uid="{96DAF002-0009-4B2C-8CBB-B4A67BC14146}"/>
    <cellStyle name="Normal 14 16 17" xfId="9645" xr:uid="{E19ECF7F-9A25-4566-B5AE-F3AA30AEE138}"/>
    <cellStyle name="Normal 14 16 18" xfId="9646" xr:uid="{9FC48015-498B-411D-8D26-C89CCE599075}"/>
    <cellStyle name="Normal 14 16 19" xfId="9647" xr:uid="{5EEEFF81-38E1-409A-9148-A101477A543F}"/>
    <cellStyle name="Normal 14 16 2" xfId="9648" xr:uid="{2621A795-EBD4-4BEE-8B5A-B43CDA68DFF8}"/>
    <cellStyle name="Normal 14 16 20" xfId="9649" xr:uid="{3F932B34-6A7A-453C-9640-B521002503F7}"/>
    <cellStyle name="Normal 14 16 21" xfId="9650" xr:uid="{BF244BF5-FB62-4B4B-A539-8275D0D01104}"/>
    <cellStyle name="Normal 14 16 22" xfId="9651" xr:uid="{2991C901-B10F-4E4B-98BA-A8D978398D53}"/>
    <cellStyle name="Normal 14 16 23" xfId="9652" xr:uid="{02665522-72F1-4232-9207-D95670B7A43E}"/>
    <cellStyle name="Normal 14 16 24" xfId="9653" xr:uid="{463ED823-D668-4766-A046-4CC93091B507}"/>
    <cellStyle name="Normal 14 16 25" xfId="9654" xr:uid="{C8AB7AE9-E8B2-4364-A4D6-E0DB9B25EF24}"/>
    <cellStyle name="Normal 14 16 26" xfId="9655" xr:uid="{FFC171D1-5DB9-4FC0-8176-E66E56CEF9A7}"/>
    <cellStyle name="Normal 14 16 27" xfId="9656" xr:uid="{C86071CD-AF81-4B6C-99E3-7F4FAD3BEEE1}"/>
    <cellStyle name="Normal 14 16 28" xfId="9657" xr:uid="{F649F513-CED6-4B82-BB80-3C3860EF7C23}"/>
    <cellStyle name="Normal 14 16 29" xfId="9658" xr:uid="{3C37FE24-EEF6-45F0-9D1E-6B95DB4B3DF4}"/>
    <cellStyle name="Normal 14 16 3" xfId="9659" xr:uid="{25789CE9-D80E-4B31-B797-CF20F455C3B6}"/>
    <cellStyle name="Normal 14 16 30" xfId="9660" xr:uid="{A19CA1BC-87AE-41B4-A8F0-9D4DAF7DA0B7}"/>
    <cellStyle name="Normal 14 16 31" xfId="9661" xr:uid="{03BD393D-C276-4A43-BC42-02F8DF151B3F}"/>
    <cellStyle name="Normal 14 16 32" xfId="9662" xr:uid="{836EB2B9-F85E-46AB-8CE4-E183599FCE3F}"/>
    <cellStyle name="Normal 14 16 33" xfId="9663" xr:uid="{067F0C13-8B0E-4401-B279-6D10DF8F10FA}"/>
    <cellStyle name="Normal 14 16 34" xfId="9664" xr:uid="{3FB9CF45-8488-4D8D-B451-9208445CEB0B}"/>
    <cellStyle name="Normal 14 16 35" xfId="9665" xr:uid="{F68B353E-F827-4924-85A8-AA72D8E13702}"/>
    <cellStyle name="Normal 14 16 36" xfId="9666" xr:uid="{9511377A-FD5C-4802-B538-CEAD2F0AD863}"/>
    <cellStyle name="Normal 14 16 37" xfId="9667" xr:uid="{1490E978-4A1A-400B-89A8-F78A7129B86E}"/>
    <cellStyle name="Normal 14 16 4" xfId="9668" xr:uid="{D28CF850-9E56-40E8-B273-877253FB2DC9}"/>
    <cellStyle name="Normal 14 16 5" xfId="9669" xr:uid="{FB498194-E28B-4D3A-A383-AE42E3ACE6A4}"/>
    <cellStyle name="Normal 14 16 6" xfId="9670" xr:uid="{F2029C4F-E7C8-4EA9-B67C-44CB06BDF508}"/>
    <cellStyle name="Normal 14 16 7" xfId="9671" xr:uid="{C87B35E8-B4F6-4CD1-B38E-537E681F6E48}"/>
    <cellStyle name="Normal 14 16 8" xfId="9672" xr:uid="{DC4E3C20-A3C8-4DC4-92BF-73469CF36D34}"/>
    <cellStyle name="Normal 14 16 9" xfId="9673" xr:uid="{2D6B9D35-D6D8-4EA8-97F1-8E5017F7B0E6}"/>
    <cellStyle name="Normal 14 17" xfId="9674" xr:uid="{14915B68-D8B3-46E7-A6AB-E78A233C6D45}"/>
    <cellStyle name="Normal 14 17 10" xfId="9675" xr:uid="{C7AD19F8-AF9F-4C1D-AD21-07891D287BB4}"/>
    <cellStyle name="Normal 14 17 11" xfId="9676" xr:uid="{19DE1196-107F-425E-9726-E30424C1693D}"/>
    <cellStyle name="Normal 14 17 12" xfId="9677" xr:uid="{6AB95D03-3811-4501-9443-B41CB77BC34D}"/>
    <cellStyle name="Normal 14 17 13" xfId="9678" xr:uid="{3CCD0B01-E3B7-48D7-8264-5693A7EEB8A1}"/>
    <cellStyle name="Normal 14 17 14" xfId="9679" xr:uid="{F4D29E24-F112-4927-AF43-91DC67A44642}"/>
    <cellStyle name="Normal 14 17 15" xfId="9680" xr:uid="{4B9DD408-D63E-4DB7-96E3-2A5FCCFF7007}"/>
    <cellStyle name="Normal 14 17 16" xfId="9681" xr:uid="{46D9E81F-A764-4A18-8508-B229BF4A682A}"/>
    <cellStyle name="Normal 14 17 17" xfId="9682" xr:uid="{A27DB9CA-D166-46AB-802B-5E976EF67D0A}"/>
    <cellStyle name="Normal 14 17 18" xfId="9683" xr:uid="{C350CEB8-02FF-45E4-8C6E-23621328F7F1}"/>
    <cellStyle name="Normal 14 17 19" xfId="9684" xr:uid="{98536816-EE42-482C-99F1-41C2C102D66B}"/>
    <cellStyle name="Normal 14 17 2" xfId="9685" xr:uid="{F83B8DDC-669B-4567-8DC0-1980F0722526}"/>
    <cellStyle name="Normal 14 17 20" xfId="9686" xr:uid="{EE2A2894-D75A-43F1-AA10-E5EBA6FB4C34}"/>
    <cellStyle name="Normal 14 17 21" xfId="9687" xr:uid="{81CA5EAA-EAB9-49A0-B0FC-FE03FAE19C51}"/>
    <cellStyle name="Normal 14 17 22" xfId="9688" xr:uid="{D114A26B-EB2B-4859-8D6E-A34B6C371EA5}"/>
    <cellStyle name="Normal 14 17 23" xfId="9689" xr:uid="{075A3E5F-F309-469E-9116-60524B50F95E}"/>
    <cellStyle name="Normal 14 17 24" xfId="9690" xr:uid="{906EB399-4598-42A2-B98E-B7C2FF71C16D}"/>
    <cellStyle name="Normal 14 17 25" xfId="9691" xr:uid="{F3F660B9-2F0A-4F02-97E4-61EF2B9431FC}"/>
    <cellStyle name="Normal 14 17 26" xfId="9692" xr:uid="{E05B23FD-52ED-4139-BFCB-8B2616D7D99A}"/>
    <cellStyle name="Normal 14 17 27" xfId="9693" xr:uid="{92BACBEA-1A5E-420A-B797-8B3A69C3D548}"/>
    <cellStyle name="Normal 14 17 28" xfId="9694" xr:uid="{75B25407-A12E-490D-A8B1-042EC6EA94FA}"/>
    <cellStyle name="Normal 14 17 29" xfId="9695" xr:uid="{43542482-9E6F-485D-8CF7-444480F10225}"/>
    <cellStyle name="Normal 14 17 3" xfId="9696" xr:uid="{B6EAEC11-DB75-40D0-B96F-D870C8E12E05}"/>
    <cellStyle name="Normal 14 17 30" xfId="9697" xr:uid="{E27997C7-3E57-43E0-B5FD-756DCB60E0A5}"/>
    <cellStyle name="Normal 14 17 31" xfId="9698" xr:uid="{D9FEA0F9-1534-4E04-8142-14BDE3033BFD}"/>
    <cellStyle name="Normal 14 17 32" xfId="9699" xr:uid="{BFAF2E7F-922F-4646-AD99-4D4D8CD11DA6}"/>
    <cellStyle name="Normal 14 17 33" xfId="9700" xr:uid="{31CD9B56-8C36-4055-84EB-79ACBC93F6EC}"/>
    <cellStyle name="Normal 14 17 34" xfId="9701" xr:uid="{A8860D0A-3A4F-4EF3-9ADC-7360D1677C55}"/>
    <cellStyle name="Normal 14 17 35" xfId="9702" xr:uid="{FE01AAA3-E162-4E25-B3D3-6827E3715729}"/>
    <cellStyle name="Normal 14 17 36" xfId="9703" xr:uid="{2AE46C55-8E2D-400E-B545-DAA4CDBA69A4}"/>
    <cellStyle name="Normal 14 17 37" xfId="9704" xr:uid="{AFD6A37E-7D7B-427B-8412-1718ABAE24B3}"/>
    <cellStyle name="Normal 14 17 4" xfId="9705" xr:uid="{952E151D-9E22-460D-BD68-8C91FAF621D2}"/>
    <cellStyle name="Normal 14 17 5" xfId="9706" xr:uid="{9FDD8D0F-E151-40B5-AC44-0A23AF3DCF67}"/>
    <cellStyle name="Normal 14 17 6" xfId="9707" xr:uid="{AEB94DFF-F9EC-471B-8B12-7EB0F48C217B}"/>
    <cellStyle name="Normal 14 17 7" xfId="9708" xr:uid="{E6565E14-E36B-404A-A1ED-7868399CEEDC}"/>
    <cellStyle name="Normal 14 17 8" xfId="9709" xr:uid="{DB0F8AF7-A564-47B6-A361-98D83332FC5B}"/>
    <cellStyle name="Normal 14 17 9" xfId="9710" xr:uid="{A3672F05-AA85-497F-AD51-E635B020FF43}"/>
    <cellStyle name="Normal 14 18" xfId="9711" xr:uid="{91963E44-B773-460B-9911-FF02C494AB08}"/>
    <cellStyle name="Normal 14 18 10" xfId="9712" xr:uid="{7FF83C08-2186-4ABB-A20C-741D9A19E812}"/>
    <cellStyle name="Normal 14 18 11" xfId="9713" xr:uid="{99268AE1-56B3-43FF-9D38-192313C02E41}"/>
    <cellStyle name="Normal 14 18 12" xfId="9714" xr:uid="{3E50F041-8F04-4474-9402-1E2C3DC0CF96}"/>
    <cellStyle name="Normal 14 18 13" xfId="9715" xr:uid="{C146CB63-A865-4815-B558-094DCFE1DCD0}"/>
    <cellStyle name="Normal 14 18 14" xfId="9716" xr:uid="{5646DD20-2E2F-4059-AA8B-C2082A03B25F}"/>
    <cellStyle name="Normal 14 18 15" xfId="9717" xr:uid="{D6A83CB2-0F48-49F3-B558-82C2CD0A67C9}"/>
    <cellStyle name="Normal 14 18 16" xfId="9718" xr:uid="{5E7D5CE9-B5D7-41E3-8BC5-D21B0C6B9544}"/>
    <cellStyle name="Normal 14 18 17" xfId="9719" xr:uid="{25A1FC47-CC3A-47DF-8E03-12B63DE4EEF2}"/>
    <cellStyle name="Normal 14 18 18" xfId="9720" xr:uid="{E08A9BE7-6B46-4258-B86D-00CACB8A9C5A}"/>
    <cellStyle name="Normal 14 18 19" xfId="9721" xr:uid="{979B2B51-925C-48CE-86AF-53CFBE0EA1CC}"/>
    <cellStyle name="Normal 14 18 2" xfId="9722" xr:uid="{EE3FEA44-9306-4561-A578-9AB9BC3EC19F}"/>
    <cellStyle name="Normal 14 18 20" xfId="9723" xr:uid="{6496CC77-22D2-4AF5-A76E-C6AC744DC6AE}"/>
    <cellStyle name="Normal 14 18 21" xfId="9724" xr:uid="{7BAF705D-181C-41B7-B0B2-4EC6D9717508}"/>
    <cellStyle name="Normal 14 18 22" xfId="9725" xr:uid="{48518BC0-ECD7-4183-91F6-41C33F879865}"/>
    <cellStyle name="Normal 14 18 23" xfId="9726" xr:uid="{A17636DE-15DE-4FA3-AFC3-6E4FE5DA6991}"/>
    <cellStyle name="Normal 14 18 24" xfId="9727" xr:uid="{3898C403-1092-406F-A94D-CD1C2B956E4F}"/>
    <cellStyle name="Normal 14 18 25" xfId="9728" xr:uid="{0FF7F2BB-E9D0-4836-8F08-5033F362570D}"/>
    <cellStyle name="Normal 14 18 26" xfId="9729" xr:uid="{A321A0FD-B0FE-41AC-8378-FCA6EB422F10}"/>
    <cellStyle name="Normal 14 18 27" xfId="9730" xr:uid="{4E8C06C8-95DC-4D3D-8020-E3A68286F828}"/>
    <cellStyle name="Normal 14 18 28" xfId="9731" xr:uid="{485ACF9F-7572-4702-AAF7-F2DDD042D409}"/>
    <cellStyle name="Normal 14 18 29" xfId="9732" xr:uid="{14C4F8E6-9941-46EA-937C-B43B983176DC}"/>
    <cellStyle name="Normal 14 18 3" xfId="9733" xr:uid="{7B73B3A5-AC9B-4D52-8DF2-328428ED930D}"/>
    <cellStyle name="Normal 14 18 30" xfId="9734" xr:uid="{9CC960DC-25CB-41CA-A938-F2142345B7D3}"/>
    <cellStyle name="Normal 14 18 31" xfId="9735" xr:uid="{25640D38-55AD-4317-8A1E-24E371A44C59}"/>
    <cellStyle name="Normal 14 18 32" xfId="9736" xr:uid="{BEF39C68-5585-4664-BCAC-DE2459DCE60D}"/>
    <cellStyle name="Normal 14 18 33" xfId="9737" xr:uid="{36758534-B496-4C25-B3B7-416A5CEA05C1}"/>
    <cellStyle name="Normal 14 18 34" xfId="9738" xr:uid="{81321615-AE96-4ADE-872F-F22847BEB274}"/>
    <cellStyle name="Normal 14 18 35" xfId="9739" xr:uid="{8E73F695-17AA-4FF1-B79F-8A98742ED9A6}"/>
    <cellStyle name="Normal 14 18 36" xfId="9740" xr:uid="{223FB6E7-F249-4407-A8FF-97EA8B98B922}"/>
    <cellStyle name="Normal 14 18 37" xfId="9741" xr:uid="{94446DAC-7C55-48F5-B2A2-7711C3558095}"/>
    <cellStyle name="Normal 14 18 4" xfId="9742" xr:uid="{4D8BEDA5-C205-4C93-BD16-E21CC5DE6272}"/>
    <cellStyle name="Normal 14 18 5" xfId="9743" xr:uid="{DE7EDBB7-9B1F-4F63-B92D-DB702A40FBDC}"/>
    <cellStyle name="Normal 14 18 6" xfId="9744" xr:uid="{EB164405-F0FE-4549-9807-7512C2A02CDA}"/>
    <cellStyle name="Normal 14 18 7" xfId="9745" xr:uid="{AA76D84F-D06F-4086-80C2-A11A272B5DE0}"/>
    <cellStyle name="Normal 14 18 8" xfId="9746" xr:uid="{8154EF4F-CFD8-45CE-9B1D-DE654BE59645}"/>
    <cellStyle name="Normal 14 18 9" xfId="9747" xr:uid="{450DDFEC-4215-4F2F-B3BB-9B06F3C099B4}"/>
    <cellStyle name="Normal 14 19" xfId="9748" xr:uid="{32701B41-2FDA-469D-B85C-1131DDDE7A16}"/>
    <cellStyle name="Normal 14 19 10" xfId="9749" xr:uid="{3652D111-594F-47CB-9C81-503344C05B5D}"/>
    <cellStyle name="Normal 14 19 11" xfId="9750" xr:uid="{C290EB0A-E43E-4DEF-B626-9A42D98FB939}"/>
    <cellStyle name="Normal 14 19 12" xfId="9751" xr:uid="{6D5E96EA-5D19-4176-B175-6A79E8301AC8}"/>
    <cellStyle name="Normal 14 19 13" xfId="9752" xr:uid="{C609EE88-7CB7-47B2-AF42-C57699568A5B}"/>
    <cellStyle name="Normal 14 19 14" xfId="9753" xr:uid="{CA1B7E96-4E45-498F-B1C8-6200CF744179}"/>
    <cellStyle name="Normal 14 19 15" xfId="9754" xr:uid="{2BDBAA69-9152-4CE1-8E36-2B958454A145}"/>
    <cellStyle name="Normal 14 19 16" xfId="9755" xr:uid="{1B8D5B1F-FB04-4163-BCB3-2ED3E0790161}"/>
    <cellStyle name="Normal 14 19 17" xfId="9756" xr:uid="{35ABB802-C73F-4FBA-8B12-B80CBF48795E}"/>
    <cellStyle name="Normal 14 19 18" xfId="9757" xr:uid="{B53E566C-831A-4DB0-9C4E-7A38E6B08D23}"/>
    <cellStyle name="Normal 14 19 19" xfId="9758" xr:uid="{3099A004-C89C-42B4-8D02-A52F6A81F8CB}"/>
    <cellStyle name="Normal 14 19 2" xfId="9759" xr:uid="{9B332F21-AB55-4128-AD39-B9B1BFA79EC2}"/>
    <cellStyle name="Normal 14 19 20" xfId="9760" xr:uid="{786556A0-C90F-4D7D-8D1F-2CB7C682BB25}"/>
    <cellStyle name="Normal 14 19 21" xfId="9761" xr:uid="{0A5F006C-C501-4A6E-820A-E56FAC3056B5}"/>
    <cellStyle name="Normal 14 19 22" xfId="9762" xr:uid="{C949E195-A9B4-4F41-98DF-855F3CB6BC42}"/>
    <cellStyle name="Normal 14 19 23" xfId="9763" xr:uid="{8255CD6B-3A76-47B4-BCA1-AD3017C08A32}"/>
    <cellStyle name="Normal 14 19 24" xfId="9764" xr:uid="{A94D4D34-397C-45D3-9B79-CB9329106F11}"/>
    <cellStyle name="Normal 14 19 25" xfId="9765" xr:uid="{0ED7CF7A-A990-4DA1-84F9-A5676FCF906F}"/>
    <cellStyle name="Normal 14 19 26" xfId="9766" xr:uid="{76555DD2-D260-4263-9D15-B4A63FCF110E}"/>
    <cellStyle name="Normal 14 19 27" xfId="9767" xr:uid="{EC0B3300-F7A8-46C3-842C-F3EDC2017A6E}"/>
    <cellStyle name="Normal 14 19 28" xfId="9768" xr:uid="{B489B9D6-8E75-435A-9C59-1E2EA56F418B}"/>
    <cellStyle name="Normal 14 19 29" xfId="9769" xr:uid="{928B5C3B-038B-40C7-884D-5BA2979A7917}"/>
    <cellStyle name="Normal 14 19 3" xfId="9770" xr:uid="{749C557B-AEF7-45E4-BE27-77674F756284}"/>
    <cellStyle name="Normal 14 19 30" xfId="9771" xr:uid="{774E4655-41CF-4981-96AD-2F65A703DF6F}"/>
    <cellStyle name="Normal 14 19 31" xfId="9772" xr:uid="{98E0ADF4-CAB3-43AB-993F-EF30B8454188}"/>
    <cellStyle name="Normal 14 19 32" xfId="9773" xr:uid="{60FAE26C-A771-405F-BA92-3F3FC893DAF0}"/>
    <cellStyle name="Normal 14 19 33" xfId="9774" xr:uid="{BD5CD62E-0D4A-42CD-AC72-27FDB2474BCC}"/>
    <cellStyle name="Normal 14 19 34" xfId="9775" xr:uid="{194A269B-AF19-4AD2-922E-60061C9E7C0F}"/>
    <cellStyle name="Normal 14 19 35" xfId="9776" xr:uid="{1E9957EF-22A1-488B-A7F3-9B9BB3DA09E4}"/>
    <cellStyle name="Normal 14 19 36" xfId="9777" xr:uid="{15845700-E2C9-43AE-8C60-D41EF3157D1F}"/>
    <cellStyle name="Normal 14 19 37" xfId="9778" xr:uid="{8EA93B9A-44BA-4C5A-8FC6-6C94706641AA}"/>
    <cellStyle name="Normal 14 19 4" xfId="9779" xr:uid="{B9FD57AE-0046-445A-80F5-12F2F70775E4}"/>
    <cellStyle name="Normal 14 19 5" xfId="9780" xr:uid="{A656B5BC-5E2B-4365-ABC3-0EBE01F94D2F}"/>
    <cellStyle name="Normal 14 19 6" xfId="9781" xr:uid="{A623A40C-344F-4DAA-BE26-92410DE32D20}"/>
    <cellStyle name="Normal 14 19 7" xfId="9782" xr:uid="{506A37A5-A446-4D0F-8649-86219AD15E25}"/>
    <cellStyle name="Normal 14 19 8" xfId="9783" xr:uid="{0DA993E9-6BAF-45A3-B061-691B33D6936E}"/>
    <cellStyle name="Normal 14 19 9" xfId="9784" xr:uid="{5B380195-C29C-4C86-A172-1119521F5BC9}"/>
    <cellStyle name="Normal 14 2" xfId="9785" xr:uid="{0973DB39-512F-4D80-A543-3AEF2E88296E}"/>
    <cellStyle name="Normal 14 2 2" xfId="9786" xr:uid="{BEA58C89-D36D-46DF-A136-645B2F6249DF}"/>
    <cellStyle name="Normal 14 20" xfId="9787" xr:uid="{84E41ADE-0A59-4FF3-8731-8FF211EC1D59}"/>
    <cellStyle name="Normal 14 20 10" xfId="9788" xr:uid="{24457E9E-B60B-49C6-BBA9-C0A8BE8D2608}"/>
    <cellStyle name="Normal 14 20 11" xfId="9789" xr:uid="{4F5025C3-ED9E-4663-AB16-6C6C3704C0C8}"/>
    <cellStyle name="Normal 14 20 12" xfId="9790" xr:uid="{1BF2C3AB-0759-40D5-8599-D994A671CA86}"/>
    <cellStyle name="Normal 14 20 13" xfId="9791" xr:uid="{1E62E495-E7CA-4B70-B3A3-3BA76F2E599A}"/>
    <cellStyle name="Normal 14 20 14" xfId="9792" xr:uid="{58915947-CA25-404C-A123-9D2C21158AD8}"/>
    <cellStyle name="Normal 14 20 15" xfId="9793" xr:uid="{2AC61E97-C729-4650-AA21-B42B6219D994}"/>
    <cellStyle name="Normal 14 20 16" xfId="9794" xr:uid="{29164EF8-E679-476F-AB61-44623EC13099}"/>
    <cellStyle name="Normal 14 20 17" xfId="9795" xr:uid="{AB32AB30-4E2E-4975-845D-D5DBBCFCBDF7}"/>
    <cellStyle name="Normal 14 20 18" xfId="9796" xr:uid="{F3123DBE-45B8-41BD-9EFD-B230EC596716}"/>
    <cellStyle name="Normal 14 20 19" xfId="9797" xr:uid="{1905733F-520B-4F73-B2EC-8AC5B721DB4C}"/>
    <cellStyle name="Normal 14 20 2" xfId="9798" xr:uid="{B90AB5CE-690D-4A2F-B08B-A58A0E5CA388}"/>
    <cellStyle name="Normal 14 20 20" xfId="9799" xr:uid="{FD29B67F-306E-4F33-9A39-14444C1289B4}"/>
    <cellStyle name="Normal 14 20 21" xfId="9800" xr:uid="{9BE005E4-DC76-4708-8103-701E1B893FFA}"/>
    <cellStyle name="Normal 14 20 22" xfId="9801" xr:uid="{2B251256-6F97-4174-9FD2-30A55BE5B43A}"/>
    <cellStyle name="Normal 14 20 23" xfId="9802" xr:uid="{43219862-D340-4D14-B283-F331A6F0928D}"/>
    <cellStyle name="Normal 14 20 24" xfId="9803" xr:uid="{7F136CC8-C5AD-4514-AAA8-33885666DF37}"/>
    <cellStyle name="Normal 14 20 25" xfId="9804" xr:uid="{6FCB021E-3257-4199-8BEE-9FA3177CF74E}"/>
    <cellStyle name="Normal 14 20 26" xfId="9805" xr:uid="{4EE1F276-3A42-4BAE-A609-52A7DDF66745}"/>
    <cellStyle name="Normal 14 20 27" xfId="9806" xr:uid="{559E9732-8213-4186-A15E-D274CE6EAF96}"/>
    <cellStyle name="Normal 14 20 28" xfId="9807" xr:uid="{491DB0F7-5676-462C-8B0E-F396D1F590AA}"/>
    <cellStyle name="Normal 14 20 29" xfId="9808" xr:uid="{A68FC1B6-CC13-484D-AEA2-625CCA642C07}"/>
    <cellStyle name="Normal 14 20 3" xfId="9809" xr:uid="{A5DE4ACC-9419-4E21-BF22-11FEF938D434}"/>
    <cellStyle name="Normal 14 20 30" xfId="9810" xr:uid="{0E6EF13D-A03E-4A2A-AC2C-7D93147F3B35}"/>
    <cellStyle name="Normal 14 20 31" xfId="9811" xr:uid="{BB93D266-4EF5-460D-9921-3718582CFFB6}"/>
    <cellStyle name="Normal 14 20 32" xfId="9812" xr:uid="{A87BABB2-D9FF-4EEE-8545-B8A4BCD4C9C8}"/>
    <cellStyle name="Normal 14 20 33" xfId="9813" xr:uid="{36B66967-7465-41D9-BC79-6530E51DA0FE}"/>
    <cellStyle name="Normal 14 20 34" xfId="9814" xr:uid="{B7650042-9E94-4C6A-AB7F-2B5763B73786}"/>
    <cellStyle name="Normal 14 20 35" xfId="9815" xr:uid="{5D612F9B-BE48-4206-9DA3-0703ABC9A161}"/>
    <cellStyle name="Normal 14 20 36" xfId="9816" xr:uid="{D9A066A7-C380-4F53-BDF4-1F7B44604DA3}"/>
    <cellStyle name="Normal 14 20 37" xfId="9817" xr:uid="{5A74D126-F23F-46EC-B191-A5C6BEB9C2B2}"/>
    <cellStyle name="Normal 14 20 4" xfId="9818" xr:uid="{DAD2ACBF-E125-4B4E-9F02-3DA7AB4157C6}"/>
    <cellStyle name="Normal 14 20 5" xfId="9819" xr:uid="{33886790-6536-4694-B85F-C71D464B2797}"/>
    <cellStyle name="Normal 14 20 6" xfId="9820" xr:uid="{647CA479-DC43-4166-84E6-196DC57237CE}"/>
    <cellStyle name="Normal 14 20 7" xfId="9821" xr:uid="{D04CFD83-2E2D-42FE-B636-5CBC47C5CEB0}"/>
    <cellStyle name="Normal 14 20 8" xfId="9822" xr:uid="{F7E2AF3A-0CF7-4FEB-B890-6B1ACF0B5D3A}"/>
    <cellStyle name="Normal 14 20 9" xfId="9823" xr:uid="{C26A0529-D40F-4F4A-8D66-AA4748D7C8BE}"/>
    <cellStyle name="Normal 14 21" xfId="9824" xr:uid="{E6310AA8-7A1F-44DA-B74D-FE5CF49BC815}"/>
    <cellStyle name="Normal 14 21 10" xfId="9825" xr:uid="{1EE4AF09-48AF-441A-B90B-E77053669C26}"/>
    <cellStyle name="Normal 14 21 11" xfId="9826" xr:uid="{CC05FA2E-A5D8-47A1-BEFB-6D9BD65396CF}"/>
    <cellStyle name="Normal 14 21 12" xfId="9827" xr:uid="{FBDD0A72-D341-4F9E-B01D-AB1586A007F4}"/>
    <cellStyle name="Normal 14 21 13" xfId="9828" xr:uid="{6DAE338D-B666-46C9-BF95-843807DE995D}"/>
    <cellStyle name="Normal 14 21 14" xfId="9829" xr:uid="{FD48F234-B9CE-42E7-A640-3AB316471117}"/>
    <cellStyle name="Normal 14 21 15" xfId="9830" xr:uid="{AEB7B81B-9A1C-48FB-84DC-737D062F4E52}"/>
    <cellStyle name="Normal 14 21 16" xfId="9831" xr:uid="{F8220BC0-BDB1-4A33-BE3F-B348ED5BE92E}"/>
    <cellStyle name="Normal 14 21 17" xfId="9832" xr:uid="{1545604B-F5B6-4BB7-B1A5-DCAFCA0C6FF5}"/>
    <cellStyle name="Normal 14 21 18" xfId="9833" xr:uid="{7F50C4B0-A3C3-4D9D-8DC3-F73006D31B21}"/>
    <cellStyle name="Normal 14 21 19" xfId="9834" xr:uid="{E28EDFAE-7A94-4BDA-A384-9D894BAC3BEC}"/>
    <cellStyle name="Normal 14 21 2" xfId="9835" xr:uid="{1E86BABD-BAFE-4CA2-8922-FA22949A67C8}"/>
    <cellStyle name="Normal 14 21 20" xfId="9836" xr:uid="{60BBFF05-201D-4B55-BA3A-7B2D5E79AC99}"/>
    <cellStyle name="Normal 14 21 21" xfId="9837" xr:uid="{FC738596-B93E-426A-BDF3-05F225DCA59A}"/>
    <cellStyle name="Normal 14 21 22" xfId="9838" xr:uid="{35021416-64BB-424E-A148-F33479387903}"/>
    <cellStyle name="Normal 14 21 23" xfId="9839" xr:uid="{5F4FA966-243D-47D7-BECD-C77DFEFDC2BF}"/>
    <cellStyle name="Normal 14 21 24" xfId="9840" xr:uid="{53540531-B662-483E-ADF9-8A907D7E02F7}"/>
    <cellStyle name="Normal 14 21 25" xfId="9841" xr:uid="{7A6C2B22-69E6-4527-B358-8370A5A78333}"/>
    <cellStyle name="Normal 14 21 26" xfId="9842" xr:uid="{DA357BBB-5D87-424C-BB30-F600FBFDC7A2}"/>
    <cellStyle name="Normal 14 21 27" xfId="9843" xr:uid="{F005DF0B-5B7D-4272-B2C9-CD2AAB7EFFA9}"/>
    <cellStyle name="Normal 14 21 28" xfId="9844" xr:uid="{C680DDDF-9F7E-4252-8E51-E0535BEE9FFE}"/>
    <cellStyle name="Normal 14 21 29" xfId="9845" xr:uid="{A09BD180-ECB0-420F-86A7-7D057C89CDF4}"/>
    <cellStyle name="Normal 14 21 3" xfId="9846" xr:uid="{6E2BCA0D-2D72-4338-9BB2-9276555E1E2A}"/>
    <cellStyle name="Normal 14 21 30" xfId="9847" xr:uid="{CE8398B5-396A-42FC-B711-83E194FD60F8}"/>
    <cellStyle name="Normal 14 21 31" xfId="9848" xr:uid="{A2132DFD-0FA4-41A1-9A37-1A417533A7E8}"/>
    <cellStyle name="Normal 14 21 32" xfId="9849" xr:uid="{4818A62B-15E6-43DC-918C-28EAAE439338}"/>
    <cellStyle name="Normal 14 21 33" xfId="9850" xr:uid="{5C9A8336-64B0-4E4B-8325-98DE7C48F9B5}"/>
    <cellStyle name="Normal 14 21 34" xfId="9851" xr:uid="{0C2FC754-9AD7-4271-838C-299D974A6692}"/>
    <cellStyle name="Normal 14 21 35" xfId="9852" xr:uid="{E5FF22A5-8B0F-4CD3-9E0D-E344CB9254D0}"/>
    <cellStyle name="Normal 14 21 36" xfId="9853" xr:uid="{85BAF2F6-40DA-4434-ABDD-2F2839F76B4F}"/>
    <cellStyle name="Normal 14 21 37" xfId="9854" xr:uid="{7D5B95CE-C470-4FCA-BBA8-39CFBD170895}"/>
    <cellStyle name="Normal 14 21 4" xfId="9855" xr:uid="{96227D2E-795E-430E-9EEE-E5C9003709FD}"/>
    <cellStyle name="Normal 14 21 5" xfId="9856" xr:uid="{53FCE047-5FA3-42CF-8684-7357996A909B}"/>
    <cellStyle name="Normal 14 21 6" xfId="9857" xr:uid="{99C875B8-5351-4EEE-A98A-560A5167FC63}"/>
    <cellStyle name="Normal 14 21 7" xfId="9858" xr:uid="{AD9EB2A0-C4DC-478E-8214-10FE2D28639D}"/>
    <cellStyle name="Normal 14 21 8" xfId="9859" xr:uid="{6D9C5E75-FAC2-443F-BB19-5CAF3C361D3C}"/>
    <cellStyle name="Normal 14 21 9" xfId="9860" xr:uid="{31AF7E43-38F3-4CAD-9E6B-9B3779C9199E}"/>
    <cellStyle name="Normal 14 22" xfId="9861" xr:uid="{3B2AB4C5-395B-4197-8E21-52188A0F4594}"/>
    <cellStyle name="Normal 14 22 10" xfId="9862" xr:uid="{24B182FA-6611-460B-9939-A2B1DC71CA72}"/>
    <cellStyle name="Normal 14 22 11" xfId="9863" xr:uid="{EFF27A61-5A4A-42E8-9EC7-333BAF5ABDD7}"/>
    <cellStyle name="Normal 14 22 12" xfId="9864" xr:uid="{E59CA02A-A768-4CF4-ACFE-52B5587ABE1E}"/>
    <cellStyle name="Normal 14 22 13" xfId="9865" xr:uid="{41F97720-3449-459E-ADFA-70E9D00EA6B4}"/>
    <cellStyle name="Normal 14 22 14" xfId="9866" xr:uid="{3B936156-14B5-45FF-9BEA-840614D872C7}"/>
    <cellStyle name="Normal 14 22 15" xfId="9867" xr:uid="{1985346E-2A18-41B2-8942-093E67027E6F}"/>
    <cellStyle name="Normal 14 22 16" xfId="9868" xr:uid="{7CCC91BC-DE7E-4D71-94FB-46024E495FCC}"/>
    <cellStyle name="Normal 14 22 17" xfId="9869" xr:uid="{8FB6D20D-A977-44C8-A805-7C6F9AEECD7D}"/>
    <cellStyle name="Normal 14 22 18" xfId="9870" xr:uid="{641296F7-B017-498E-B0C4-1FBFC683B130}"/>
    <cellStyle name="Normal 14 22 19" xfId="9871" xr:uid="{915EBB21-E936-4A3E-B19B-47AFEE75E5FB}"/>
    <cellStyle name="Normal 14 22 2" xfId="9872" xr:uid="{CC74508B-58D2-4CC7-B785-3CF9B8A3D84D}"/>
    <cellStyle name="Normal 14 22 20" xfId="9873" xr:uid="{E870C5AE-517F-4FF2-B713-6C05BE0DB853}"/>
    <cellStyle name="Normal 14 22 21" xfId="9874" xr:uid="{DFE48A1A-A3F3-4D11-917E-8A40BF131DFB}"/>
    <cellStyle name="Normal 14 22 22" xfId="9875" xr:uid="{FFFAA898-B684-4068-8AD9-40E3E62D73C3}"/>
    <cellStyle name="Normal 14 22 23" xfId="9876" xr:uid="{30B357F0-0A38-4B7B-BFE3-BDF8173DA33E}"/>
    <cellStyle name="Normal 14 22 24" xfId="9877" xr:uid="{72DF74BE-1889-4A31-9D4B-A2EFE7BFDE8E}"/>
    <cellStyle name="Normal 14 22 25" xfId="9878" xr:uid="{23B6F21F-F875-4AA3-80FE-3DFD8DED5142}"/>
    <cellStyle name="Normal 14 22 26" xfId="9879" xr:uid="{367336A0-09D8-49E9-8741-B3380445206B}"/>
    <cellStyle name="Normal 14 22 27" xfId="9880" xr:uid="{1F355F83-B13E-4D5F-B6F2-6C0E46585FF9}"/>
    <cellStyle name="Normal 14 22 28" xfId="9881" xr:uid="{61B8A114-83AE-4F7B-B8A6-0A1B861AE8DF}"/>
    <cellStyle name="Normal 14 22 29" xfId="9882" xr:uid="{0E3BBB2F-A381-4EED-9939-9F849807D122}"/>
    <cellStyle name="Normal 14 22 3" xfId="9883" xr:uid="{B4653B33-5415-470C-A9D9-687EADB497C5}"/>
    <cellStyle name="Normal 14 22 30" xfId="9884" xr:uid="{329F8714-8DB6-45C9-BF1F-0B7AF770DB32}"/>
    <cellStyle name="Normal 14 22 31" xfId="9885" xr:uid="{1A696804-E2BD-4AC5-9B69-254069FAF2E7}"/>
    <cellStyle name="Normal 14 22 32" xfId="9886" xr:uid="{AEE1CFF5-A25A-4208-8F89-76D7AC176455}"/>
    <cellStyle name="Normal 14 22 33" xfId="9887" xr:uid="{53E07E68-3B9A-444E-A090-4911BB2F89D2}"/>
    <cellStyle name="Normal 14 22 34" xfId="9888" xr:uid="{75598E0D-E729-4002-8053-214A407B7F2E}"/>
    <cellStyle name="Normal 14 22 35" xfId="9889" xr:uid="{9F7CCFC3-B807-4838-BCFF-ED97270417D7}"/>
    <cellStyle name="Normal 14 22 36" xfId="9890" xr:uid="{ACC9487C-4130-4025-89BF-6DA25018FA42}"/>
    <cellStyle name="Normal 14 22 37" xfId="9891" xr:uid="{388CD5B2-2486-4E85-93AD-B60B8490E7AB}"/>
    <cellStyle name="Normal 14 22 4" xfId="9892" xr:uid="{DB835592-2D7B-4700-902E-F74F2DE5DC80}"/>
    <cellStyle name="Normal 14 22 5" xfId="9893" xr:uid="{38EE7E17-B483-4D71-A788-D8CAA5B6818A}"/>
    <cellStyle name="Normal 14 22 6" xfId="9894" xr:uid="{D16DEE78-5CFF-4C4E-9CE1-30EEF5187074}"/>
    <cellStyle name="Normal 14 22 7" xfId="9895" xr:uid="{586FF9FF-C632-4C4E-842C-46F91BF026F1}"/>
    <cellStyle name="Normal 14 22 8" xfId="9896" xr:uid="{C45BA59E-76C4-4521-B131-6D6F4342198E}"/>
    <cellStyle name="Normal 14 22 9" xfId="9897" xr:uid="{C37CD63E-C98B-4A8E-8080-476A9A0FBE1A}"/>
    <cellStyle name="Normal 14 23" xfId="9898" xr:uid="{1940A7C9-7B72-4907-BCDE-252D70157ACC}"/>
    <cellStyle name="Normal 14 23 10" xfId="9899" xr:uid="{5742E7BA-9B9A-4335-AC5E-62B2C1A02CC1}"/>
    <cellStyle name="Normal 14 23 11" xfId="9900" xr:uid="{F5234FCF-3D78-4D9B-9847-0A7FE57B9656}"/>
    <cellStyle name="Normal 14 23 12" xfId="9901" xr:uid="{1BA46954-2424-467E-9585-5963E56EB6A3}"/>
    <cellStyle name="Normal 14 23 13" xfId="9902" xr:uid="{7ABA6B27-40C4-435D-B2E0-06041637364F}"/>
    <cellStyle name="Normal 14 23 14" xfId="9903" xr:uid="{1D7B6EC3-B676-442B-8452-07E0C21C556D}"/>
    <cellStyle name="Normal 14 23 15" xfId="9904" xr:uid="{06324727-392A-4733-89FA-3EACDF6F5A62}"/>
    <cellStyle name="Normal 14 23 16" xfId="9905" xr:uid="{E3A7E1F5-EFA6-4831-B4E0-AC28F6071D56}"/>
    <cellStyle name="Normal 14 23 17" xfId="9906" xr:uid="{4F4A72F1-EDF7-4E42-90DC-FE058CD5E40C}"/>
    <cellStyle name="Normal 14 23 18" xfId="9907" xr:uid="{02FCCC76-88F1-46C2-91DE-83AF5B719E8A}"/>
    <cellStyle name="Normal 14 23 19" xfId="9908" xr:uid="{DB0E851C-DB25-49AD-BDE7-B9E8FD5CE265}"/>
    <cellStyle name="Normal 14 23 2" xfId="9909" xr:uid="{AB420253-DD5C-4955-991A-9701ADB3A935}"/>
    <cellStyle name="Normal 14 23 20" xfId="9910" xr:uid="{DD154159-200D-4FEE-A1F1-0DCE48BA45A2}"/>
    <cellStyle name="Normal 14 23 21" xfId="9911" xr:uid="{08118453-ED64-4F8A-A025-816C837579D0}"/>
    <cellStyle name="Normal 14 23 22" xfId="9912" xr:uid="{F75849C9-2917-4369-A5AD-37D27ABF96C7}"/>
    <cellStyle name="Normal 14 23 23" xfId="9913" xr:uid="{D4A47E98-86C7-4BF7-9209-38EA5037C02D}"/>
    <cellStyle name="Normal 14 23 24" xfId="9914" xr:uid="{8E982366-DA8D-4ACB-83B7-519EBC75086E}"/>
    <cellStyle name="Normal 14 23 25" xfId="9915" xr:uid="{1883B259-7781-4E33-A3DE-3685F3CCB5CE}"/>
    <cellStyle name="Normal 14 23 26" xfId="9916" xr:uid="{0CFF07C2-2F50-4257-9E5C-35BBA190BCCC}"/>
    <cellStyle name="Normal 14 23 27" xfId="9917" xr:uid="{8DABABAC-40DC-47AC-9CE9-2987F727E3BA}"/>
    <cellStyle name="Normal 14 23 28" xfId="9918" xr:uid="{32617C95-AB97-4262-A8E8-2116711E4D13}"/>
    <cellStyle name="Normal 14 23 29" xfId="9919" xr:uid="{7FB35F1C-60C6-479E-9369-4016F8E5E2CB}"/>
    <cellStyle name="Normal 14 23 3" xfId="9920" xr:uid="{459141CF-3B03-432A-ADAD-44E8654C5E30}"/>
    <cellStyle name="Normal 14 23 30" xfId="9921" xr:uid="{70BBE762-B7F9-42EE-A194-0AFC43145CA5}"/>
    <cellStyle name="Normal 14 23 31" xfId="9922" xr:uid="{DB8AEE67-C7FC-4EDD-9716-6F4B5493D1A0}"/>
    <cellStyle name="Normal 14 23 32" xfId="9923" xr:uid="{6526C37B-D316-4175-AB61-54DFB77C720A}"/>
    <cellStyle name="Normal 14 23 33" xfId="9924" xr:uid="{3990260B-CA0B-4CCD-A88A-E2279859F24E}"/>
    <cellStyle name="Normal 14 23 34" xfId="9925" xr:uid="{42615FE1-8B59-4E6A-B733-BBA42168D60F}"/>
    <cellStyle name="Normal 14 23 35" xfId="9926" xr:uid="{C634FFD1-EFEF-4580-BB65-EBBD2E0BB855}"/>
    <cellStyle name="Normal 14 23 36" xfId="9927" xr:uid="{2C6C2A6C-5303-4E36-B06B-AB9D4BF2D34B}"/>
    <cellStyle name="Normal 14 23 37" xfId="9928" xr:uid="{82459B96-DB67-413E-A7F7-AC091266F833}"/>
    <cellStyle name="Normal 14 23 4" xfId="9929" xr:uid="{D9DF42E7-06DB-4162-9027-0B937D80E014}"/>
    <cellStyle name="Normal 14 23 5" xfId="9930" xr:uid="{826144F2-1EAE-4562-8DDC-6E5E12862393}"/>
    <cellStyle name="Normal 14 23 6" xfId="9931" xr:uid="{A6B8E707-2DCD-4CE5-8A20-610E6E6F0180}"/>
    <cellStyle name="Normal 14 23 7" xfId="9932" xr:uid="{6707380B-E1B1-4DC7-AE12-7D52670CE882}"/>
    <cellStyle name="Normal 14 23 8" xfId="9933" xr:uid="{BFE705FE-964B-4A2E-9D8C-BCC992A1DE68}"/>
    <cellStyle name="Normal 14 23 9" xfId="9934" xr:uid="{200B9D63-C057-48EB-B63B-5ABC45E7A381}"/>
    <cellStyle name="Normal 14 24" xfId="9935" xr:uid="{6A6131F7-F247-46DE-A847-9B3AC52A5C8E}"/>
    <cellStyle name="Normal 14 24 10" xfId="9936" xr:uid="{7C238D02-7463-464C-BF38-6EDA643F33E0}"/>
    <cellStyle name="Normal 14 24 11" xfId="9937" xr:uid="{68011A19-877F-474E-A360-041E334DFDA2}"/>
    <cellStyle name="Normal 14 24 12" xfId="9938" xr:uid="{68C02864-BC3D-4DBE-836C-6BFA0D57E1E0}"/>
    <cellStyle name="Normal 14 24 13" xfId="9939" xr:uid="{AE2BDF15-931B-448E-B3CA-7B6284F416EA}"/>
    <cellStyle name="Normal 14 24 14" xfId="9940" xr:uid="{70E81EB9-D564-4BE5-86EF-C82EEA793561}"/>
    <cellStyle name="Normal 14 24 15" xfId="9941" xr:uid="{85636872-33C8-42DF-B278-9F028AD5D4F3}"/>
    <cellStyle name="Normal 14 24 16" xfId="9942" xr:uid="{8EE14E3B-E26F-42CA-9B34-040E0322F1C3}"/>
    <cellStyle name="Normal 14 24 17" xfId="9943" xr:uid="{F06FD300-C0C7-4E91-9A65-5FBFAED37AEF}"/>
    <cellStyle name="Normal 14 24 18" xfId="9944" xr:uid="{5D210F1B-1EE2-438B-B7C4-06FC0E2DE02A}"/>
    <cellStyle name="Normal 14 24 19" xfId="9945" xr:uid="{F3CC1924-0773-4204-96E8-635F84593D6C}"/>
    <cellStyle name="Normal 14 24 2" xfId="9946" xr:uid="{74BD81ED-9D37-431B-AA03-E6BED2EB499D}"/>
    <cellStyle name="Normal 14 24 20" xfId="9947" xr:uid="{CB1F57D0-1A4C-4D38-BDFA-899ABD5ADF01}"/>
    <cellStyle name="Normal 14 24 21" xfId="9948" xr:uid="{D4CC3B4E-EF89-4DAE-8AED-1D336D94003E}"/>
    <cellStyle name="Normal 14 24 22" xfId="9949" xr:uid="{D71FCBDF-7BB7-4AFF-B9B2-EACF02D8B67E}"/>
    <cellStyle name="Normal 14 24 23" xfId="9950" xr:uid="{B07DD1B7-656A-43ED-B0DD-544CA60DEE51}"/>
    <cellStyle name="Normal 14 24 24" xfId="9951" xr:uid="{3F18D915-05D5-4DB6-A679-2CE7A4A0A7B3}"/>
    <cellStyle name="Normal 14 24 25" xfId="9952" xr:uid="{0F1B2C06-8C38-4C79-A9CA-23C0ABD4D17E}"/>
    <cellStyle name="Normal 14 24 26" xfId="9953" xr:uid="{2B5EB304-CB3C-432A-965D-B9DE491A643F}"/>
    <cellStyle name="Normal 14 24 27" xfId="9954" xr:uid="{D1D6AAF5-9553-4DE0-87D3-978272875D99}"/>
    <cellStyle name="Normal 14 24 28" xfId="9955" xr:uid="{93D8BA04-61F5-49BE-8403-570634B229BB}"/>
    <cellStyle name="Normal 14 24 29" xfId="9956" xr:uid="{B625D448-3ECE-45B6-85C1-A7E21201849D}"/>
    <cellStyle name="Normal 14 24 3" xfId="9957" xr:uid="{A01E6CF3-81C9-422B-A16F-B41792AC3D42}"/>
    <cellStyle name="Normal 14 24 30" xfId="9958" xr:uid="{A017E9D1-2D39-41E0-BF0C-E7F7FD18B42B}"/>
    <cellStyle name="Normal 14 24 31" xfId="9959" xr:uid="{0C29D592-9761-4A9A-83ED-E2C86F17E7B4}"/>
    <cellStyle name="Normal 14 24 32" xfId="9960" xr:uid="{61D4A74D-F9D1-4019-97C2-C91D867A1B95}"/>
    <cellStyle name="Normal 14 24 33" xfId="9961" xr:uid="{2C1C078A-8C14-421B-9E63-327CBDE873DB}"/>
    <cellStyle name="Normal 14 24 34" xfId="9962" xr:uid="{86E2DCF8-2FD4-48CB-987F-33311BDC3912}"/>
    <cellStyle name="Normal 14 24 35" xfId="9963" xr:uid="{B553A556-7AC6-4A23-BC39-839886924A40}"/>
    <cellStyle name="Normal 14 24 36" xfId="9964" xr:uid="{E91B1762-31B3-4BD6-ACFB-64963867DD4B}"/>
    <cellStyle name="Normal 14 24 37" xfId="9965" xr:uid="{394D7F0D-0E4C-4056-9A64-76248A49EC29}"/>
    <cellStyle name="Normal 14 24 4" xfId="9966" xr:uid="{DECD4800-7619-41D0-81C2-98098FE49C4B}"/>
    <cellStyle name="Normal 14 24 5" xfId="9967" xr:uid="{CB3506FE-479B-4697-873B-F4D7B0CB7F79}"/>
    <cellStyle name="Normal 14 24 6" xfId="9968" xr:uid="{70F4B284-3293-471A-9B5E-1D2ACBC73FA6}"/>
    <cellStyle name="Normal 14 24 7" xfId="9969" xr:uid="{9842EB52-7D25-4304-9A38-88922D557EEC}"/>
    <cellStyle name="Normal 14 24 8" xfId="9970" xr:uid="{777F051A-8D42-4217-B8D4-CA371DD74C10}"/>
    <cellStyle name="Normal 14 24 9" xfId="9971" xr:uid="{66F6491B-0D6F-40CF-AC5C-03E8724B7C4C}"/>
    <cellStyle name="Normal 14 25" xfId="9972" xr:uid="{91D33F1C-70EF-4047-A083-7D4429198987}"/>
    <cellStyle name="Normal 14 26" xfId="9973" xr:uid="{D9E4949B-1615-4771-97A1-EF4918E192EC}"/>
    <cellStyle name="Normal 14 27" xfId="9974" xr:uid="{25204DEE-C1FA-4CED-9772-975DF5A2B6A1}"/>
    <cellStyle name="Normal 14 28" xfId="9975" xr:uid="{59334EEE-C80E-4019-B161-964E2845FE0B}"/>
    <cellStyle name="Normal 14 29" xfId="9976" xr:uid="{C912FF40-BD4B-48E2-80D9-1E920FD249C6}"/>
    <cellStyle name="Normal 14 3" xfId="9977" xr:uid="{2F3F9BDE-F8D3-42F6-9815-565533AFAD77}"/>
    <cellStyle name="Normal 14 3 2" xfId="43582" xr:uid="{9FD9A039-3598-40B6-8098-07E7D65A9BF2}"/>
    <cellStyle name="Normal 14 30" xfId="9978" xr:uid="{EA174345-AEC9-485E-BAD2-E9ABC14AC9A5}"/>
    <cellStyle name="Normal 14 31" xfId="9979" xr:uid="{0C9594FB-3FB1-4BFA-A8B6-ED38AC46B3F5}"/>
    <cellStyle name="Normal 14 32" xfId="9980" xr:uid="{2B632DFE-9C7B-45FD-B3D0-0B01819D20D7}"/>
    <cellStyle name="Normal 14 33" xfId="9981" xr:uid="{E229A5DA-8B1C-46D1-9ABF-D06D7CA1ACE2}"/>
    <cellStyle name="Normal 14 34" xfId="9982" xr:uid="{99D65707-C598-4AE7-8EC6-1E2CB7A06799}"/>
    <cellStyle name="Normal 14 35" xfId="9983" xr:uid="{0585BC10-CEEA-4546-BD67-050A1851ADFF}"/>
    <cellStyle name="Normal 14 36" xfId="9984" xr:uid="{7EDCE7EC-1544-408D-B0B2-3FDD04FCD033}"/>
    <cellStyle name="Normal 14 37" xfId="9985" xr:uid="{FC198E6A-E6EB-447B-8DA7-F115F728B8AD}"/>
    <cellStyle name="Normal 14 38" xfId="9986" xr:uid="{6AF75323-01F4-463F-AA67-CDC8CCD71709}"/>
    <cellStyle name="Normal 14 39" xfId="9987" xr:uid="{755A5523-1435-4B03-A624-7E606923B4ED}"/>
    <cellStyle name="Normal 14 4" xfId="9988" xr:uid="{94A49995-0719-4500-B86D-3806F487821B}"/>
    <cellStyle name="Normal 14 40" xfId="9989" xr:uid="{7D47D050-961B-4FED-AC22-C1FB4C525949}"/>
    <cellStyle name="Normal 14 41" xfId="9990" xr:uid="{25FB7731-FD64-4CA9-8393-5D5ED337D2ED}"/>
    <cellStyle name="Normal 14 42" xfId="9991" xr:uid="{9B64BC38-99D3-4AAD-8547-74EEDD1D1B56}"/>
    <cellStyle name="Normal 14 43" xfId="9992" xr:uid="{5992B970-3A5E-472D-932E-1878B0C259D4}"/>
    <cellStyle name="Normal 14 44" xfId="9993" xr:uid="{67989D99-E6DC-485F-A3FC-7AEB5A391764}"/>
    <cellStyle name="Normal 14 45" xfId="9994" xr:uid="{35B51D8F-50A1-4216-A42B-45B0988A512E}"/>
    <cellStyle name="Normal 14 46" xfId="9995" xr:uid="{84748281-412D-4887-BEFC-7EE2A52E3391}"/>
    <cellStyle name="Normal 14 47" xfId="9996" xr:uid="{CE7E15AF-EF02-4779-B031-12ACE79517FE}"/>
    <cellStyle name="Normal 14 48" xfId="9997" xr:uid="{A281DB22-DCC7-4A36-B0CD-166B0913038A}"/>
    <cellStyle name="Normal 14 49" xfId="9998" xr:uid="{FDD7E4C7-BC95-4949-BD3B-7D4EB2D50B72}"/>
    <cellStyle name="Normal 14 5" xfId="9999" xr:uid="{36E27721-CFC2-4C94-B2E8-FC1A82DA67E1}"/>
    <cellStyle name="Normal 14 50" xfId="10000" xr:uid="{21D728FB-21A8-4561-BA96-40DD144BFE37}"/>
    <cellStyle name="Normal 14 51" xfId="10001" xr:uid="{74AF751B-136F-4AD0-BB4C-98BCB9B7B49C}"/>
    <cellStyle name="Normal 14 52" xfId="10002" xr:uid="{7FEEFC83-7A46-4A89-B895-507FA6BBE2CC}"/>
    <cellStyle name="Normal 14 53" xfId="10003" xr:uid="{B78B7546-6337-448B-99AE-80F08B613BDD}"/>
    <cellStyle name="Normal 14 54" xfId="10004" xr:uid="{1E705BF8-9693-465A-A3BA-C162A7DBC7BC}"/>
    <cellStyle name="Normal 14 55" xfId="10005" xr:uid="{ED610101-0D35-4D2A-815E-91E767F5C4B5}"/>
    <cellStyle name="Normal 14 56" xfId="10006" xr:uid="{01B00F0A-ADC8-4A74-82E9-8E7C3F50D177}"/>
    <cellStyle name="Normal 14 57" xfId="10007" xr:uid="{3B45A1A1-B888-49F5-A1F8-F04C66EC3D0B}"/>
    <cellStyle name="Normal 14 6" xfId="10008" xr:uid="{3B4A517F-041A-44E2-83F5-3EF22B6DEBF8}"/>
    <cellStyle name="Normal 14 7" xfId="10009" xr:uid="{2364B93B-193A-4D25-940C-5687AB30B6DE}"/>
    <cellStyle name="Normal 14 8" xfId="10010" xr:uid="{349E48DF-F23D-4E78-96A3-763358BEA56B}"/>
    <cellStyle name="Normal 14 9" xfId="10011" xr:uid="{ADA31362-2F5F-4F72-A8CE-9A17B176346F}"/>
    <cellStyle name="Normal 14 9 10" xfId="10012" xr:uid="{68169975-5422-425E-8EED-6412EA0A6ED3}"/>
    <cellStyle name="Normal 14 9 11" xfId="10013" xr:uid="{AF9D3801-6A85-4C1F-9B0E-F921D5BEF35C}"/>
    <cellStyle name="Normal 14 9 12" xfId="10014" xr:uid="{5E0FD48F-018E-4DD2-8E7C-0D085275737F}"/>
    <cellStyle name="Normal 14 9 13" xfId="10015" xr:uid="{4E8887D2-48FF-4690-830F-492EDD468717}"/>
    <cellStyle name="Normal 14 9 14" xfId="10016" xr:uid="{57DEFC66-A8C3-4E8C-9747-7054A04E984B}"/>
    <cellStyle name="Normal 14 9 15" xfId="10017" xr:uid="{8A278DD0-DF19-469A-BFB1-A3E6B3B9ED8C}"/>
    <cellStyle name="Normal 14 9 16" xfId="10018" xr:uid="{F8D590A7-DAB7-4AFC-BD3D-F44AD4D98584}"/>
    <cellStyle name="Normal 14 9 17" xfId="10019" xr:uid="{F9F5EE17-07F6-4FDE-B37B-FB95C8B459AF}"/>
    <cellStyle name="Normal 14 9 18" xfId="10020" xr:uid="{E732EDDF-FFAD-478C-BC9C-7735B2AC7C1D}"/>
    <cellStyle name="Normal 14 9 19" xfId="10021" xr:uid="{E414102F-20AD-40E7-B6D2-CE571C25FA91}"/>
    <cellStyle name="Normal 14 9 2" xfId="10022" xr:uid="{35E55D77-0719-45A0-9C4B-662C9C6577DE}"/>
    <cellStyle name="Normal 14 9 20" xfId="10023" xr:uid="{7910AA88-8AF0-48C6-AC96-1F991ED59276}"/>
    <cellStyle name="Normal 14 9 21" xfId="10024" xr:uid="{2132B142-1458-4DDE-B872-F22D1D064FF5}"/>
    <cellStyle name="Normal 14 9 22" xfId="10025" xr:uid="{F187BC3F-D96C-4798-8391-6618F760BCDE}"/>
    <cellStyle name="Normal 14 9 23" xfId="10026" xr:uid="{ED5D6BAB-6B3B-40C9-9668-2B10D8949C36}"/>
    <cellStyle name="Normal 14 9 24" xfId="10027" xr:uid="{F208A98E-1403-455A-BDF0-40AD16E0B556}"/>
    <cellStyle name="Normal 14 9 25" xfId="10028" xr:uid="{A1956CD1-151B-4E04-BFC1-46372AED1184}"/>
    <cellStyle name="Normal 14 9 26" xfId="10029" xr:uid="{22017037-4AD2-4CC5-BEDA-A0B6529C09A5}"/>
    <cellStyle name="Normal 14 9 27" xfId="10030" xr:uid="{B8AB8850-8B9A-41E5-B9E2-0985A91092FC}"/>
    <cellStyle name="Normal 14 9 28" xfId="10031" xr:uid="{B820772E-CDBC-418D-8164-9AF60415E9DE}"/>
    <cellStyle name="Normal 14 9 29" xfId="10032" xr:uid="{51E3179D-777E-4709-B407-79775ABB363B}"/>
    <cellStyle name="Normal 14 9 3" xfId="10033" xr:uid="{61EDD88D-C185-4CCC-8AFE-F646A28CBA31}"/>
    <cellStyle name="Normal 14 9 30" xfId="10034" xr:uid="{05581AE1-FF86-4547-9329-95EAB0662B7A}"/>
    <cellStyle name="Normal 14 9 31" xfId="10035" xr:uid="{D727A1DB-8298-4332-BF82-577821D85200}"/>
    <cellStyle name="Normal 14 9 32" xfId="10036" xr:uid="{A6C7EE5F-1C38-465E-BE0E-39DE46D190E0}"/>
    <cellStyle name="Normal 14 9 33" xfId="10037" xr:uid="{49A2110E-6ECB-4911-9C11-CA2D28976D6D}"/>
    <cellStyle name="Normal 14 9 34" xfId="10038" xr:uid="{ECCB3154-2C25-4F71-A695-BBD88C52C3C3}"/>
    <cellStyle name="Normal 14 9 35" xfId="10039" xr:uid="{C5C50B73-4168-48C1-ACDB-32E0B05144F2}"/>
    <cellStyle name="Normal 14 9 36" xfId="10040" xr:uid="{11FD5086-6208-4EDC-B7F6-C0AF6B52AC1D}"/>
    <cellStyle name="Normal 14 9 37" xfId="10041" xr:uid="{2B377AC1-C773-42E6-B96C-F3F637459436}"/>
    <cellStyle name="Normal 14 9 38" xfId="10042" xr:uid="{201874AC-CB33-40D7-BD2A-3C860E6CB1E0}"/>
    <cellStyle name="Normal 14 9 39" xfId="10043" xr:uid="{26E44722-5A73-4A60-B74F-415ACA945C96}"/>
    <cellStyle name="Normal 14 9 4" xfId="10044" xr:uid="{E3A342F0-9E28-445D-8165-E9EC802CACDF}"/>
    <cellStyle name="Normal 14 9 40" xfId="10045" xr:uid="{D3B34FF5-D79C-4F10-ABCB-23909DB13F51}"/>
    <cellStyle name="Normal 14 9 41" xfId="10046" xr:uid="{6EB77833-FFBF-483B-ACC1-DB4146625CB7}"/>
    <cellStyle name="Normal 14 9 42" xfId="10047" xr:uid="{E4B3BC70-1BE9-435C-B2B9-5FA677E24921}"/>
    <cellStyle name="Normal 14 9 43" xfId="10048" xr:uid="{248D8A54-605C-4403-93E0-65BA69199787}"/>
    <cellStyle name="Normal 14 9 44" xfId="10049" xr:uid="{A07562E3-F0A3-4B06-9E03-685BFD3661F2}"/>
    <cellStyle name="Normal 14 9 45" xfId="10050" xr:uid="{C08DDFB2-DF22-489D-B9A3-940030A7C9BE}"/>
    <cellStyle name="Normal 14 9 5" xfId="10051" xr:uid="{7877AA05-A22F-4A93-A0F7-A2736D716E94}"/>
    <cellStyle name="Normal 14 9 6" xfId="10052" xr:uid="{463306B0-22BD-49A6-A6BE-76337E9445A3}"/>
    <cellStyle name="Normal 14 9 7" xfId="10053" xr:uid="{186BEDD5-7F2C-46A8-9806-CCA9846B0A72}"/>
    <cellStyle name="Normal 14 9 8" xfId="10054" xr:uid="{788050B7-CBE2-4F7D-B1EF-0F2A117BDAF4}"/>
    <cellStyle name="Normal 14 9 9" xfId="10055" xr:uid="{0DDFD0CB-8964-4F07-86DB-A5621FA5A096}"/>
    <cellStyle name="Normal 140" xfId="42517" xr:uid="{6F962E4D-0CEE-4761-9E8D-817D419BFF99}"/>
    <cellStyle name="Normal 141" xfId="42518" xr:uid="{5F41D275-C347-424C-9CB3-78A4E1D63857}"/>
    <cellStyle name="Normal 142" xfId="42519" xr:uid="{A17A5B62-C83F-42A0-B5CF-837B5AE40D45}"/>
    <cellStyle name="Normal 143" xfId="42520" xr:uid="{3D2FC393-3D6E-470B-805A-466243FBACEC}"/>
    <cellStyle name="Normal 144" xfId="42521" xr:uid="{ED98D2C4-755A-4F45-B0B8-A6BF2A8D8718}"/>
    <cellStyle name="Normal 145" xfId="42522" xr:uid="{EC6423FD-85B4-48DA-AE70-D6FFC7843A59}"/>
    <cellStyle name="Normal 146" xfId="42523" xr:uid="{5248FEC9-A641-4224-B075-EC4DD15A6C64}"/>
    <cellStyle name="Normal 147" xfId="1690" xr:uid="{64CD7178-E6FE-4815-8F44-3F7C03CBF822}"/>
    <cellStyle name="Normal 148" xfId="42524" xr:uid="{9A878559-051F-4983-B5E1-C68D5F0FDB7D}"/>
    <cellStyle name="Normal 149" xfId="42525" xr:uid="{50FB2939-756C-423A-B47E-D616B6725AB8}"/>
    <cellStyle name="Normal 15" xfId="1076" xr:uid="{0CEF46E5-35F7-46F2-9D17-01796562FC00}"/>
    <cellStyle name="Normal 15 10" xfId="10056" xr:uid="{1E64AEBD-7174-46BB-A6BF-4362493AB5E7}"/>
    <cellStyle name="Normal 15 10 10" xfId="10057" xr:uid="{A7A118DB-C74D-4151-B03A-5D144787AD0D}"/>
    <cellStyle name="Normal 15 10 11" xfId="10058" xr:uid="{57767EF2-D160-4468-8196-A54805A986CA}"/>
    <cellStyle name="Normal 15 10 12" xfId="10059" xr:uid="{E7587A6F-029D-485E-82E5-DCFE94055A7C}"/>
    <cellStyle name="Normal 15 10 13" xfId="10060" xr:uid="{05B74ED4-1CA0-486E-923A-BE46D47530DA}"/>
    <cellStyle name="Normal 15 10 14" xfId="10061" xr:uid="{B52080F3-8802-48D2-9537-4F3D5659A714}"/>
    <cellStyle name="Normal 15 10 15" xfId="10062" xr:uid="{01306D59-B5DD-41B8-BC04-40AC471B379B}"/>
    <cellStyle name="Normal 15 10 16" xfId="10063" xr:uid="{52C21B57-D9FC-4AA4-9ECE-5D8CE0DB2C71}"/>
    <cellStyle name="Normal 15 10 17" xfId="10064" xr:uid="{ABAC35EF-793C-4837-ABCD-C9F0F2AF7FA7}"/>
    <cellStyle name="Normal 15 10 18" xfId="10065" xr:uid="{58DB42C5-BAAE-454E-B5A0-9F6C9B8DC44E}"/>
    <cellStyle name="Normal 15 10 19" xfId="10066" xr:uid="{87250C48-4F8E-403F-93FE-63E8CC8097E2}"/>
    <cellStyle name="Normal 15 10 2" xfId="10067" xr:uid="{7F28410E-62BD-4C85-AD7F-6AC3D55311E8}"/>
    <cellStyle name="Normal 15 10 20" xfId="10068" xr:uid="{D9338FC1-CD7F-477E-8865-A6ED32614FAA}"/>
    <cellStyle name="Normal 15 10 21" xfId="10069" xr:uid="{CC0C4D04-B8D0-46F5-909E-E8894367C8D0}"/>
    <cellStyle name="Normal 15 10 22" xfId="10070" xr:uid="{5754BD01-A037-458A-B367-E8CD5CDE2B51}"/>
    <cellStyle name="Normal 15 10 23" xfId="10071" xr:uid="{F02C7A61-628E-403A-AF17-19B51C37CD2D}"/>
    <cellStyle name="Normal 15 10 24" xfId="10072" xr:uid="{1B1356FA-5922-45C8-A9C0-2528AC0B2459}"/>
    <cellStyle name="Normal 15 10 25" xfId="10073" xr:uid="{537D2293-3A95-48E1-B735-FB9830503D5A}"/>
    <cellStyle name="Normal 15 10 26" xfId="10074" xr:uid="{02D1C236-B95E-476B-A181-DF98C7C0A807}"/>
    <cellStyle name="Normal 15 10 27" xfId="10075" xr:uid="{28F33A29-F2D5-4933-87D6-529BBDA384A6}"/>
    <cellStyle name="Normal 15 10 28" xfId="10076" xr:uid="{616189C7-AB8F-4935-8FC3-17B32BE3058B}"/>
    <cellStyle name="Normal 15 10 29" xfId="10077" xr:uid="{5D5CBF1A-167B-401C-B107-E6859DFB2AD4}"/>
    <cellStyle name="Normal 15 10 3" xfId="10078" xr:uid="{38EB5E94-36DF-4A84-A502-0E5C47F8578B}"/>
    <cellStyle name="Normal 15 10 30" xfId="10079" xr:uid="{493DEE58-A7E6-404A-ACD3-A2CEB49EFE0C}"/>
    <cellStyle name="Normal 15 10 31" xfId="10080" xr:uid="{277C9D51-47A3-44E7-96FB-AE92A6664C27}"/>
    <cellStyle name="Normal 15 10 32" xfId="10081" xr:uid="{FAA5146F-7A11-4CF8-A5F4-481168402E67}"/>
    <cellStyle name="Normal 15 10 33" xfId="10082" xr:uid="{5E2F7F95-3A78-4A2A-BBAC-21AEC1D9EF62}"/>
    <cellStyle name="Normal 15 10 34" xfId="10083" xr:uid="{C18F1264-2B07-4D73-BF46-D549A8BF3EE8}"/>
    <cellStyle name="Normal 15 10 35" xfId="10084" xr:uid="{FB4F6804-FEA2-481E-9B7C-0041325413C1}"/>
    <cellStyle name="Normal 15 10 36" xfId="10085" xr:uid="{67BC1B33-FFA5-4CEA-8ECA-7A08A24769D2}"/>
    <cellStyle name="Normal 15 10 37" xfId="10086" xr:uid="{7A8CDF86-53E8-4859-BD34-A782F045603D}"/>
    <cellStyle name="Normal 15 10 4" xfId="10087" xr:uid="{A9B605FD-CE45-4E0A-877E-3D97A7C73616}"/>
    <cellStyle name="Normal 15 10 5" xfId="10088" xr:uid="{0FCF6513-D34C-407A-9472-88235D2CDDC3}"/>
    <cellStyle name="Normal 15 10 6" xfId="10089" xr:uid="{F89CCD0E-A7E4-4DD8-AC46-95C813CA4688}"/>
    <cellStyle name="Normal 15 10 7" xfId="10090" xr:uid="{0E4222C4-DA5C-421C-A40F-178B582FCDD3}"/>
    <cellStyle name="Normal 15 10 8" xfId="10091" xr:uid="{DA2394CA-B4A1-4C2F-9372-1A147E8CCA60}"/>
    <cellStyle name="Normal 15 10 9" xfId="10092" xr:uid="{982A72C8-B3A7-4A74-AD3C-1CD73A8C001F}"/>
    <cellStyle name="Normal 15 11" xfId="10093" xr:uid="{B8B7CFAF-E774-4301-ABDA-0A6171D56D09}"/>
    <cellStyle name="Normal 15 11 10" xfId="10094" xr:uid="{4D971F51-33D0-438D-8F50-B969AB488690}"/>
    <cellStyle name="Normal 15 11 11" xfId="10095" xr:uid="{983BBAA9-2EE7-4D11-8631-311E2D53F5E7}"/>
    <cellStyle name="Normal 15 11 12" xfId="10096" xr:uid="{975872E2-35E6-45F3-B0C0-5F5DAE980096}"/>
    <cellStyle name="Normal 15 11 13" xfId="10097" xr:uid="{E37392B1-1CA3-4495-8D53-1930B38762B0}"/>
    <cellStyle name="Normal 15 11 14" xfId="10098" xr:uid="{56BA16C5-699B-409C-907E-0626FD776053}"/>
    <cellStyle name="Normal 15 11 15" xfId="10099" xr:uid="{2CAE6FED-F47C-417B-BB40-E9FBF9EFCC1F}"/>
    <cellStyle name="Normal 15 11 16" xfId="10100" xr:uid="{1B47A831-8E7D-485A-8111-96E6653FC4A3}"/>
    <cellStyle name="Normal 15 11 17" xfId="10101" xr:uid="{63E54B6C-0A82-4DAD-B3C2-71A04CDD0C97}"/>
    <cellStyle name="Normal 15 11 18" xfId="10102" xr:uid="{0A04FC73-480A-416D-9002-79407FFF8408}"/>
    <cellStyle name="Normal 15 11 19" xfId="10103" xr:uid="{A4CDB1B7-E15E-42A3-AAE0-CCB1E9727442}"/>
    <cellStyle name="Normal 15 11 2" xfId="10104" xr:uid="{E26B7AC6-624D-435F-81D3-A6305EDE2C6D}"/>
    <cellStyle name="Normal 15 11 20" xfId="10105" xr:uid="{1D2AD018-945B-474A-B8FF-0A5CDD4C33A3}"/>
    <cellStyle name="Normal 15 11 21" xfId="10106" xr:uid="{49188500-1BC3-4879-91A8-DFFE8ACF7687}"/>
    <cellStyle name="Normal 15 11 22" xfId="10107" xr:uid="{8A268522-49D5-4D86-A73E-942F95B0BDDD}"/>
    <cellStyle name="Normal 15 11 23" xfId="10108" xr:uid="{A7B93ACA-B905-4676-B861-3B6B50C09378}"/>
    <cellStyle name="Normal 15 11 24" xfId="10109" xr:uid="{00816E8F-36FC-4A93-A7E7-C85CB8F9BB40}"/>
    <cellStyle name="Normal 15 11 25" xfId="10110" xr:uid="{E2BF1701-A657-4A22-916D-7F8915A78218}"/>
    <cellStyle name="Normal 15 11 26" xfId="10111" xr:uid="{6E11CFB9-C155-4F1E-919A-6B2629FD3747}"/>
    <cellStyle name="Normal 15 11 27" xfId="10112" xr:uid="{71C400BE-5B01-4641-9134-4FAA01E356E7}"/>
    <cellStyle name="Normal 15 11 28" xfId="10113" xr:uid="{2C23ABD1-9006-471E-B3CF-FB4A0F9E6341}"/>
    <cellStyle name="Normal 15 11 29" xfId="10114" xr:uid="{3A12A956-24F9-47AC-A237-DA750DEC3E42}"/>
    <cellStyle name="Normal 15 11 3" xfId="10115" xr:uid="{5BC7D59A-F049-4544-9139-B0851DD7A62C}"/>
    <cellStyle name="Normal 15 11 30" xfId="10116" xr:uid="{507DA36A-0FCE-46F4-BDCF-39DA65994713}"/>
    <cellStyle name="Normal 15 11 31" xfId="10117" xr:uid="{2ADD86A9-613E-42C2-9640-06F127A0FB82}"/>
    <cellStyle name="Normal 15 11 32" xfId="10118" xr:uid="{AEE18AA1-FD08-47C7-BE31-E0FDF078A86B}"/>
    <cellStyle name="Normal 15 11 33" xfId="10119" xr:uid="{5E32A422-F543-4883-ADF0-2723D536F4F3}"/>
    <cellStyle name="Normal 15 11 34" xfId="10120" xr:uid="{110D4559-DAED-4B69-80A4-93F14B8E968B}"/>
    <cellStyle name="Normal 15 11 35" xfId="10121" xr:uid="{AD10F436-6464-4B05-B6BB-AE26BDCCE36D}"/>
    <cellStyle name="Normal 15 11 36" xfId="10122" xr:uid="{4979CA25-891D-426E-AB04-0DD34F856609}"/>
    <cellStyle name="Normal 15 11 37" xfId="10123" xr:uid="{477D7BA7-2051-49CB-A0D9-0F87A4C95F3E}"/>
    <cellStyle name="Normal 15 11 4" xfId="10124" xr:uid="{8AF261FB-AD40-463E-9EC1-BD425CA9729C}"/>
    <cellStyle name="Normal 15 11 5" xfId="10125" xr:uid="{1133560D-749F-4D96-9B23-A6E611271175}"/>
    <cellStyle name="Normal 15 11 6" xfId="10126" xr:uid="{DF02BFDA-057F-4AA8-8A0D-70E732D7B365}"/>
    <cellStyle name="Normal 15 11 7" xfId="10127" xr:uid="{414E4E09-ED25-496A-8F97-99ABFB607788}"/>
    <cellStyle name="Normal 15 11 8" xfId="10128" xr:uid="{A6539E3C-EBDB-4560-A209-34D612F212FF}"/>
    <cellStyle name="Normal 15 11 9" xfId="10129" xr:uid="{1EE9087F-273C-4CF3-AB91-5FE0240EDCB8}"/>
    <cellStyle name="Normal 15 12" xfId="10130" xr:uid="{0DA9D7D0-CD3F-4B24-A48F-31F12F5D89B2}"/>
    <cellStyle name="Normal 15 12 10" xfId="10131" xr:uid="{66D736B7-66BF-490A-A8F4-CBDCEFE29A1B}"/>
    <cellStyle name="Normal 15 12 11" xfId="10132" xr:uid="{C9A3F302-B823-49A4-B2FC-17BB91318E96}"/>
    <cellStyle name="Normal 15 12 12" xfId="10133" xr:uid="{D90FCC68-9FF8-409D-B6CE-2BC6D0F9AD64}"/>
    <cellStyle name="Normal 15 12 13" xfId="10134" xr:uid="{95C68F89-2ED4-4AD5-A8FF-CACD647F783E}"/>
    <cellStyle name="Normal 15 12 14" xfId="10135" xr:uid="{9BE695D8-7793-43D9-9A9E-C9F615A16269}"/>
    <cellStyle name="Normal 15 12 15" xfId="10136" xr:uid="{997904D6-2D7A-4136-8F61-4A3A0368A360}"/>
    <cellStyle name="Normal 15 12 16" xfId="10137" xr:uid="{E80926C6-D28E-4764-9776-5EB11747470B}"/>
    <cellStyle name="Normal 15 12 17" xfId="10138" xr:uid="{582A436B-ABF6-49EB-A2D3-3BAE6352F3B6}"/>
    <cellStyle name="Normal 15 12 18" xfId="10139" xr:uid="{A5F66535-5CFF-4680-9205-37238B565BDB}"/>
    <cellStyle name="Normal 15 12 19" xfId="10140" xr:uid="{849E7F33-73ED-4FEF-AC08-3FF439694B65}"/>
    <cellStyle name="Normal 15 12 2" xfId="10141" xr:uid="{C43A4B30-FE8F-451A-9E51-C9453907649E}"/>
    <cellStyle name="Normal 15 12 20" xfId="10142" xr:uid="{9FFB59A1-C998-4F81-828C-A2268368A30F}"/>
    <cellStyle name="Normal 15 12 21" xfId="10143" xr:uid="{B35369FC-65A1-4B0A-9C0D-DBCF74F03A5C}"/>
    <cellStyle name="Normal 15 12 22" xfId="10144" xr:uid="{721A99B3-81E1-44BA-877D-4A282651290F}"/>
    <cellStyle name="Normal 15 12 23" xfId="10145" xr:uid="{C111999C-DEDF-4041-B7EB-FD8A92EF3893}"/>
    <cellStyle name="Normal 15 12 24" xfId="10146" xr:uid="{8A70E0B4-8C0B-4D8B-BFC7-162A41DEB9C5}"/>
    <cellStyle name="Normal 15 12 25" xfId="10147" xr:uid="{F4E7A71B-FD51-45DD-9DD7-B778DD09D251}"/>
    <cellStyle name="Normal 15 12 26" xfId="10148" xr:uid="{F0EC1279-D85B-4D2C-BBF7-6234AFAD893B}"/>
    <cellStyle name="Normal 15 12 27" xfId="10149" xr:uid="{09DE14A3-564E-4670-A2A7-EFDAD5F4B450}"/>
    <cellStyle name="Normal 15 12 28" xfId="10150" xr:uid="{FE98846F-76D0-4DEB-BEF1-9D56B9ACBF7C}"/>
    <cellStyle name="Normal 15 12 29" xfId="10151" xr:uid="{BC784D3D-818C-4C35-8B31-0B9021BA7E55}"/>
    <cellStyle name="Normal 15 12 3" xfId="10152" xr:uid="{4592F1C7-43E2-4A61-AA04-79948F5438FB}"/>
    <cellStyle name="Normal 15 12 30" xfId="10153" xr:uid="{62EA3A5A-02DF-442C-9D6E-F08BB0DB422F}"/>
    <cellStyle name="Normal 15 12 31" xfId="10154" xr:uid="{84FB0F0C-D69C-4532-A2C6-B9D25F14D26D}"/>
    <cellStyle name="Normal 15 12 32" xfId="10155" xr:uid="{B1B81008-6C6E-4B26-8486-015D40E7C948}"/>
    <cellStyle name="Normal 15 12 33" xfId="10156" xr:uid="{A0DDEF0B-A1CC-4011-98E1-D6DBEBD728F4}"/>
    <cellStyle name="Normal 15 12 34" xfId="10157" xr:uid="{CCFCD84C-CE34-46EC-B900-5FF522CE6FFD}"/>
    <cellStyle name="Normal 15 12 35" xfId="10158" xr:uid="{29616A3D-540F-4A4A-8EB6-DF44F48BB476}"/>
    <cellStyle name="Normal 15 12 36" xfId="10159" xr:uid="{1000FBEE-6E0A-43F5-AA47-C89DB00E4B87}"/>
    <cellStyle name="Normal 15 12 37" xfId="10160" xr:uid="{788A082E-FDBE-4CEC-B00E-7B5C56BC5E14}"/>
    <cellStyle name="Normal 15 12 4" xfId="10161" xr:uid="{C5A148D7-CD6E-4243-9177-BCEA05631510}"/>
    <cellStyle name="Normal 15 12 5" xfId="10162" xr:uid="{AD3A9EFC-F7D7-4C44-9D76-D4B49519D9C6}"/>
    <cellStyle name="Normal 15 12 6" xfId="10163" xr:uid="{E89BB1C3-011F-4C40-9AAB-82F5B30B4F70}"/>
    <cellStyle name="Normal 15 12 7" xfId="10164" xr:uid="{4D130BB4-418A-41C9-BD74-9EC8D5FD5020}"/>
    <cellStyle name="Normal 15 12 8" xfId="10165" xr:uid="{D60EDE0F-5329-48F4-A927-C406461CBA29}"/>
    <cellStyle name="Normal 15 12 9" xfId="10166" xr:uid="{B385AED8-6F2E-4C8B-8645-36E04DF701E3}"/>
    <cellStyle name="Normal 15 13" xfId="10167" xr:uid="{57925B45-C372-4FE8-906A-49417ABEA9D9}"/>
    <cellStyle name="Normal 15 13 10" xfId="10168" xr:uid="{B24E9D61-E49D-4856-9463-F4E42BC3C848}"/>
    <cellStyle name="Normal 15 13 11" xfId="10169" xr:uid="{E022BB18-42AB-48D0-879D-D234F523BC70}"/>
    <cellStyle name="Normal 15 13 12" xfId="10170" xr:uid="{FDF8D485-28DC-489E-AAEF-F9665394F6AC}"/>
    <cellStyle name="Normal 15 13 13" xfId="10171" xr:uid="{A446CA72-A69A-415E-85EC-13911ED72B3A}"/>
    <cellStyle name="Normal 15 13 14" xfId="10172" xr:uid="{8D83134B-F85E-4E51-8312-0A77230F0C32}"/>
    <cellStyle name="Normal 15 13 15" xfId="10173" xr:uid="{AC6A4CF5-DECA-44ED-BDD6-F847E6806A21}"/>
    <cellStyle name="Normal 15 13 16" xfId="10174" xr:uid="{78DA69BF-C726-4F4B-BAB1-E66C7172C44B}"/>
    <cellStyle name="Normal 15 13 17" xfId="10175" xr:uid="{BB965933-93DC-4BF9-85D4-2A01556F1DFB}"/>
    <cellStyle name="Normal 15 13 18" xfId="10176" xr:uid="{8AFBFAB7-94FF-4693-86F2-F8115BC3D414}"/>
    <cellStyle name="Normal 15 13 19" xfId="10177" xr:uid="{76853858-81D2-44CC-85FB-823459175468}"/>
    <cellStyle name="Normal 15 13 2" xfId="10178" xr:uid="{E31B056D-5787-44CA-BF49-EC6B04D93AE4}"/>
    <cellStyle name="Normal 15 13 20" xfId="10179" xr:uid="{D0F0681B-3BA5-44F9-BAE7-311B728FFCC3}"/>
    <cellStyle name="Normal 15 13 21" xfId="10180" xr:uid="{C329DE93-3E75-432B-BD34-ECE44720FB3A}"/>
    <cellStyle name="Normal 15 13 22" xfId="10181" xr:uid="{418CACE0-0BE9-4897-8355-EAF5C7A795AF}"/>
    <cellStyle name="Normal 15 13 23" xfId="10182" xr:uid="{B46FD838-96C2-46EB-9921-21F6DD645904}"/>
    <cellStyle name="Normal 15 13 24" xfId="10183" xr:uid="{B7E0A18E-5494-444D-A3AC-E50CE7806CC6}"/>
    <cellStyle name="Normal 15 13 25" xfId="10184" xr:uid="{331D43F0-D142-4A36-AD01-A9314EA1ECF8}"/>
    <cellStyle name="Normal 15 13 26" xfId="10185" xr:uid="{4BBD304C-87C2-4D3A-9AC5-062F3891A0A0}"/>
    <cellStyle name="Normal 15 13 27" xfId="10186" xr:uid="{A23C0118-BEE7-4149-9E79-5896D1E3DE06}"/>
    <cellStyle name="Normal 15 13 28" xfId="10187" xr:uid="{574DBCCE-2E5D-4E91-AA42-4356C1949516}"/>
    <cellStyle name="Normal 15 13 29" xfId="10188" xr:uid="{672A9377-335E-420B-9AE7-FDBBAE1BBA38}"/>
    <cellStyle name="Normal 15 13 3" xfId="10189" xr:uid="{40BE3AA8-4F29-4397-9587-DA44C28C52CD}"/>
    <cellStyle name="Normal 15 13 30" xfId="10190" xr:uid="{60D045EA-BC21-46FE-AFB0-1A5677CE45E3}"/>
    <cellStyle name="Normal 15 13 31" xfId="10191" xr:uid="{756FE7CD-2B7E-47B7-A528-19041AF454CD}"/>
    <cellStyle name="Normal 15 13 32" xfId="10192" xr:uid="{8F4100A0-C84A-4D95-89FB-7C952C9FCFEA}"/>
    <cellStyle name="Normal 15 13 33" xfId="10193" xr:uid="{2E4D3654-F92B-4206-8243-7F7ADB7C9139}"/>
    <cellStyle name="Normal 15 13 34" xfId="10194" xr:uid="{28D372E2-6275-4E68-8983-D0AC23A0540F}"/>
    <cellStyle name="Normal 15 13 35" xfId="10195" xr:uid="{EF8B6487-9406-40D0-9C8D-6D1D07E30508}"/>
    <cellStyle name="Normal 15 13 36" xfId="10196" xr:uid="{E0FBFD20-43C1-4CD1-9050-4929713AA0C3}"/>
    <cellStyle name="Normal 15 13 37" xfId="10197" xr:uid="{9A64B4A2-8101-4D04-A74A-2D305734AFC5}"/>
    <cellStyle name="Normal 15 13 4" xfId="10198" xr:uid="{0E9E34FF-19C8-4955-BE3C-9605936AFDD0}"/>
    <cellStyle name="Normal 15 13 5" xfId="10199" xr:uid="{22D0BDD5-CDC7-498C-96A0-F79A81117FB6}"/>
    <cellStyle name="Normal 15 13 6" xfId="10200" xr:uid="{EC3C5E62-0B1D-4487-B019-81702BE259CA}"/>
    <cellStyle name="Normal 15 13 7" xfId="10201" xr:uid="{8395AD0C-E274-40D0-8331-7E599E86A115}"/>
    <cellStyle name="Normal 15 13 8" xfId="10202" xr:uid="{5C5CEB8C-4845-4CC6-8307-216BDB77B2C0}"/>
    <cellStyle name="Normal 15 13 9" xfId="10203" xr:uid="{ADAF4326-15CD-459E-A563-FAABA86AE317}"/>
    <cellStyle name="Normal 15 14" xfId="10204" xr:uid="{F9EE68C7-E6CB-4AA2-B24E-CF286C7C4F28}"/>
    <cellStyle name="Normal 15 14 10" xfId="10205" xr:uid="{2B9A69ED-F39D-4B27-A0AE-5CBACE55A0CB}"/>
    <cellStyle name="Normal 15 14 11" xfId="10206" xr:uid="{5466DDF1-DF36-40D5-84D2-8F9EFB962422}"/>
    <cellStyle name="Normal 15 14 12" xfId="10207" xr:uid="{05AC25CE-479F-4226-AB79-45DE2B4DEF29}"/>
    <cellStyle name="Normal 15 14 13" xfId="10208" xr:uid="{743478BB-C34D-4C6A-923A-D831AE3F404B}"/>
    <cellStyle name="Normal 15 14 14" xfId="10209" xr:uid="{B2E90B36-5AD1-4F6A-B20B-C24C0E2DAE94}"/>
    <cellStyle name="Normal 15 14 15" xfId="10210" xr:uid="{204D793B-64F7-47F3-88CB-141182B08ED5}"/>
    <cellStyle name="Normal 15 14 16" xfId="10211" xr:uid="{6A83A489-979C-4CDF-9A1A-51969D364F07}"/>
    <cellStyle name="Normal 15 14 17" xfId="10212" xr:uid="{09B286DE-29AB-40A9-A916-2E4434B913FA}"/>
    <cellStyle name="Normal 15 14 18" xfId="10213" xr:uid="{64C79A5B-65B3-4387-B05D-3A51B5CB0638}"/>
    <cellStyle name="Normal 15 14 19" xfId="10214" xr:uid="{F1390361-BE08-4996-93C7-06A618E99F86}"/>
    <cellStyle name="Normal 15 14 2" xfId="10215" xr:uid="{6C3E2223-3EC2-4974-A4CF-78DCC2CC8B36}"/>
    <cellStyle name="Normal 15 14 20" xfId="10216" xr:uid="{00701CC7-9392-4A29-8B53-A480475E58F3}"/>
    <cellStyle name="Normal 15 14 21" xfId="10217" xr:uid="{6C1B1790-A27A-42AB-BFED-D89D0265D278}"/>
    <cellStyle name="Normal 15 14 22" xfId="10218" xr:uid="{FAA9C95A-D0C7-46E6-BA1A-3305469E6587}"/>
    <cellStyle name="Normal 15 14 23" xfId="10219" xr:uid="{7F7FEEE5-33D6-42E9-8D53-6E02B5E8CC1C}"/>
    <cellStyle name="Normal 15 14 24" xfId="10220" xr:uid="{01D86D94-FC97-430E-BC87-88BA0434EF9F}"/>
    <cellStyle name="Normal 15 14 25" xfId="10221" xr:uid="{A0319094-326B-40B6-80EC-0134DC1D19A0}"/>
    <cellStyle name="Normal 15 14 26" xfId="10222" xr:uid="{4679FD9E-FDCF-4B19-BEA5-48DCEAA32559}"/>
    <cellStyle name="Normal 15 14 27" xfId="10223" xr:uid="{90BEC611-B7F0-4ED5-A7BF-45E329913EA5}"/>
    <cellStyle name="Normal 15 14 28" xfId="10224" xr:uid="{03A3B116-5492-4677-8B26-C573A91A159A}"/>
    <cellStyle name="Normal 15 14 29" xfId="10225" xr:uid="{B737035B-0B7D-4AAB-A6F8-42E253F1CF06}"/>
    <cellStyle name="Normal 15 14 3" xfId="10226" xr:uid="{F392C69B-620F-448B-AB30-254819181350}"/>
    <cellStyle name="Normal 15 14 30" xfId="10227" xr:uid="{C0B060A5-4FA4-40B2-A73F-7680562FBCC4}"/>
    <cellStyle name="Normal 15 14 31" xfId="10228" xr:uid="{DFB9BB40-4430-40D8-9F2B-9D5E8119B15F}"/>
    <cellStyle name="Normal 15 14 32" xfId="10229" xr:uid="{9EFA7EC6-2071-462E-8171-118A76823CAE}"/>
    <cellStyle name="Normal 15 14 33" xfId="10230" xr:uid="{306053A8-D644-43AE-ADDB-384A53DBC946}"/>
    <cellStyle name="Normal 15 14 34" xfId="10231" xr:uid="{3C230CCD-2AE7-4AC3-B9D2-F17A5AEE744C}"/>
    <cellStyle name="Normal 15 14 35" xfId="10232" xr:uid="{3F93FC1B-B1A4-4734-9D09-CBA2D20610A9}"/>
    <cellStyle name="Normal 15 14 36" xfId="10233" xr:uid="{0BD6A6EA-4D82-4F25-944A-6C044A9B33A1}"/>
    <cellStyle name="Normal 15 14 37" xfId="10234" xr:uid="{EE1A4A8A-2340-4130-98FA-8AF82894DE8A}"/>
    <cellStyle name="Normal 15 14 4" xfId="10235" xr:uid="{983C4291-59FD-4AD1-A89F-70722D999991}"/>
    <cellStyle name="Normal 15 14 5" xfId="10236" xr:uid="{5682477D-8B4E-42F7-84D0-FC7F5C3C1DA7}"/>
    <cellStyle name="Normal 15 14 6" xfId="10237" xr:uid="{2A8991DB-5021-497B-9111-347E52960208}"/>
    <cellStyle name="Normal 15 14 7" xfId="10238" xr:uid="{10B28763-0D70-41C1-9A6D-E6D61306211A}"/>
    <cellStyle name="Normal 15 14 8" xfId="10239" xr:uid="{8DC126AF-E48F-4EE8-864E-BB4936757924}"/>
    <cellStyle name="Normal 15 14 9" xfId="10240" xr:uid="{DACFDC0B-3A38-45A9-8311-AF04CB5B67AE}"/>
    <cellStyle name="Normal 15 15" xfId="10241" xr:uid="{EF1FE0CF-4D54-4C12-AEE8-505DC819636B}"/>
    <cellStyle name="Normal 15 15 10" xfId="10242" xr:uid="{772F6D03-6F1A-4598-8394-C5F18B8993E0}"/>
    <cellStyle name="Normal 15 15 11" xfId="10243" xr:uid="{8B6389E8-680C-42E6-8986-8298192554C6}"/>
    <cellStyle name="Normal 15 15 12" xfId="10244" xr:uid="{5653E261-FB24-4891-8F9B-CE68D5BF8AEB}"/>
    <cellStyle name="Normal 15 15 13" xfId="10245" xr:uid="{CEA4EC18-7DE1-43B0-B5AC-0C9EEAFA8A5D}"/>
    <cellStyle name="Normal 15 15 14" xfId="10246" xr:uid="{03FA107E-02B5-46B3-953A-1C468D6E5CB2}"/>
    <cellStyle name="Normal 15 15 15" xfId="10247" xr:uid="{336AE4EB-61DF-47EE-9A54-45BC8B4D1C8F}"/>
    <cellStyle name="Normal 15 15 16" xfId="10248" xr:uid="{61D1E0D3-8737-4953-89E6-E599E69CF7E2}"/>
    <cellStyle name="Normal 15 15 17" xfId="10249" xr:uid="{665D646D-181B-4529-A3E4-998102629118}"/>
    <cellStyle name="Normal 15 15 18" xfId="10250" xr:uid="{D2534F4A-0FE1-40FE-BDA9-D594864DA062}"/>
    <cellStyle name="Normal 15 15 19" xfId="10251" xr:uid="{1772C6F6-2DC4-4AFC-BDB2-E2E150665516}"/>
    <cellStyle name="Normal 15 15 2" xfId="10252" xr:uid="{8AD367C9-1438-428C-904D-D5A4ED17371C}"/>
    <cellStyle name="Normal 15 15 20" xfId="10253" xr:uid="{F3CC7474-9C54-47C0-82A3-F3B4F2609854}"/>
    <cellStyle name="Normal 15 15 21" xfId="10254" xr:uid="{5353F32E-589E-471F-8AC2-C8333A71D817}"/>
    <cellStyle name="Normal 15 15 22" xfId="10255" xr:uid="{C36E5FA9-AC03-4176-9B35-E15A778461E0}"/>
    <cellStyle name="Normal 15 15 23" xfId="10256" xr:uid="{E3CBE48E-0F1D-44DE-AE26-7ED3DD1C4E19}"/>
    <cellStyle name="Normal 15 15 24" xfId="10257" xr:uid="{CCB52B91-FFE5-4B7E-880C-CC7038A4A835}"/>
    <cellStyle name="Normal 15 15 25" xfId="10258" xr:uid="{64240803-598C-46E4-8567-9B70B648F6F1}"/>
    <cellStyle name="Normal 15 15 26" xfId="10259" xr:uid="{230FF613-FACD-476F-BD00-7106E27F84F3}"/>
    <cellStyle name="Normal 15 15 27" xfId="10260" xr:uid="{4A0A8FB2-D75B-4C18-B946-E9B6BAC5FF05}"/>
    <cellStyle name="Normal 15 15 28" xfId="10261" xr:uid="{0B6B6AA7-9D91-4658-ADF8-13FB61499A1E}"/>
    <cellStyle name="Normal 15 15 29" xfId="10262" xr:uid="{8D9E1CB7-95EB-4C08-A443-AD2CA5B3A171}"/>
    <cellStyle name="Normal 15 15 3" xfId="10263" xr:uid="{4E9F69D3-6C63-4F5E-A840-1AE5D0925E46}"/>
    <cellStyle name="Normal 15 15 30" xfId="10264" xr:uid="{92B05521-C5F2-47CF-8A5E-9D71DA1239F6}"/>
    <cellStyle name="Normal 15 15 31" xfId="10265" xr:uid="{FE68D21C-7906-4060-9ED4-0B2919B5AE67}"/>
    <cellStyle name="Normal 15 15 32" xfId="10266" xr:uid="{7B658418-137C-4EF0-B44E-B22042C4274C}"/>
    <cellStyle name="Normal 15 15 33" xfId="10267" xr:uid="{D742AD13-3A51-4997-9220-7AEE47232182}"/>
    <cellStyle name="Normal 15 15 34" xfId="10268" xr:uid="{C80D0665-D4BE-4E4B-A061-A50788668ADB}"/>
    <cellStyle name="Normal 15 15 35" xfId="10269" xr:uid="{1B65EE9B-50FC-4A5A-8D22-B19955F51577}"/>
    <cellStyle name="Normal 15 15 36" xfId="10270" xr:uid="{FF0A2FFF-B1C6-4CB0-A976-72ACDB0DFBB9}"/>
    <cellStyle name="Normal 15 15 37" xfId="10271" xr:uid="{D8E15BA0-2F04-40A4-8F6F-10792F9AADF3}"/>
    <cellStyle name="Normal 15 15 4" xfId="10272" xr:uid="{398C0853-0395-430D-90D6-2DF18A7F740B}"/>
    <cellStyle name="Normal 15 15 5" xfId="10273" xr:uid="{664B3277-5B52-4A53-9DAA-C5861E9D9238}"/>
    <cellStyle name="Normal 15 15 6" xfId="10274" xr:uid="{DD27461C-D1CE-4046-AEFD-E9118D6EF9D2}"/>
    <cellStyle name="Normal 15 15 7" xfId="10275" xr:uid="{DE384A47-7A8C-4BCA-B8CE-771056CEFB14}"/>
    <cellStyle name="Normal 15 15 8" xfId="10276" xr:uid="{CD448D76-6FC5-4F77-B08D-F8F553CF6310}"/>
    <cellStyle name="Normal 15 15 9" xfId="10277" xr:uid="{A827C644-43E0-41DD-9BD2-1744B9B557C3}"/>
    <cellStyle name="Normal 15 16" xfId="10278" xr:uid="{CEBFCB90-8A5C-4C64-B692-C4AB09D6FBA0}"/>
    <cellStyle name="Normal 15 16 10" xfId="10279" xr:uid="{08306D9C-E3D0-4C27-B64A-BCDEC5B19C35}"/>
    <cellStyle name="Normal 15 16 11" xfId="10280" xr:uid="{EAB8AB5F-C7FB-4513-B7EC-D72F4595E504}"/>
    <cellStyle name="Normal 15 16 12" xfId="10281" xr:uid="{685D0353-A5C1-44FC-9954-CEE59180A35B}"/>
    <cellStyle name="Normal 15 16 13" xfId="10282" xr:uid="{8CA3A980-9660-4A72-9227-C4FE801A347C}"/>
    <cellStyle name="Normal 15 16 14" xfId="10283" xr:uid="{8C316948-B571-43D2-80F9-D9B57574E454}"/>
    <cellStyle name="Normal 15 16 15" xfId="10284" xr:uid="{D635E7A5-6DF8-4D2F-82C3-756B1E815519}"/>
    <cellStyle name="Normal 15 16 16" xfId="10285" xr:uid="{E532EE19-D81F-43EA-9295-4F05CFDBF8CC}"/>
    <cellStyle name="Normal 15 16 17" xfId="10286" xr:uid="{F59C3795-AC9E-467E-B8F4-5CC869A825FF}"/>
    <cellStyle name="Normal 15 16 18" xfId="10287" xr:uid="{31A6316A-B11B-442C-8D70-80306847AB4F}"/>
    <cellStyle name="Normal 15 16 19" xfId="10288" xr:uid="{C9209070-A59D-497C-982B-D439A9E81F03}"/>
    <cellStyle name="Normal 15 16 2" xfId="10289" xr:uid="{7B1234FC-1C53-4D59-82E1-7D257E3BB173}"/>
    <cellStyle name="Normal 15 16 20" xfId="10290" xr:uid="{E46499E0-EA2F-4593-8F5F-1A340BC09EE0}"/>
    <cellStyle name="Normal 15 16 21" xfId="10291" xr:uid="{F9C0C2C0-7510-4029-B14D-C410F3566F90}"/>
    <cellStyle name="Normal 15 16 22" xfId="10292" xr:uid="{EF6D95D3-16EF-4CAD-81B0-3C96AE4E0BB6}"/>
    <cellStyle name="Normal 15 16 23" xfId="10293" xr:uid="{3D016E01-2EE3-4876-9477-91163B74899A}"/>
    <cellStyle name="Normal 15 16 24" xfId="10294" xr:uid="{DA774ACF-D562-47A0-B0E3-596AD353D29E}"/>
    <cellStyle name="Normal 15 16 25" xfId="10295" xr:uid="{231EE0FF-6DF2-4610-9D97-023D385A35CD}"/>
    <cellStyle name="Normal 15 16 26" xfId="10296" xr:uid="{8B0A7708-FDFA-4B23-935E-FAF8CD23F7A9}"/>
    <cellStyle name="Normal 15 16 27" xfId="10297" xr:uid="{F64E95BA-2F8F-44EE-AE01-B5D8161DF269}"/>
    <cellStyle name="Normal 15 16 28" xfId="10298" xr:uid="{74D7513A-6EC4-494D-80E8-F2DDF75C48BB}"/>
    <cellStyle name="Normal 15 16 29" xfId="10299" xr:uid="{89CA4C46-6906-4946-82DB-03EB9BB621ED}"/>
    <cellStyle name="Normal 15 16 3" xfId="10300" xr:uid="{FABA121E-D532-4AF0-9563-4149CC32E1F0}"/>
    <cellStyle name="Normal 15 16 30" xfId="10301" xr:uid="{277B9C9F-88B5-4370-9F6F-FE21D375278A}"/>
    <cellStyle name="Normal 15 16 31" xfId="10302" xr:uid="{5AC70CAA-8D02-454B-BE40-6435E35BE14E}"/>
    <cellStyle name="Normal 15 16 32" xfId="10303" xr:uid="{F142DBF3-2A70-43CB-BDC1-F84CA7A1FAF4}"/>
    <cellStyle name="Normal 15 16 33" xfId="10304" xr:uid="{7DDCFB9C-3DD0-49AE-B01D-C3E60196C2AB}"/>
    <cellStyle name="Normal 15 16 34" xfId="10305" xr:uid="{6628DC9A-FEBD-4A45-AA22-EC58107942D6}"/>
    <cellStyle name="Normal 15 16 35" xfId="10306" xr:uid="{86D2D06A-38A4-409C-AF58-663AF31426EE}"/>
    <cellStyle name="Normal 15 16 36" xfId="10307" xr:uid="{2506A87C-F499-4C72-89C5-ED061E2F83E6}"/>
    <cellStyle name="Normal 15 16 37" xfId="10308" xr:uid="{808C78B3-AA14-4B99-8512-9E07E6765D82}"/>
    <cellStyle name="Normal 15 16 4" xfId="10309" xr:uid="{24990F57-B200-4564-9148-401C2EBC21B5}"/>
    <cellStyle name="Normal 15 16 5" xfId="10310" xr:uid="{653ED45B-AFEF-4E79-A540-37D982F7888C}"/>
    <cellStyle name="Normal 15 16 6" xfId="10311" xr:uid="{B8B33B87-447E-45FB-AE7E-03CBFE3F6C28}"/>
    <cellStyle name="Normal 15 16 7" xfId="10312" xr:uid="{63E20E04-DAB8-49AA-96B4-939D2F2DA592}"/>
    <cellStyle name="Normal 15 16 8" xfId="10313" xr:uid="{EFF9DB67-ABAF-47C4-A9F1-191E94882243}"/>
    <cellStyle name="Normal 15 16 9" xfId="10314" xr:uid="{D04D7F6A-2804-4E51-BFC6-46AE43579884}"/>
    <cellStyle name="Normal 15 17" xfId="10315" xr:uid="{F52D04ED-A841-4861-9125-02CC1C4D2373}"/>
    <cellStyle name="Normal 15 17 10" xfId="10316" xr:uid="{2F326220-8662-4665-99F2-4E88487DBF21}"/>
    <cellStyle name="Normal 15 17 11" xfId="10317" xr:uid="{0C38E63F-85FC-4EEE-8B12-CA8063E7A396}"/>
    <cellStyle name="Normal 15 17 12" xfId="10318" xr:uid="{38ABFA41-B42D-4999-8644-27384C2EDCF8}"/>
    <cellStyle name="Normal 15 17 13" xfId="10319" xr:uid="{EBC1699C-D31C-4130-B778-7BB01C2EE284}"/>
    <cellStyle name="Normal 15 17 14" xfId="10320" xr:uid="{B5F7A036-FF2A-4FC4-B9F2-27A38EFC0133}"/>
    <cellStyle name="Normal 15 17 15" xfId="10321" xr:uid="{418AD37F-872F-4F8D-B55D-F01F7BA56BC8}"/>
    <cellStyle name="Normal 15 17 16" xfId="10322" xr:uid="{42076E6D-A730-43A6-B312-FFC0337B2A96}"/>
    <cellStyle name="Normal 15 17 17" xfId="10323" xr:uid="{73BC8A9C-B920-4C9B-B17F-71E8B2D3D57E}"/>
    <cellStyle name="Normal 15 17 18" xfId="10324" xr:uid="{7377D4E8-6E02-47D8-9DA8-976A09120DAE}"/>
    <cellStyle name="Normal 15 17 19" xfId="10325" xr:uid="{5EEBA629-C31B-4D31-9251-E584A4D31B14}"/>
    <cellStyle name="Normal 15 17 2" xfId="10326" xr:uid="{C29AC8FC-D967-47C9-AD2C-9405C06FCA46}"/>
    <cellStyle name="Normal 15 17 20" xfId="10327" xr:uid="{B1725F98-010B-4A5E-8AD8-E743CD550D7A}"/>
    <cellStyle name="Normal 15 17 21" xfId="10328" xr:uid="{3CB2DDF0-ECA9-4D06-BDA3-ED41CB850FDA}"/>
    <cellStyle name="Normal 15 17 22" xfId="10329" xr:uid="{FE5CBACD-7A87-4FCE-A8DF-DA3F8CDE6AD4}"/>
    <cellStyle name="Normal 15 17 23" xfId="10330" xr:uid="{E832B951-26C8-4027-BC02-3D97B789C330}"/>
    <cellStyle name="Normal 15 17 24" xfId="10331" xr:uid="{16079574-9F77-4EB6-AC64-4A1777CC5BA7}"/>
    <cellStyle name="Normal 15 17 25" xfId="10332" xr:uid="{6147D8D8-C660-4832-9E5C-B3AE8D4378C0}"/>
    <cellStyle name="Normal 15 17 26" xfId="10333" xr:uid="{BF91C883-FCAB-4B9E-BDC0-4C4EE97552FF}"/>
    <cellStyle name="Normal 15 17 27" xfId="10334" xr:uid="{8D45A9CD-9A36-406B-B902-152283EAE07E}"/>
    <cellStyle name="Normal 15 17 28" xfId="10335" xr:uid="{F9B4622A-AE1F-406F-8518-5EA95D708DE9}"/>
    <cellStyle name="Normal 15 17 29" xfId="10336" xr:uid="{DDBDF193-C1E3-405A-9EEA-BB251A0B04FE}"/>
    <cellStyle name="Normal 15 17 3" xfId="10337" xr:uid="{5EF1BF20-4DDE-4CC6-B2FD-50994E220EB8}"/>
    <cellStyle name="Normal 15 17 30" xfId="10338" xr:uid="{0D9BE3AE-3376-4779-BE70-939DADBE38A9}"/>
    <cellStyle name="Normal 15 17 31" xfId="10339" xr:uid="{360F3ECD-F63F-43C7-8C5F-678896A2BEE4}"/>
    <cellStyle name="Normal 15 17 32" xfId="10340" xr:uid="{6DA7E3F3-8D7D-4706-AFF7-8975C22826D9}"/>
    <cellStyle name="Normal 15 17 33" xfId="10341" xr:uid="{78012B6F-29D1-4095-9D32-1E3BB59AB932}"/>
    <cellStyle name="Normal 15 17 34" xfId="10342" xr:uid="{79E2482B-8D05-47B3-81F4-71AD6E2F35D6}"/>
    <cellStyle name="Normal 15 17 35" xfId="10343" xr:uid="{DE1BB658-3850-463D-9630-BFDB6C989EF2}"/>
    <cellStyle name="Normal 15 17 36" xfId="10344" xr:uid="{D0711493-6484-4F44-9A53-514E7EA98A41}"/>
    <cellStyle name="Normal 15 17 37" xfId="10345" xr:uid="{82029696-2476-465F-8E8D-E9B36F3EBC92}"/>
    <cellStyle name="Normal 15 17 4" xfId="10346" xr:uid="{38EA72D3-E91D-402F-94B6-26394AD768E1}"/>
    <cellStyle name="Normal 15 17 5" xfId="10347" xr:uid="{A65A222D-5D20-4C11-BE8B-B1F446C152C4}"/>
    <cellStyle name="Normal 15 17 6" xfId="10348" xr:uid="{A43D98C1-66BD-411D-80A8-A36DCD4B9E87}"/>
    <cellStyle name="Normal 15 17 7" xfId="10349" xr:uid="{C50ECE36-F6D5-435B-A762-67082C296F96}"/>
    <cellStyle name="Normal 15 17 8" xfId="10350" xr:uid="{60F38248-8DD1-4A59-A1C4-CABA2565C34D}"/>
    <cellStyle name="Normal 15 17 9" xfId="10351" xr:uid="{4304444B-02E4-4777-A3F6-D870549BEE9A}"/>
    <cellStyle name="Normal 15 18" xfId="10352" xr:uid="{304A314C-D841-4C90-BC1F-14AA80EFEA2F}"/>
    <cellStyle name="Normal 15 19" xfId="10353" xr:uid="{DD2F4194-1ED9-41B1-868D-C842042EA8FB}"/>
    <cellStyle name="Normal 15 2" xfId="10354" xr:uid="{54317BA4-19C7-465C-9804-83D70687A334}"/>
    <cellStyle name="Normal 15 2 10" xfId="10355" xr:uid="{8BCC1EB3-5459-4430-BF87-292063EE70D7}"/>
    <cellStyle name="Normal 15 2 11" xfId="10356" xr:uid="{A9C68424-D163-4E6B-84A2-ADF7C856F734}"/>
    <cellStyle name="Normal 15 2 12" xfId="10357" xr:uid="{A709CFC8-8FB7-4AC8-A048-87EE194B1308}"/>
    <cellStyle name="Normal 15 2 13" xfId="10358" xr:uid="{D1081ABF-D0AA-4204-8F93-078B89376663}"/>
    <cellStyle name="Normal 15 2 14" xfId="10359" xr:uid="{AFA806DD-8193-4487-82C7-EBC37BEEB2D4}"/>
    <cellStyle name="Normal 15 2 15" xfId="10360" xr:uid="{F6113FB3-4528-42A0-8295-6BC0AD8719F6}"/>
    <cellStyle name="Normal 15 2 16" xfId="10361" xr:uid="{27D70B08-609F-4271-AFFF-12C0D6832FBF}"/>
    <cellStyle name="Normal 15 2 17" xfId="10362" xr:uid="{3835B1F1-7D67-43A0-B7BC-CCEB4A2469BA}"/>
    <cellStyle name="Normal 15 2 18" xfId="10363" xr:uid="{ECB94447-F457-487B-8214-07D91BFCD0E2}"/>
    <cellStyle name="Normal 15 2 19" xfId="10364" xr:uid="{4B7259ED-5D62-46F7-BBD5-B5CE56A87374}"/>
    <cellStyle name="Normal 15 2 2" xfId="10365" xr:uid="{DC93B36D-8F4A-4C24-A2C2-A15D8441B743}"/>
    <cellStyle name="Normal 15 2 20" xfId="10366" xr:uid="{92E26E19-01BD-437B-8044-99B4FA52185C}"/>
    <cellStyle name="Normal 15 2 21" xfId="10367" xr:uid="{E4F9752E-91C0-456E-8F54-BCC5886AF6A6}"/>
    <cellStyle name="Normal 15 2 22" xfId="10368" xr:uid="{A1C91E42-B653-409E-A589-EA44F210BD98}"/>
    <cellStyle name="Normal 15 2 23" xfId="10369" xr:uid="{C4EFF0E6-9CB2-423A-A6BD-9FB14C3648A4}"/>
    <cellStyle name="Normal 15 2 24" xfId="10370" xr:uid="{EE6030A1-84E4-40E4-9816-36D3BB5E3820}"/>
    <cellStyle name="Normal 15 2 25" xfId="10371" xr:uid="{BD98D426-9F96-4DEA-9E0D-509BAFF04868}"/>
    <cellStyle name="Normal 15 2 26" xfId="10372" xr:uid="{B3166DAA-D39C-4AE0-A199-A1AA3AE1BF70}"/>
    <cellStyle name="Normal 15 2 27" xfId="10373" xr:uid="{A048E44D-9A30-4731-9205-DC91815F648A}"/>
    <cellStyle name="Normal 15 2 28" xfId="10374" xr:uid="{4B1755A9-8D10-4C1D-ADD4-6AA0BCE8FFED}"/>
    <cellStyle name="Normal 15 2 29" xfId="10375" xr:uid="{B80075AD-32EB-4408-9C5E-9DE07620A477}"/>
    <cellStyle name="Normal 15 2 3" xfId="10376" xr:uid="{A8CE0799-1CA4-4460-872D-61D283AF0064}"/>
    <cellStyle name="Normal 15 2 30" xfId="10377" xr:uid="{A64491E8-B4DB-4730-8030-77B39AC99F53}"/>
    <cellStyle name="Normal 15 2 31" xfId="10378" xr:uid="{F6828E8E-30EF-4A8D-BE76-4116932E3AEB}"/>
    <cellStyle name="Normal 15 2 32" xfId="10379" xr:uid="{C353F72C-C5E8-4934-AE99-E102A81A94C6}"/>
    <cellStyle name="Normal 15 2 33" xfId="10380" xr:uid="{22D1C468-6A05-4C99-BF5A-2DDEA43C623A}"/>
    <cellStyle name="Normal 15 2 34" xfId="10381" xr:uid="{33830975-244E-4DB7-901A-B73BA5492F42}"/>
    <cellStyle name="Normal 15 2 35" xfId="10382" xr:uid="{6E6D9D9D-0B7E-4EA7-A27F-D6FCD195C665}"/>
    <cellStyle name="Normal 15 2 36" xfId="10383" xr:uid="{D6D6C636-8BC4-4F5A-8E89-8B9237547A8D}"/>
    <cellStyle name="Normal 15 2 37" xfId="10384" xr:uid="{9D6BFD2C-8222-40A8-87E5-9E635215B847}"/>
    <cellStyle name="Normal 15 2 38" xfId="10385" xr:uid="{CA9571C1-4518-4D2B-9B97-8981B14657B1}"/>
    <cellStyle name="Normal 15 2 39" xfId="10386" xr:uid="{3F93DBD9-F98B-4CF3-8F0B-06B5E63793ED}"/>
    <cellStyle name="Normal 15 2 4" xfId="10387" xr:uid="{B22055D9-B69D-438F-8CA7-2C8B74A71347}"/>
    <cellStyle name="Normal 15 2 40" xfId="10388" xr:uid="{D356DF58-3CD2-4BF8-A54F-D8B6F5DF5874}"/>
    <cellStyle name="Normal 15 2 41" xfId="10389" xr:uid="{3792E7BD-0F20-4EB9-9512-A5D5B3258656}"/>
    <cellStyle name="Normal 15 2 42" xfId="10390" xr:uid="{4B85AD0C-F328-4D8B-BA51-16031697939F}"/>
    <cellStyle name="Normal 15 2 43" xfId="10391" xr:uid="{234AADC6-DBC3-46CF-B5BF-5A9ED10E7C49}"/>
    <cellStyle name="Normal 15 2 44" xfId="10392" xr:uid="{D0E08748-5001-4A0F-A697-B92B2252ADA2}"/>
    <cellStyle name="Normal 15 2 45" xfId="10393" xr:uid="{7A02ABBD-8470-4B32-9D64-108BF57D3399}"/>
    <cellStyle name="Normal 15 2 5" xfId="10394" xr:uid="{A02EBF26-CC93-48BD-B797-177F7CF2A684}"/>
    <cellStyle name="Normal 15 2 6" xfId="10395" xr:uid="{567A1668-87C4-4BD0-8D27-AD95C12DBBB2}"/>
    <cellStyle name="Normal 15 2 7" xfId="10396" xr:uid="{4FCD91A5-DDED-4235-93CF-3FF85F6AB918}"/>
    <cellStyle name="Normal 15 2 8" xfId="10397" xr:uid="{985A3969-21BA-46CE-9BF0-19B639C73BA4}"/>
    <cellStyle name="Normal 15 2 9" xfId="10398" xr:uid="{04B69D2A-CC5D-4545-8795-52F3E570FCEB}"/>
    <cellStyle name="Normal 15 20" xfId="10399" xr:uid="{A8452027-9DF5-4A88-A1C8-9919EBC8B268}"/>
    <cellStyle name="Normal 15 21" xfId="10400" xr:uid="{B4BE7283-A476-4D30-B253-B9E0913AF335}"/>
    <cellStyle name="Normal 15 22" xfId="10401" xr:uid="{2B925C20-3759-4C99-8B66-064220B123ED}"/>
    <cellStyle name="Normal 15 23" xfId="10402" xr:uid="{5CF96896-9D33-444A-A928-443BE233EF87}"/>
    <cellStyle name="Normal 15 24" xfId="10403" xr:uid="{8B4F250E-7E6E-4B40-8887-121C612768B8}"/>
    <cellStyle name="Normal 15 25" xfId="10404" xr:uid="{4BE43A5E-32C2-4A35-98D5-18EAB3430E54}"/>
    <cellStyle name="Normal 15 26" xfId="10405" xr:uid="{91873A56-EC12-472B-BEFD-FE04517E2C4F}"/>
    <cellStyle name="Normal 15 27" xfId="10406" xr:uid="{383B3A70-2E23-41C1-99B9-2DB6D99B3413}"/>
    <cellStyle name="Normal 15 28" xfId="10407" xr:uid="{373F818E-B0D5-474E-9512-D302ED83BEC5}"/>
    <cellStyle name="Normal 15 29" xfId="10408" xr:uid="{A9200A47-C892-4E5C-9F4E-4EAD557F4EE9}"/>
    <cellStyle name="Normal 15 3" xfId="10409" xr:uid="{6B1054EF-EBB2-4446-9063-579FB3507B87}"/>
    <cellStyle name="Normal 15 3 10" xfId="10410" xr:uid="{29D7631B-1120-414F-8936-5A1A2C6539DC}"/>
    <cellStyle name="Normal 15 3 11" xfId="10411" xr:uid="{5ED08379-EEDC-4E77-A64C-CA2E0BC56002}"/>
    <cellStyle name="Normal 15 3 12" xfId="10412" xr:uid="{D1F09784-EC7C-43ED-8E87-8C984CB7319A}"/>
    <cellStyle name="Normal 15 3 13" xfId="10413" xr:uid="{AF03EA69-8F71-4A26-8569-AFBF3CA41EB4}"/>
    <cellStyle name="Normal 15 3 14" xfId="10414" xr:uid="{A7945660-022F-41BD-9A68-A76C5A6C7820}"/>
    <cellStyle name="Normal 15 3 15" xfId="10415" xr:uid="{2DA6B76A-7DF8-4768-A321-9F0407092A1A}"/>
    <cellStyle name="Normal 15 3 16" xfId="10416" xr:uid="{96B1F52B-677A-4484-828E-077A90206797}"/>
    <cellStyle name="Normal 15 3 17" xfId="10417" xr:uid="{D90A7D77-40FF-4F43-B24F-03238973A3BE}"/>
    <cellStyle name="Normal 15 3 18" xfId="10418" xr:uid="{3FFE5AD6-28A1-45E7-852D-9B163BCB3483}"/>
    <cellStyle name="Normal 15 3 19" xfId="10419" xr:uid="{95D9CC52-9269-4CEB-AD84-B7E1AC6D1F7F}"/>
    <cellStyle name="Normal 15 3 2" xfId="10420" xr:uid="{3BF6EE31-8E88-4D53-885D-3CD92EAC37E7}"/>
    <cellStyle name="Normal 15 3 20" xfId="10421" xr:uid="{1BFA3483-52C6-48CB-A0FE-B4220AF2398A}"/>
    <cellStyle name="Normal 15 3 21" xfId="10422" xr:uid="{3FE0C4DA-1FBF-4966-A54D-81FCEE4519CF}"/>
    <cellStyle name="Normal 15 3 22" xfId="10423" xr:uid="{F2F28EEC-16F0-4777-A147-EDD6F9D91499}"/>
    <cellStyle name="Normal 15 3 23" xfId="10424" xr:uid="{B22F8AF5-892A-4225-B393-6C12FCFDBF50}"/>
    <cellStyle name="Normal 15 3 24" xfId="10425" xr:uid="{F63014AB-B342-4151-860F-D910D74AD0E2}"/>
    <cellStyle name="Normal 15 3 25" xfId="10426" xr:uid="{7BB20FE6-F5FC-4570-9FDD-58D36B942BD3}"/>
    <cellStyle name="Normal 15 3 26" xfId="10427" xr:uid="{D6B2D21D-FF7C-4AFD-8487-F1EF501A83BE}"/>
    <cellStyle name="Normal 15 3 27" xfId="10428" xr:uid="{B42300F3-8C8B-4386-848A-4531F1A5EA8D}"/>
    <cellStyle name="Normal 15 3 28" xfId="10429" xr:uid="{E3D20E37-8D03-4597-A99F-788CDE4E92FB}"/>
    <cellStyle name="Normal 15 3 29" xfId="10430" xr:uid="{D254FF7A-AF40-4A17-A336-DE568277546F}"/>
    <cellStyle name="Normal 15 3 3" xfId="10431" xr:uid="{08ED8C08-30EC-4CBB-A3DB-DFF9DDDD2491}"/>
    <cellStyle name="Normal 15 3 30" xfId="10432" xr:uid="{9DCF7B01-6C01-4B20-9B29-E062134DB9E0}"/>
    <cellStyle name="Normal 15 3 31" xfId="10433" xr:uid="{A8B323CC-28BE-4A69-A80A-EB8502D0BAEB}"/>
    <cellStyle name="Normal 15 3 32" xfId="10434" xr:uid="{B1D1CACC-9A51-4DE0-BE6D-14CBF918F923}"/>
    <cellStyle name="Normal 15 3 33" xfId="10435" xr:uid="{02C8B36E-BE5F-472E-823E-B216C4CCE7F8}"/>
    <cellStyle name="Normal 15 3 34" xfId="10436" xr:uid="{8564E77D-3965-4961-9F2E-F7C390C2CC48}"/>
    <cellStyle name="Normal 15 3 35" xfId="10437" xr:uid="{4C0A12EA-115F-4C6A-BC99-227A1AF2D249}"/>
    <cellStyle name="Normal 15 3 36" xfId="10438" xr:uid="{B0A3AA4D-667E-46F5-BEDD-70A2315D75FC}"/>
    <cellStyle name="Normal 15 3 37" xfId="10439" xr:uid="{93466DD8-DA1D-4227-8C3F-2E3AFF8754C4}"/>
    <cellStyle name="Normal 15 3 38" xfId="10440" xr:uid="{D340C19C-4B1C-43B3-BE5B-90631ED0A2CD}"/>
    <cellStyle name="Normal 15 3 39" xfId="10441" xr:uid="{5E0A8035-E68B-426D-9118-41364DE7F2F3}"/>
    <cellStyle name="Normal 15 3 4" xfId="10442" xr:uid="{CC3018E4-D576-45FC-9AA8-C5FD8B539923}"/>
    <cellStyle name="Normal 15 3 40" xfId="10443" xr:uid="{8D637BE5-961B-4ACB-8D47-5072E5266460}"/>
    <cellStyle name="Normal 15 3 41" xfId="10444" xr:uid="{AED8AC13-3C7B-4CE5-B1EB-0800089EC197}"/>
    <cellStyle name="Normal 15 3 42" xfId="10445" xr:uid="{CA3D1910-4D9C-47E9-A396-2C0F1DDB5FC5}"/>
    <cellStyle name="Normal 15 3 43" xfId="10446" xr:uid="{0217DB96-8864-47BF-91F9-3D78FA6B3122}"/>
    <cellStyle name="Normal 15 3 44" xfId="10447" xr:uid="{55C906B7-DDF1-43C5-9E40-E0F08256AA59}"/>
    <cellStyle name="Normal 15 3 45" xfId="10448" xr:uid="{D8D6D586-5142-4B53-980E-82EACE0A26EB}"/>
    <cellStyle name="Normal 15 3 5" xfId="10449" xr:uid="{B94FA4E6-3406-40FF-8B23-86B0A2F2192B}"/>
    <cellStyle name="Normal 15 3 6" xfId="10450" xr:uid="{1999E301-309D-43D3-8095-C0235554AF70}"/>
    <cellStyle name="Normal 15 3 7" xfId="10451" xr:uid="{F8737BC6-46CC-4E7B-AC27-974DEAAF1344}"/>
    <cellStyle name="Normal 15 3 8" xfId="10452" xr:uid="{AD0AB5D3-3D7A-4BA9-936E-EB2847DE1DE6}"/>
    <cellStyle name="Normal 15 3 9" xfId="10453" xr:uid="{2FBE733A-4971-4D70-AD17-459E80B153C6}"/>
    <cellStyle name="Normal 15 30" xfId="10454" xr:uid="{1C736100-3E84-4B4C-B071-BF87F4ADA74A}"/>
    <cellStyle name="Normal 15 31" xfId="10455" xr:uid="{81AF64B4-CAC6-4329-AC65-2C55934FF2E9}"/>
    <cellStyle name="Normal 15 32" xfId="10456" xr:uid="{A2313CD6-5B4C-42DB-B2F3-FA5E76C65EAB}"/>
    <cellStyle name="Normal 15 33" xfId="10457" xr:uid="{1975736D-3D60-4DD0-B003-1781D7ED6FB3}"/>
    <cellStyle name="Normal 15 34" xfId="10458" xr:uid="{0BA34D47-FF80-4B46-92F3-C2BC3D9375AA}"/>
    <cellStyle name="Normal 15 35" xfId="10459" xr:uid="{FB314254-78A7-477D-BADE-7827749E6D1C}"/>
    <cellStyle name="Normal 15 36" xfId="10460" xr:uid="{357D6F76-C7F9-4401-91D9-29A1FA1902AC}"/>
    <cellStyle name="Normal 15 37" xfId="10461" xr:uid="{BBE02131-4F5D-4B74-921A-2F790EC14475}"/>
    <cellStyle name="Normal 15 38" xfId="10462" xr:uid="{76CFD992-F2C8-4532-BDD2-39CD0FCD71F2}"/>
    <cellStyle name="Normal 15 39" xfId="10463" xr:uid="{39F98BE5-B5FB-47BB-AEFF-60D25264E5FA}"/>
    <cellStyle name="Normal 15 4" xfId="10464" xr:uid="{E2AA6DBE-2D21-4908-9A80-0DFFB9A7E853}"/>
    <cellStyle name="Normal 15 4 10" xfId="10465" xr:uid="{15A2323A-9B37-4B7D-AEC0-393165567552}"/>
    <cellStyle name="Normal 15 4 11" xfId="10466" xr:uid="{4A5DA40F-1678-4957-AE03-F4A7E3481396}"/>
    <cellStyle name="Normal 15 4 12" xfId="10467" xr:uid="{FC1D19AA-8F23-4AA1-AF54-C005A552D80C}"/>
    <cellStyle name="Normal 15 4 13" xfId="10468" xr:uid="{106AAE5D-F193-4231-A731-7990B9D96ED1}"/>
    <cellStyle name="Normal 15 4 14" xfId="10469" xr:uid="{9114EA5F-EFB8-4021-BE86-853C2CC40D49}"/>
    <cellStyle name="Normal 15 4 15" xfId="10470" xr:uid="{5AE893B6-E96D-451B-A3AC-BFBD23ECD764}"/>
    <cellStyle name="Normal 15 4 16" xfId="10471" xr:uid="{672F5429-590C-4CE0-AF02-002AC57379F1}"/>
    <cellStyle name="Normal 15 4 17" xfId="10472" xr:uid="{7F39A0F5-300B-4F4D-A00B-4090C9CE8AE5}"/>
    <cellStyle name="Normal 15 4 18" xfId="10473" xr:uid="{E1E65CBD-63C3-4950-8FEA-B5A1DCCCE6BD}"/>
    <cellStyle name="Normal 15 4 19" xfId="10474" xr:uid="{3729EC94-C5DA-49F8-925B-8F499776E9F3}"/>
    <cellStyle name="Normal 15 4 2" xfId="10475" xr:uid="{DD82FD7F-DDC6-4070-8B4F-AE29F19D7A08}"/>
    <cellStyle name="Normal 15 4 20" xfId="10476" xr:uid="{89518258-CB0B-45CF-A395-8157E3734006}"/>
    <cellStyle name="Normal 15 4 21" xfId="10477" xr:uid="{76D396FD-493F-4C72-ACE3-9F98DD95621B}"/>
    <cellStyle name="Normal 15 4 22" xfId="10478" xr:uid="{B07175B9-E8D2-4FE0-A8E0-D4649A892805}"/>
    <cellStyle name="Normal 15 4 23" xfId="10479" xr:uid="{C4948A2F-26FF-4E4F-A9B0-080910E93CA1}"/>
    <cellStyle name="Normal 15 4 24" xfId="10480" xr:uid="{5E6FA0EB-42A2-4817-8B60-C45C80FE6D39}"/>
    <cellStyle name="Normal 15 4 25" xfId="10481" xr:uid="{BA40DE27-AEC5-42D1-B4D0-316821A07CF7}"/>
    <cellStyle name="Normal 15 4 26" xfId="10482" xr:uid="{B9F17A8D-CA38-4DB4-96C9-B4A21C39D320}"/>
    <cellStyle name="Normal 15 4 27" xfId="10483" xr:uid="{2BE34C4D-2DCE-4670-AEB9-8D4F965DAD19}"/>
    <cellStyle name="Normal 15 4 28" xfId="10484" xr:uid="{7E96B623-8902-41CA-9CC1-A357F3E0C500}"/>
    <cellStyle name="Normal 15 4 29" xfId="10485" xr:uid="{58AA4D98-D94F-4571-B3F5-926BD8880208}"/>
    <cellStyle name="Normal 15 4 3" xfId="10486" xr:uid="{76AAF64E-22C7-4F00-B7A6-B0E49544EB78}"/>
    <cellStyle name="Normal 15 4 30" xfId="10487" xr:uid="{1FA7ED47-8AFE-4A39-BA79-952A251B5B9E}"/>
    <cellStyle name="Normal 15 4 31" xfId="10488" xr:uid="{7F506CB7-89C5-4172-829B-71DDAD75256C}"/>
    <cellStyle name="Normal 15 4 32" xfId="10489" xr:uid="{898227F8-35B7-485F-9131-330EC74E9807}"/>
    <cellStyle name="Normal 15 4 33" xfId="10490" xr:uid="{03320B89-CCDA-4DDD-A232-FA21229C6526}"/>
    <cellStyle name="Normal 15 4 34" xfId="10491" xr:uid="{2559BC2B-E800-4D79-8691-2607B6FDA69D}"/>
    <cellStyle name="Normal 15 4 35" xfId="10492" xr:uid="{80451104-2C35-4451-9873-84E65A9B1FD6}"/>
    <cellStyle name="Normal 15 4 36" xfId="10493" xr:uid="{DC476509-791F-40A9-9522-6268103F5157}"/>
    <cellStyle name="Normal 15 4 37" xfId="10494" xr:uid="{9AF2A02A-9FF2-4D0D-9D41-00BDC89BC72E}"/>
    <cellStyle name="Normal 15 4 38" xfId="10495" xr:uid="{3F1262D5-FB81-45A9-9D76-0112F5D0FE83}"/>
    <cellStyle name="Normal 15 4 39" xfId="10496" xr:uid="{287FAF94-E491-44AC-A3BC-3845CD590A39}"/>
    <cellStyle name="Normal 15 4 4" xfId="10497" xr:uid="{234D8C85-6EFB-4B71-A477-02C717D95059}"/>
    <cellStyle name="Normal 15 4 40" xfId="10498" xr:uid="{3AAC1CF5-2794-4497-AEF8-D6B413C75FAC}"/>
    <cellStyle name="Normal 15 4 41" xfId="10499" xr:uid="{B561C879-22FD-4A13-968C-660975810DAF}"/>
    <cellStyle name="Normal 15 4 42" xfId="10500" xr:uid="{52523657-0EEE-4884-8095-A83A3543827E}"/>
    <cellStyle name="Normal 15 4 43" xfId="10501" xr:uid="{3D3FE0C7-23BC-4605-A39B-8C2C3415CCD5}"/>
    <cellStyle name="Normal 15 4 44" xfId="10502" xr:uid="{3C4E9D00-3D83-4C1D-86F9-7183734100E9}"/>
    <cellStyle name="Normal 15 4 45" xfId="10503" xr:uid="{899E6CE6-09EC-4435-8A70-879F63F46D11}"/>
    <cellStyle name="Normal 15 4 5" xfId="10504" xr:uid="{72058331-1EFE-4071-8022-BCDCFFA4C128}"/>
    <cellStyle name="Normal 15 4 6" xfId="10505" xr:uid="{7CC028D5-1FF7-4824-9145-1A013C7B06C4}"/>
    <cellStyle name="Normal 15 4 7" xfId="10506" xr:uid="{898F8B06-682F-4166-98B0-1A8D4B169AF5}"/>
    <cellStyle name="Normal 15 4 8" xfId="10507" xr:uid="{5707CF3F-5A66-4DB8-8873-AF8C23F448D8}"/>
    <cellStyle name="Normal 15 4 9" xfId="10508" xr:uid="{4CC7FE64-541C-4AA5-AC22-276460CACA9F}"/>
    <cellStyle name="Normal 15 40" xfId="10509" xr:uid="{13D1F5DA-6E5C-4195-8197-DDF89CB1D22D}"/>
    <cellStyle name="Normal 15 41" xfId="10510" xr:uid="{BD599CEC-D391-42CB-882D-892AC3FFBEEE}"/>
    <cellStyle name="Normal 15 42" xfId="10511" xr:uid="{9AC6E833-C5E6-4375-A755-4458D5298D1B}"/>
    <cellStyle name="Normal 15 43" xfId="10512" xr:uid="{4E4B9476-5489-455D-B24F-785FB74C98C0}"/>
    <cellStyle name="Normal 15 44" xfId="10513" xr:uid="{F539235E-D54C-4816-83AA-8B5B5C171DA9}"/>
    <cellStyle name="Normal 15 45" xfId="10514" xr:uid="{2AE9263D-1D6F-45CA-836C-1664E7265D03}"/>
    <cellStyle name="Normal 15 46" xfId="10515" xr:uid="{11C9EA66-148C-431F-9C66-0DA049403669}"/>
    <cellStyle name="Normal 15 47" xfId="10516" xr:uid="{ABE25066-3792-47AF-B07E-92282977547C}"/>
    <cellStyle name="Normal 15 48" xfId="10517" xr:uid="{E872A4FE-89DC-49C4-85FC-046E9308A645}"/>
    <cellStyle name="Normal 15 49" xfId="10518" xr:uid="{38094A54-2B20-4EFE-B76C-A6D5FBB8A4F9}"/>
    <cellStyle name="Normal 15 5" xfId="10519" xr:uid="{9CD013A4-85C7-4A2D-9D5D-00EF4DCE1E4B}"/>
    <cellStyle name="Normal 15 5 10" xfId="10520" xr:uid="{5BC4E9E8-2FC2-4FB8-BD29-C5F693873B4E}"/>
    <cellStyle name="Normal 15 5 11" xfId="10521" xr:uid="{64615C39-A4E5-43D1-A7A2-F488422A93F0}"/>
    <cellStyle name="Normal 15 5 12" xfId="10522" xr:uid="{09D1C35D-52AB-4DE9-A97C-5B48242D7D74}"/>
    <cellStyle name="Normal 15 5 13" xfId="10523" xr:uid="{2E231779-07A1-4B48-BB3A-3C798CFD3D46}"/>
    <cellStyle name="Normal 15 5 14" xfId="10524" xr:uid="{87A443DF-896A-4D15-BDA8-6ACFDED0D59A}"/>
    <cellStyle name="Normal 15 5 15" xfId="10525" xr:uid="{C575C608-079D-43C9-B2BB-1FD4D9AF1939}"/>
    <cellStyle name="Normal 15 5 16" xfId="10526" xr:uid="{FA5619D2-244D-4324-B058-9E8290A9C8C4}"/>
    <cellStyle name="Normal 15 5 17" xfId="10527" xr:uid="{78D47283-2CCA-4C3F-B661-B5381698424A}"/>
    <cellStyle name="Normal 15 5 18" xfId="10528" xr:uid="{A75E59D6-BF4D-49C8-9363-CD37E0DCAAB0}"/>
    <cellStyle name="Normal 15 5 19" xfId="10529" xr:uid="{D4EB2132-D0ED-4B04-98E7-CB8A0698A46E}"/>
    <cellStyle name="Normal 15 5 2" xfId="10530" xr:uid="{16C7AF4C-8E3E-446C-A0E1-ABD2E647595B}"/>
    <cellStyle name="Normal 15 5 20" xfId="10531" xr:uid="{57189C1C-FADD-451D-BBCC-D501906274F3}"/>
    <cellStyle name="Normal 15 5 21" xfId="10532" xr:uid="{EAD206EC-FD36-47BC-AA43-A165BA7E53C9}"/>
    <cellStyle name="Normal 15 5 22" xfId="10533" xr:uid="{A4862D66-31F8-42F8-83FF-F63815720234}"/>
    <cellStyle name="Normal 15 5 23" xfId="10534" xr:uid="{3CB2DC1A-49C3-40CD-BE61-B70FAC0D1778}"/>
    <cellStyle name="Normal 15 5 24" xfId="10535" xr:uid="{28E38000-060A-4C9E-BE29-5D4EDC45A3AD}"/>
    <cellStyle name="Normal 15 5 25" xfId="10536" xr:uid="{4CFD77EA-012B-45CF-AAD5-C5CAA0D0E43F}"/>
    <cellStyle name="Normal 15 5 26" xfId="10537" xr:uid="{A1E6FBD7-AF30-41E3-BB5D-5DB5F08C964D}"/>
    <cellStyle name="Normal 15 5 27" xfId="10538" xr:uid="{DC579A37-EDC9-4C73-BA1F-EC67D9A73183}"/>
    <cellStyle name="Normal 15 5 28" xfId="10539" xr:uid="{649B767A-1142-4C6B-BA55-9074B051452D}"/>
    <cellStyle name="Normal 15 5 29" xfId="10540" xr:uid="{AA4AD2E0-C3F8-4A9C-96DD-DC0FF343840E}"/>
    <cellStyle name="Normal 15 5 3" xfId="10541" xr:uid="{B7ECA3FF-C69D-4D00-B945-83C33E6CA089}"/>
    <cellStyle name="Normal 15 5 30" xfId="10542" xr:uid="{0C98F0BD-B987-4E0F-92C6-398AF7267747}"/>
    <cellStyle name="Normal 15 5 31" xfId="10543" xr:uid="{DE9EA096-5A99-4A0B-A21E-B2991020CEA6}"/>
    <cellStyle name="Normal 15 5 32" xfId="10544" xr:uid="{EFD5D067-71E3-401E-80BD-49E4323EC232}"/>
    <cellStyle name="Normal 15 5 33" xfId="10545" xr:uid="{20D007BD-A869-4FD3-A04C-AB25328D5114}"/>
    <cellStyle name="Normal 15 5 34" xfId="10546" xr:uid="{6D2BE966-6BE3-4188-A1B1-FA27F78E6A22}"/>
    <cellStyle name="Normal 15 5 35" xfId="10547" xr:uid="{8A7BDA08-FDEE-4926-AB16-A3D378571E3F}"/>
    <cellStyle name="Normal 15 5 36" xfId="10548" xr:uid="{50B8A0FF-45E3-4900-AA87-3D3AF94903C5}"/>
    <cellStyle name="Normal 15 5 37" xfId="10549" xr:uid="{AED627F0-FD66-457A-B8AB-4E82876FB760}"/>
    <cellStyle name="Normal 15 5 38" xfId="10550" xr:uid="{857F8B6F-FBCA-4088-BD07-4D29EBEFDEE1}"/>
    <cellStyle name="Normal 15 5 39" xfId="10551" xr:uid="{4912C9B5-71C6-440C-85E6-4EFD14EC24C2}"/>
    <cellStyle name="Normal 15 5 4" xfId="10552" xr:uid="{63C77235-1598-44BD-BF2F-3F4E573B7C0E}"/>
    <cellStyle name="Normal 15 5 40" xfId="10553" xr:uid="{09E8C5D1-D6E3-4190-83F4-0D3F154ADDFD}"/>
    <cellStyle name="Normal 15 5 41" xfId="10554" xr:uid="{9729BFAA-8780-41DE-A048-DAE867867750}"/>
    <cellStyle name="Normal 15 5 42" xfId="10555" xr:uid="{02CFE0FA-E1BA-4400-BB1C-6315BFE04BFE}"/>
    <cellStyle name="Normal 15 5 43" xfId="10556" xr:uid="{91C5A71E-8CAB-4F84-A6B9-008D1794AAA9}"/>
    <cellStyle name="Normal 15 5 44" xfId="10557" xr:uid="{A400D985-0E23-4719-A706-3DD81B2FB91D}"/>
    <cellStyle name="Normal 15 5 45" xfId="10558" xr:uid="{53046324-AAD0-470F-BFFF-F6AA6C436F59}"/>
    <cellStyle name="Normal 15 5 5" xfId="10559" xr:uid="{CD7092C7-EB98-4384-8FF6-8E7900C15633}"/>
    <cellStyle name="Normal 15 5 6" xfId="10560" xr:uid="{00200861-8554-4414-B3D6-2ED4D3FC105D}"/>
    <cellStyle name="Normal 15 5 7" xfId="10561" xr:uid="{4B695660-7F4A-4008-A8B4-F296FA8C57F3}"/>
    <cellStyle name="Normal 15 5 8" xfId="10562" xr:uid="{4D1D9B8A-38E9-404E-A931-38E68F444136}"/>
    <cellStyle name="Normal 15 5 9" xfId="10563" xr:uid="{5317666C-EF18-404E-88CD-58EEB21C857F}"/>
    <cellStyle name="Normal 15 50" xfId="10564" xr:uid="{49B57FE1-D2EF-4B7C-B9C6-4A3EEFB9DDAF}"/>
    <cellStyle name="Normal 15 51" xfId="10565" xr:uid="{0039BDD1-1847-47E9-A00F-74AF1B99E04B}"/>
    <cellStyle name="Normal 15 6" xfId="10566" xr:uid="{85097A6B-5B87-4B18-9CF7-800807AA8822}"/>
    <cellStyle name="Normal 15 6 10" xfId="10567" xr:uid="{AAB11CDF-4AEB-484D-8E1D-4AA2CC2907FB}"/>
    <cellStyle name="Normal 15 6 11" xfId="10568" xr:uid="{2B66522A-1647-48F1-B4F9-D50409E2916C}"/>
    <cellStyle name="Normal 15 6 12" xfId="10569" xr:uid="{ED64743B-1777-4666-BC5A-40346BF1B750}"/>
    <cellStyle name="Normal 15 6 13" xfId="10570" xr:uid="{E07EB048-0A99-49A2-BA15-5EE4459A1B57}"/>
    <cellStyle name="Normal 15 6 14" xfId="10571" xr:uid="{57950A1A-8087-4AA4-8C80-DE43164ED6AD}"/>
    <cellStyle name="Normal 15 6 15" xfId="10572" xr:uid="{6271D0C9-B1FE-4168-A092-23124FBF9FDF}"/>
    <cellStyle name="Normal 15 6 16" xfId="10573" xr:uid="{DB1F3A02-D9FC-4F9B-B7FF-7037FCDBCC1B}"/>
    <cellStyle name="Normal 15 6 17" xfId="10574" xr:uid="{3A458347-B4BE-4034-80C9-B80EC9883286}"/>
    <cellStyle name="Normal 15 6 18" xfId="10575" xr:uid="{EBF73A51-174E-41EE-BEFF-E1275368685F}"/>
    <cellStyle name="Normal 15 6 19" xfId="10576" xr:uid="{D67F6636-1ABA-4CB3-A235-9F303DCDE435}"/>
    <cellStyle name="Normal 15 6 2" xfId="10577" xr:uid="{C7B0C128-6CE5-4B12-9256-220F7B8DD90C}"/>
    <cellStyle name="Normal 15 6 20" xfId="10578" xr:uid="{ECCC1AA3-1DB5-4046-ADF6-5398826B0E4F}"/>
    <cellStyle name="Normal 15 6 21" xfId="10579" xr:uid="{5BAAB3D6-7186-4971-87A2-E9A611F4679B}"/>
    <cellStyle name="Normal 15 6 22" xfId="10580" xr:uid="{556B40A6-EFB3-43F3-88B7-D4AB6324DF27}"/>
    <cellStyle name="Normal 15 6 23" xfId="10581" xr:uid="{31343CA7-28FA-42A1-A7DD-5C20005F5D1E}"/>
    <cellStyle name="Normal 15 6 24" xfId="10582" xr:uid="{73C7C6EA-3C17-4E2C-AE63-7EDDDD2ECD8D}"/>
    <cellStyle name="Normal 15 6 25" xfId="10583" xr:uid="{DDA25B34-D199-4AAF-ACE6-B871AF5076E1}"/>
    <cellStyle name="Normal 15 6 26" xfId="10584" xr:uid="{64A47AC8-CCB2-49E6-9D1F-DEB333E53153}"/>
    <cellStyle name="Normal 15 6 27" xfId="10585" xr:uid="{C6015A47-5EFA-4B9F-AA49-0B9D4DF56D54}"/>
    <cellStyle name="Normal 15 6 28" xfId="10586" xr:uid="{B47658D0-B474-4041-B6EF-51FBD914BC13}"/>
    <cellStyle name="Normal 15 6 29" xfId="10587" xr:uid="{046121AE-275E-4678-B04A-9487F545231A}"/>
    <cellStyle name="Normal 15 6 3" xfId="10588" xr:uid="{91C387D1-40BB-432D-A903-92E14CE20475}"/>
    <cellStyle name="Normal 15 6 30" xfId="10589" xr:uid="{DDE6263F-537F-46D9-B8D8-BAF6FF792FD1}"/>
    <cellStyle name="Normal 15 6 31" xfId="10590" xr:uid="{84BCEB2A-3D53-4157-A01F-3D5D469DB22A}"/>
    <cellStyle name="Normal 15 6 32" xfId="10591" xr:uid="{48553958-2237-4B86-A12D-C44E1A35554B}"/>
    <cellStyle name="Normal 15 6 33" xfId="10592" xr:uid="{2E4781C9-98F3-4454-A862-2C24D3AC6AE3}"/>
    <cellStyle name="Normal 15 6 34" xfId="10593" xr:uid="{9A549A44-5882-4B66-B354-6FDCEA1D7EA3}"/>
    <cellStyle name="Normal 15 6 35" xfId="10594" xr:uid="{39344C53-760C-4C6D-AE9C-1AF4B5E55CA5}"/>
    <cellStyle name="Normal 15 6 36" xfId="10595" xr:uid="{2DAB3996-0D48-4ABC-A1B3-3D20901168F2}"/>
    <cellStyle name="Normal 15 6 37" xfId="10596" xr:uid="{5022FA4B-6BF1-4623-B08B-5E4DD49C6DBB}"/>
    <cellStyle name="Normal 15 6 38" xfId="10597" xr:uid="{C6BA7CE0-29F2-416F-8168-0110AFEF7804}"/>
    <cellStyle name="Normal 15 6 39" xfId="10598" xr:uid="{2DFA7F28-36E1-45B8-BBAD-5D1C0164E885}"/>
    <cellStyle name="Normal 15 6 4" xfId="10599" xr:uid="{4A47F6A9-11F4-4C3D-89D9-BC1389FB8632}"/>
    <cellStyle name="Normal 15 6 40" xfId="10600" xr:uid="{26092F74-0E1C-491D-A6F2-2A959A47AA1B}"/>
    <cellStyle name="Normal 15 6 41" xfId="10601" xr:uid="{1E795EF4-7E65-46E7-9805-9E6D5B3FD14A}"/>
    <cellStyle name="Normal 15 6 42" xfId="10602" xr:uid="{2A14ED6C-C7A5-4A56-8FD4-0829AC24FE63}"/>
    <cellStyle name="Normal 15 6 43" xfId="10603" xr:uid="{0D9F64AF-6768-49C1-A448-F0ABD146723D}"/>
    <cellStyle name="Normal 15 6 44" xfId="10604" xr:uid="{D5E17A20-E52A-44CE-AE56-DE95257D2311}"/>
    <cellStyle name="Normal 15 6 45" xfId="10605" xr:uid="{A8116249-3EB4-4707-9DFD-B5C64CF0E4A7}"/>
    <cellStyle name="Normal 15 6 5" xfId="10606" xr:uid="{3635AC16-6A47-42A0-A7DC-787037712D0C}"/>
    <cellStyle name="Normal 15 6 6" xfId="10607" xr:uid="{8B8FDD4A-4EA3-4DBB-8C85-6646F535850D}"/>
    <cellStyle name="Normal 15 6 7" xfId="10608" xr:uid="{EF83ADB2-9D25-4864-AED3-34ACDBA7C445}"/>
    <cellStyle name="Normal 15 6 8" xfId="10609" xr:uid="{662A217E-B9B5-407C-98EF-BB64E09186A4}"/>
    <cellStyle name="Normal 15 6 9" xfId="10610" xr:uid="{E639C781-F686-4333-8B91-5A07273904F5}"/>
    <cellStyle name="Normal 15 7" xfId="10611" xr:uid="{C699B775-EE7F-4DB4-8A47-BEE3CA68F86A}"/>
    <cellStyle name="Normal 15 7 10" xfId="10612" xr:uid="{F3E0EFDB-F8EC-4B74-8DC7-84E3F5A78B6C}"/>
    <cellStyle name="Normal 15 7 11" xfId="10613" xr:uid="{A807A262-009E-4D00-AA37-3C91C844CC01}"/>
    <cellStyle name="Normal 15 7 12" xfId="10614" xr:uid="{67A533E6-C917-440F-A7EC-7A59A21DF6D1}"/>
    <cellStyle name="Normal 15 7 13" xfId="10615" xr:uid="{2F5F1A5E-35E6-4F4F-86A5-273607975E8A}"/>
    <cellStyle name="Normal 15 7 14" xfId="10616" xr:uid="{EBE6B2FC-5B6B-4DB7-A8FD-ED813D07A59F}"/>
    <cellStyle name="Normal 15 7 15" xfId="10617" xr:uid="{1DBD5D84-7446-4C7E-B452-11B2FFA7CDD0}"/>
    <cellStyle name="Normal 15 7 16" xfId="10618" xr:uid="{4B6B8737-DA80-4D12-A5CD-A3AF7F48370C}"/>
    <cellStyle name="Normal 15 7 17" xfId="10619" xr:uid="{6C5BD5F7-6A7A-4373-AEEE-E279E31C32B4}"/>
    <cellStyle name="Normal 15 7 18" xfId="10620" xr:uid="{BF6A301D-FADF-4F67-8F70-E47EF31800B6}"/>
    <cellStyle name="Normal 15 7 19" xfId="10621" xr:uid="{77EEB1F6-06E3-4D4F-9851-E264DAD95568}"/>
    <cellStyle name="Normal 15 7 2" xfId="10622" xr:uid="{A4CE92FA-7392-4A3C-A650-031D7BECE9A2}"/>
    <cellStyle name="Normal 15 7 20" xfId="10623" xr:uid="{0154D3FC-E4B2-49E6-9FB6-01666C6DF0C1}"/>
    <cellStyle name="Normal 15 7 21" xfId="10624" xr:uid="{15A28A87-5824-47F2-B8E1-0EDA37BDCACA}"/>
    <cellStyle name="Normal 15 7 22" xfId="10625" xr:uid="{27902B6F-7960-4AEE-9AF2-CCF2B09E35BC}"/>
    <cellStyle name="Normal 15 7 23" xfId="10626" xr:uid="{CD12F4F5-1E34-47B9-A1AF-2965B283459F}"/>
    <cellStyle name="Normal 15 7 24" xfId="10627" xr:uid="{13245F76-6B13-4E76-86BB-79761276A56B}"/>
    <cellStyle name="Normal 15 7 25" xfId="10628" xr:uid="{EF82F6A2-78C5-4DA4-AC30-83C70A413E7B}"/>
    <cellStyle name="Normal 15 7 26" xfId="10629" xr:uid="{1E7ABFD6-6E1C-413E-9315-8CDA2CE50819}"/>
    <cellStyle name="Normal 15 7 27" xfId="10630" xr:uid="{64523F79-F246-4306-8959-237C300CFAF9}"/>
    <cellStyle name="Normal 15 7 28" xfId="10631" xr:uid="{988A85B8-E06B-42D0-B71E-74C55B11FDB2}"/>
    <cellStyle name="Normal 15 7 29" xfId="10632" xr:uid="{32A44673-5B9E-4F7A-A3AE-A6FFEDB30B57}"/>
    <cellStyle name="Normal 15 7 3" xfId="10633" xr:uid="{9D74FEC1-37DC-461D-9F98-3C1275235D9D}"/>
    <cellStyle name="Normal 15 7 30" xfId="10634" xr:uid="{7F2DDACF-FC63-407F-AADB-87A8811DED51}"/>
    <cellStyle name="Normal 15 7 31" xfId="10635" xr:uid="{16A43C82-F23C-4F36-9F32-566EDEB062B1}"/>
    <cellStyle name="Normal 15 7 32" xfId="10636" xr:uid="{51119A4B-AD37-4AF2-8758-17F8F4E635AE}"/>
    <cellStyle name="Normal 15 7 33" xfId="10637" xr:uid="{37BDEBD5-2EC1-43EA-B346-F515023EFEA2}"/>
    <cellStyle name="Normal 15 7 34" xfId="10638" xr:uid="{8029D0A7-845F-46A7-BE03-4CB520758C6D}"/>
    <cellStyle name="Normal 15 7 35" xfId="10639" xr:uid="{B271F3BD-CF33-4A2D-82DC-0F60A3482C7B}"/>
    <cellStyle name="Normal 15 7 36" xfId="10640" xr:uid="{A22EEE37-D9E0-4BA2-AEC5-DFCAB760914B}"/>
    <cellStyle name="Normal 15 7 37" xfId="10641" xr:uid="{EFACA8B9-8BB8-4000-92F7-C44704EAB1A5}"/>
    <cellStyle name="Normal 15 7 38" xfId="10642" xr:uid="{D86577CD-8E2D-430F-B128-443F845F6D66}"/>
    <cellStyle name="Normal 15 7 39" xfId="10643" xr:uid="{B71531C8-EA2E-4E09-BF8A-4B9148DB65B9}"/>
    <cellStyle name="Normal 15 7 4" xfId="10644" xr:uid="{F478A045-A03A-4391-BB1C-13B0D5A1D425}"/>
    <cellStyle name="Normal 15 7 40" xfId="10645" xr:uid="{25D636C0-5D38-4527-A32B-591308430021}"/>
    <cellStyle name="Normal 15 7 41" xfId="10646" xr:uid="{2362A20F-DB5A-4205-BD5B-B3535F251682}"/>
    <cellStyle name="Normal 15 7 42" xfId="10647" xr:uid="{19A6DD29-3262-4C62-BD42-871939BC68E2}"/>
    <cellStyle name="Normal 15 7 43" xfId="10648" xr:uid="{2D9C6B00-FFF3-4C42-A93D-8DA0D558C50E}"/>
    <cellStyle name="Normal 15 7 44" xfId="10649" xr:uid="{6D940CB2-C757-44C4-ACF5-34D077EEDBC8}"/>
    <cellStyle name="Normal 15 7 45" xfId="10650" xr:uid="{F5896C6F-BEDD-4C55-A49F-33A69121F000}"/>
    <cellStyle name="Normal 15 7 5" xfId="10651" xr:uid="{754CD8A0-7FB2-4E1D-8037-6248EAD42005}"/>
    <cellStyle name="Normal 15 7 6" xfId="10652" xr:uid="{36ACB3E6-F217-411D-BBC0-721FB846B4CA}"/>
    <cellStyle name="Normal 15 7 7" xfId="10653" xr:uid="{33AA3A37-872D-4690-ADC3-CEC6A9377B9B}"/>
    <cellStyle name="Normal 15 7 8" xfId="10654" xr:uid="{75DE4C6E-1327-4406-BBAF-01B0F1006964}"/>
    <cellStyle name="Normal 15 7 9" xfId="10655" xr:uid="{834B4375-47B3-4277-A56A-6BB1D4EAC246}"/>
    <cellStyle name="Normal 15 8" xfId="10656" xr:uid="{DA5B39C1-1CAE-4D02-8A23-7FFF7C905D47}"/>
    <cellStyle name="Normal 15 8 10" xfId="10657" xr:uid="{463A79AD-807E-41A4-81A4-BFFFA67B5DF5}"/>
    <cellStyle name="Normal 15 8 11" xfId="10658" xr:uid="{AFEB9E9F-D66D-47D1-9F87-D0ECB5A90DB1}"/>
    <cellStyle name="Normal 15 8 12" xfId="10659" xr:uid="{6DCCB847-B0C3-4D14-9BF3-74D7E88EE18A}"/>
    <cellStyle name="Normal 15 8 13" xfId="10660" xr:uid="{61551F07-4E43-4C50-B831-BC364AB57BD5}"/>
    <cellStyle name="Normal 15 8 14" xfId="10661" xr:uid="{63D46099-8A7D-4B6F-AB63-307F7FE9481F}"/>
    <cellStyle name="Normal 15 8 15" xfId="10662" xr:uid="{18738AE6-14C7-49FC-9646-E53E05A044E4}"/>
    <cellStyle name="Normal 15 8 16" xfId="10663" xr:uid="{CF06C010-EA7E-498F-87B8-D58CE0161C1F}"/>
    <cellStyle name="Normal 15 8 17" xfId="10664" xr:uid="{3C1A8A97-C24D-4533-BA1E-99A65EC9F50F}"/>
    <cellStyle name="Normal 15 8 18" xfId="10665" xr:uid="{CCFE942C-38DC-4E10-99C2-77E64855FD44}"/>
    <cellStyle name="Normal 15 8 19" xfId="10666" xr:uid="{D137F635-7EC3-455D-ACEC-51B35D710A0D}"/>
    <cellStyle name="Normal 15 8 2" xfId="10667" xr:uid="{106E88DA-FE20-4596-963E-6BA385F4EE9C}"/>
    <cellStyle name="Normal 15 8 20" xfId="10668" xr:uid="{B48E5472-3E4B-4665-B233-D28DFBA01BC9}"/>
    <cellStyle name="Normal 15 8 21" xfId="10669" xr:uid="{F215E377-9458-4586-9F50-244C6FC5D256}"/>
    <cellStyle name="Normal 15 8 22" xfId="10670" xr:uid="{E7E435B4-A061-48F9-8741-BDA6EEC5D338}"/>
    <cellStyle name="Normal 15 8 23" xfId="10671" xr:uid="{7D3B9B2E-B7DF-4EBB-B9AC-639A9F4528E2}"/>
    <cellStyle name="Normal 15 8 24" xfId="10672" xr:uid="{36D7189B-6342-47F7-A94C-0F2C16293938}"/>
    <cellStyle name="Normal 15 8 25" xfId="10673" xr:uid="{BA3E94F7-D7A8-43DF-9E31-0FE9D23403E0}"/>
    <cellStyle name="Normal 15 8 26" xfId="10674" xr:uid="{AED1DBAB-5E3E-4BE8-8483-5E1857B19E19}"/>
    <cellStyle name="Normal 15 8 27" xfId="10675" xr:uid="{1AF318AF-A542-4EFD-9C28-A2B683E935C9}"/>
    <cellStyle name="Normal 15 8 28" xfId="10676" xr:uid="{842D8346-C00C-458A-8D65-BE8FE6EDB4C9}"/>
    <cellStyle name="Normal 15 8 29" xfId="10677" xr:uid="{C358BFDC-AF13-4CDF-97B6-175073005F95}"/>
    <cellStyle name="Normal 15 8 3" xfId="10678" xr:uid="{A58360C4-C079-4391-9F66-0EB3E389AFA3}"/>
    <cellStyle name="Normal 15 8 30" xfId="10679" xr:uid="{9346EC0C-09D4-4835-A8E8-752F1C216F5F}"/>
    <cellStyle name="Normal 15 8 31" xfId="10680" xr:uid="{5E778BCB-7630-4BBF-BE6C-26FA4D3997CD}"/>
    <cellStyle name="Normal 15 8 32" xfId="10681" xr:uid="{F7337070-0A7D-4970-BF3D-5226566471BC}"/>
    <cellStyle name="Normal 15 8 33" xfId="10682" xr:uid="{BCD8603B-A244-44DE-B8B9-9DD7730E1A38}"/>
    <cellStyle name="Normal 15 8 34" xfId="10683" xr:uid="{13FC6452-39CC-4A68-9013-E35C166D9935}"/>
    <cellStyle name="Normal 15 8 35" xfId="10684" xr:uid="{FC1F92B9-0BE0-475E-B06A-DA727A706204}"/>
    <cellStyle name="Normal 15 8 36" xfId="10685" xr:uid="{F6529F3B-9F46-4E67-981B-1F9A03F60CA0}"/>
    <cellStyle name="Normal 15 8 37" xfId="10686" xr:uid="{8BB0A51C-629D-4463-A0BB-45E77819C759}"/>
    <cellStyle name="Normal 15 8 4" xfId="10687" xr:uid="{D9482ED0-69B8-4923-8369-51F53EDDD039}"/>
    <cellStyle name="Normal 15 8 5" xfId="10688" xr:uid="{D5BD13A6-73F7-4F9B-B43C-9A90F9165E17}"/>
    <cellStyle name="Normal 15 8 6" xfId="10689" xr:uid="{E8F3966C-DD43-4DDB-A85B-EABA0A9D0E7C}"/>
    <cellStyle name="Normal 15 8 7" xfId="10690" xr:uid="{642A4F37-3AF1-47F7-877E-1F053642F4C3}"/>
    <cellStyle name="Normal 15 8 8" xfId="10691" xr:uid="{E5F6477E-8612-4297-84F1-5B028B46E7D8}"/>
    <cellStyle name="Normal 15 8 9" xfId="10692" xr:uid="{1B2E51DB-920F-4F1A-8B07-ED9D0E9F73C8}"/>
    <cellStyle name="Normal 15 9" xfId="10693" xr:uid="{4390F170-C762-42CC-8983-56E8BB357275}"/>
    <cellStyle name="Normal 15 9 10" xfId="10694" xr:uid="{288E88EB-E5C0-477A-844B-240CFB8D6368}"/>
    <cellStyle name="Normal 15 9 11" xfId="10695" xr:uid="{AB31E606-59CC-40E2-87E8-9AADF19B5AF2}"/>
    <cellStyle name="Normal 15 9 12" xfId="10696" xr:uid="{4B9ED57E-C061-41C1-B9AF-E9C19B8DB2B5}"/>
    <cellStyle name="Normal 15 9 13" xfId="10697" xr:uid="{9FB38B90-42A3-422C-B77F-43EDFC9D339C}"/>
    <cellStyle name="Normal 15 9 14" xfId="10698" xr:uid="{FEA914F4-3812-439C-8300-BB81952DE215}"/>
    <cellStyle name="Normal 15 9 15" xfId="10699" xr:uid="{E95C2A73-CA68-416B-A34D-A70A842EA273}"/>
    <cellStyle name="Normal 15 9 16" xfId="10700" xr:uid="{D5F4F74B-D578-44E0-A487-33846E557E51}"/>
    <cellStyle name="Normal 15 9 17" xfId="10701" xr:uid="{98303D95-47BA-4C28-9FBE-E641CC331B19}"/>
    <cellStyle name="Normal 15 9 18" xfId="10702" xr:uid="{B6CEAADA-5547-4C0E-877A-137E4E48A104}"/>
    <cellStyle name="Normal 15 9 19" xfId="10703" xr:uid="{245F73BD-9B1C-4E0F-9D15-BE9A0141266D}"/>
    <cellStyle name="Normal 15 9 2" xfId="10704" xr:uid="{EAF9DA48-7C63-4BD8-994C-526DA1D6CC0A}"/>
    <cellStyle name="Normal 15 9 20" xfId="10705" xr:uid="{5C537B7D-59FE-43D0-A3F3-74C59649650C}"/>
    <cellStyle name="Normal 15 9 21" xfId="10706" xr:uid="{0C29CF49-18AA-4C86-A16F-BC9C5BAC5250}"/>
    <cellStyle name="Normal 15 9 22" xfId="10707" xr:uid="{3730CB23-7491-4846-9691-CB6B483AFD6C}"/>
    <cellStyle name="Normal 15 9 23" xfId="10708" xr:uid="{0F34BD83-BC2F-4BFD-9914-717064F5502D}"/>
    <cellStyle name="Normal 15 9 24" xfId="10709" xr:uid="{CFCC364A-1A11-4F87-BFB9-8A958BD97EDD}"/>
    <cellStyle name="Normal 15 9 25" xfId="10710" xr:uid="{D9270197-9A1E-445D-ADFD-C902B8BC8843}"/>
    <cellStyle name="Normal 15 9 26" xfId="10711" xr:uid="{43988FDF-220B-4A0B-9E01-ED223C657273}"/>
    <cellStyle name="Normal 15 9 27" xfId="10712" xr:uid="{AE54ADAE-EDB3-4E58-B11F-8C965272CCA7}"/>
    <cellStyle name="Normal 15 9 28" xfId="10713" xr:uid="{CDF0E81D-FD70-4F79-8888-E407141405A3}"/>
    <cellStyle name="Normal 15 9 29" xfId="10714" xr:uid="{E145AF7B-FB93-42D5-87A2-BEA7A7D4040F}"/>
    <cellStyle name="Normal 15 9 3" xfId="10715" xr:uid="{A3D5F69A-83A3-4DCD-A22F-702DF34DD057}"/>
    <cellStyle name="Normal 15 9 30" xfId="10716" xr:uid="{F23016D1-8B99-4C91-B9F6-1F1A7A8429CD}"/>
    <cellStyle name="Normal 15 9 31" xfId="10717" xr:uid="{6CABF7F5-03A3-4D1A-BACA-BFC77781985C}"/>
    <cellStyle name="Normal 15 9 32" xfId="10718" xr:uid="{458D3EE4-2060-48B0-BB03-1349F6F9D31D}"/>
    <cellStyle name="Normal 15 9 33" xfId="10719" xr:uid="{58E4A838-8B4A-4B33-B4ED-CE99963D4D3C}"/>
    <cellStyle name="Normal 15 9 34" xfId="10720" xr:uid="{F4CD6A0B-D53F-45F5-887D-4EAC64C44E6D}"/>
    <cellStyle name="Normal 15 9 35" xfId="10721" xr:uid="{82137E09-7F83-495E-B9F7-504611DFD07B}"/>
    <cellStyle name="Normal 15 9 36" xfId="10722" xr:uid="{B54E6B68-1C57-4B44-8553-247DCBDBA45A}"/>
    <cellStyle name="Normal 15 9 37" xfId="10723" xr:uid="{7236B5DD-68FD-446B-9A86-7F948A5D80CE}"/>
    <cellStyle name="Normal 15 9 4" xfId="10724" xr:uid="{2F7B44D1-519A-4CDD-A705-4E5E06C2917A}"/>
    <cellStyle name="Normal 15 9 5" xfId="10725" xr:uid="{B3E404DD-5B1F-4A4C-9E3B-DB09422EE7FC}"/>
    <cellStyle name="Normal 15 9 6" xfId="10726" xr:uid="{08A0B38B-8722-4EA4-8122-18900D101CE0}"/>
    <cellStyle name="Normal 15 9 7" xfId="10727" xr:uid="{78BB5CC7-6BA3-4F54-BA6B-4219D302B70E}"/>
    <cellStyle name="Normal 15 9 8" xfId="10728" xr:uid="{257404EC-306A-43A6-8ECB-FD52BC6A4A89}"/>
    <cellStyle name="Normal 15 9 9" xfId="10729" xr:uid="{22437A49-E48C-4373-BD61-28337066AF0F}"/>
    <cellStyle name="Normal 150" xfId="42526" xr:uid="{8D2031FD-C17F-462C-8A42-733BA39909BE}"/>
    <cellStyle name="Normal 151" xfId="42527" xr:uid="{7F38CC5F-DA62-45B8-9698-ED392CCD5E4C}"/>
    <cellStyle name="Normal 152" xfId="42528" xr:uid="{E3F0C257-50EE-4F01-A983-570B5C3A0884}"/>
    <cellStyle name="Normal 153" xfId="42529" xr:uid="{681C156C-88E5-415E-A24B-4C3ECC180F4C}"/>
    <cellStyle name="Normal 154" xfId="42530" xr:uid="{FF65A27E-12F4-4B77-8F2C-344C5EDDDAB7}"/>
    <cellStyle name="Normal 155" xfId="42531" xr:uid="{D895EB1F-D0CD-4900-8667-AB916F2B782E}"/>
    <cellStyle name="Normal 156" xfId="42532" xr:uid="{D47A1805-DF56-4697-8DE2-AEF9FD9AD2EC}"/>
    <cellStyle name="Normal 157" xfId="42533" xr:uid="{08FA4625-A61B-4853-84AF-6ABEADF2B0C3}"/>
    <cellStyle name="Normal 158" xfId="42534" xr:uid="{C62D1F27-92C6-433A-8D1E-881A169A8A52}"/>
    <cellStyle name="Normal 159" xfId="42535" xr:uid="{3F82127A-DCE0-404F-B013-7DA61BEED63C}"/>
    <cellStyle name="Normal 16" xfId="1077" xr:uid="{D980F2C0-4D4E-4EB0-8A2D-19D4D2EEB382}"/>
    <cellStyle name="Normal 16 10" xfId="10730" xr:uid="{90C00778-ABF1-4481-9F34-0EB2A3A18688}"/>
    <cellStyle name="Normal 16 11" xfId="10731" xr:uid="{68F6E760-0290-4E44-86A2-57853679C4FB}"/>
    <cellStyle name="Normal 16 12" xfId="10732" xr:uid="{234D1F73-132A-4A04-B756-67036BE4C491}"/>
    <cellStyle name="Normal 16 13" xfId="10733" xr:uid="{3C88574F-F303-4E0F-B97F-4FFF1FD432FA}"/>
    <cellStyle name="Normal 16 14" xfId="10734" xr:uid="{A7537455-AF24-4E19-8FEA-61F879CCDA29}"/>
    <cellStyle name="Normal 16 15" xfId="10735" xr:uid="{E77B6404-67B8-42DC-ADB3-D26B35786336}"/>
    <cellStyle name="Normal 16 16" xfId="10736" xr:uid="{3E37B642-CF46-416A-AE0F-228772389C09}"/>
    <cellStyle name="Normal 16 17" xfId="10737" xr:uid="{0A2B9D90-3863-4716-9FEB-AF7E58F31DE9}"/>
    <cellStyle name="Normal 16 18" xfId="10738" xr:uid="{8550616C-DEFF-49F7-A12F-ABCD87BC5320}"/>
    <cellStyle name="Normal 16 19" xfId="10739" xr:uid="{FB5EBF2E-23AC-4511-B9AC-D25FB4635942}"/>
    <cellStyle name="Normal 16 2" xfId="1501" xr:uid="{D56EFC8D-B190-42FF-9E4E-DAAEDA6D49DE}"/>
    <cellStyle name="Normal 16 2 2" xfId="10740" xr:uid="{38E81240-5988-49ED-B637-05319C306DA1}"/>
    <cellStyle name="Normal 16 2 2 2" xfId="10741" xr:uid="{C4D4A18B-E343-4951-99C9-F73CA83B158A}"/>
    <cellStyle name="Normal 16 2 2 3" xfId="10742" xr:uid="{1762FFB5-216A-4AC4-A55A-C98FD2012C4E}"/>
    <cellStyle name="Normal 16 2 3" xfId="10743" xr:uid="{05E73CCD-57F8-4C79-A99A-0DC1A3CE5DD0}"/>
    <cellStyle name="Normal 16 2 4" xfId="10744" xr:uid="{EA95CB4B-D6E8-4F77-93C9-53C498DA2E95}"/>
    <cellStyle name="Normal 16 20" xfId="10745" xr:uid="{88BD42E4-A336-423E-93DA-140A6FA73726}"/>
    <cellStyle name="Normal 16 21" xfId="10746" xr:uid="{D2BD59A6-47B3-40D7-97CE-02EEF518CC0A}"/>
    <cellStyle name="Normal 16 22" xfId="10747" xr:uid="{E205DD4A-2D42-4742-931A-6B5CD8BEF103}"/>
    <cellStyle name="Normal 16 23" xfId="10748" xr:uid="{4B8A69CA-9425-4525-A209-5D2E210AD9B7}"/>
    <cellStyle name="Normal 16 24" xfId="10749" xr:uid="{F6CD6249-24D2-4BA1-8FCF-E09136BC518D}"/>
    <cellStyle name="Normal 16 25" xfId="10750" xr:uid="{92BFE155-DFFA-49AA-B25A-FCE59583AE9B}"/>
    <cellStyle name="Normal 16 26" xfId="10751" xr:uid="{8912F586-E442-4558-8C34-21E17118B8F3}"/>
    <cellStyle name="Normal 16 27" xfId="10752" xr:uid="{AE608B8B-D572-4B33-B1BB-3BB4CB891623}"/>
    <cellStyle name="Normal 16 28" xfId="10753" xr:uid="{23216B31-09AE-4FC4-8371-16CAA46FD664}"/>
    <cellStyle name="Normal 16 29" xfId="10754" xr:uid="{5CEAB992-38A6-4611-95CD-7734532F14E9}"/>
    <cellStyle name="Normal 16 3" xfId="10755" xr:uid="{7087ED8C-97DF-436C-9F03-91C07D60CA8D}"/>
    <cellStyle name="Normal 16 3 2" xfId="10756" xr:uid="{A94B50F5-00FC-44AA-9F6C-4DF2CBA49F36}"/>
    <cellStyle name="Normal 16 30" xfId="10757" xr:uid="{4F509909-63B9-40D7-8CF7-E756DE4270B3}"/>
    <cellStyle name="Normal 16 31" xfId="10758" xr:uid="{73435AA9-3FC7-4E07-AE53-25F2ECA2A436}"/>
    <cellStyle name="Normal 16 32" xfId="10759" xr:uid="{5A578686-FCFC-45DB-8B5D-9A087DF33BBB}"/>
    <cellStyle name="Normal 16 33" xfId="10760" xr:uid="{E7492CEE-BDC9-4977-8DF6-8FF9CF4E84B5}"/>
    <cellStyle name="Normal 16 34" xfId="10761" xr:uid="{312DCE7A-094B-4B9B-B0D8-EFCAC9B44869}"/>
    <cellStyle name="Normal 16 35" xfId="10762" xr:uid="{D2328571-BEB2-438C-B851-6FDD72E1A95D}"/>
    <cellStyle name="Normal 16 36" xfId="10763" xr:uid="{DEE3D81C-F172-46B8-B035-24465543DAD1}"/>
    <cellStyle name="Normal 16 37" xfId="10764" xr:uid="{32F7E38E-94AF-4D45-B56C-0012BC7B4A78}"/>
    <cellStyle name="Normal 16 38" xfId="10765" xr:uid="{338CA3BE-D968-4535-B937-E3C3DD9A46F4}"/>
    <cellStyle name="Normal 16 39" xfId="10766" xr:uid="{099A3C8E-F7DA-4A8E-89C4-BDF11254505A}"/>
    <cellStyle name="Normal 16 4" xfId="10767" xr:uid="{9D85DB23-FFAD-4284-A030-3D4C85A76182}"/>
    <cellStyle name="Normal 16 40" xfId="10768" xr:uid="{B15D202F-E224-4C14-89A1-5B34FAD3E4FB}"/>
    <cellStyle name="Normal 16 41" xfId="10769" xr:uid="{5C7F18F9-ED8D-4495-A536-DAD57D7F16D2}"/>
    <cellStyle name="Normal 16 42" xfId="10770" xr:uid="{8AAE7CA0-566B-4EEC-9443-D39D149CA346}"/>
    <cellStyle name="Normal 16 43" xfId="10771" xr:uid="{3ED14962-E647-4305-AAF0-49B820FED962}"/>
    <cellStyle name="Normal 16 44" xfId="10772" xr:uid="{E857F66C-7AF2-4B22-8A46-D38B91242BD6}"/>
    <cellStyle name="Normal 16 45" xfId="10773" xr:uid="{FED9554E-D994-492B-9259-3AC8338364F3}"/>
    <cellStyle name="Normal 16 5" xfId="10774" xr:uid="{0EFE3735-FD81-4BC6-97B0-29DFA04ADBC6}"/>
    <cellStyle name="Normal 16 6" xfId="10775" xr:uid="{C527CC70-66E2-4F14-A330-B6E1D8DC4A37}"/>
    <cellStyle name="Normal 16 7" xfId="10776" xr:uid="{70D3F62F-4424-45E2-AF2A-721A1D587771}"/>
    <cellStyle name="Normal 16 8" xfId="10777" xr:uid="{45D50357-8A40-4121-A6D7-B181046738CA}"/>
    <cellStyle name="Normal 16 9" xfId="10778" xr:uid="{88F2BBF5-2B54-47AB-A9A4-1488BEC20451}"/>
    <cellStyle name="Normal 160" xfId="42536" xr:uid="{5540CFD0-762F-43A8-946E-476BD3ABE11C}"/>
    <cellStyle name="Normal 161" xfId="42537" xr:uid="{BD9202F5-F83A-4CDC-B354-C9A8C2C4A88C}"/>
    <cellStyle name="Normal 162" xfId="42538" xr:uid="{07459869-B8A8-47F8-8AAD-66E796283FC7}"/>
    <cellStyle name="Normal 163" xfId="42539" xr:uid="{DAF9328E-8562-48DD-9832-D3B38A968190}"/>
    <cellStyle name="Normal 164" xfId="42540" xr:uid="{5BCA9758-FA17-4782-AE20-E628FC85AE5E}"/>
    <cellStyle name="Normal 165" xfId="42541" xr:uid="{362A20EA-0945-4C80-BCD2-256A700F9787}"/>
    <cellStyle name="Normal 166" xfId="42567" xr:uid="{060FB58F-DA42-4EEF-9B48-D062B8AB32AC}"/>
    <cellStyle name="Normal 166 2" xfId="42570" xr:uid="{7F85D8AB-6C24-4979-9E72-A1C659541F2E}"/>
    <cellStyle name="Normal 167" xfId="43583" xr:uid="{474B82EB-58EC-4858-8694-84119902D2A4}"/>
    <cellStyle name="Normal 168" xfId="43584" xr:uid="{7FDDA793-41F6-483D-8FDB-2CAF00E9413F}"/>
    <cellStyle name="Normal 169" xfId="43585" xr:uid="{98F2ED96-B835-44CC-9175-DB8DC43E01B7}"/>
    <cellStyle name="Normal 17" xfId="1078" xr:uid="{41A89476-52D6-4BDB-B4FF-4E157060CD45}"/>
    <cellStyle name="Normal 17 10" xfId="10779" xr:uid="{440AA836-F903-49D8-891F-C7406A0A5E82}"/>
    <cellStyle name="Normal 17 11" xfId="10780" xr:uid="{63CA9E2B-9DDC-4849-ABF9-6398A2AE503B}"/>
    <cellStyle name="Normal 17 12" xfId="10781" xr:uid="{AD740181-04F6-4AAA-BB4E-CACBA32BA161}"/>
    <cellStyle name="Normal 17 13" xfId="10782" xr:uid="{CEE7416F-011C-43D3-B373-4C69B2099C6C}"/>
    <cellStyle name="Normal 17 14" xfId="10783" xr:uid="{FDBA95E6-74E0-4113-85F2-CC7B64125A48}"/>
    <cellStyle name="Normal 17 15" xfId="10784" xr:uid="{0152EAF5-D23C-4B4C-B497-46CC8A67A4E5}"/>
    <cellStyle name="Normal 17 16" xfId="10785" xr:uid="{9AF8F2D4-7AA5-4186-923D-25A231243AB3}"/>
    <cellStyle name="Normal 17 17" xfId="10786" xr:uid="{2748F687-2DAA-4EA9-B89A-C70FB1FF674A}"/>
    <cellStyle name="Normal 17 18" xfId="10787" xr:uid="{F0ABD397-63FF-4A3C-9F3D-8AA95C023412}"/>
    <cellStyle name="Normal 17 19" xfId="10788" xr:uid="{18F83672-AC13-41E2-B1FA-9F8CE8F748D6}"/>
    <cellStyle name="Normal 17 2" xfId="1691" xr:uid="{DE323D75-8613-43E6-8E3A-C1FA54777992}"/>
    <cellStyle name="Normal 17 20" xfId="10789" xr:uid="{20916E54-F627-47C9-AD2E-102D9BB520A0}"/>
    <cellStyle name="Normal 17 21" xfId="10790" xr:uid="{A9EA0A61-F3D5-4AD5-ADCF-29938C270FFF}"/>
    <cellStyle name="Normal 17 22" xfId="10791" xr:uid="{1B22708A-0A24-4A8E-90E8-BD03CA29E779}"/>
    <cellStyle name="Normal 17 23" xfId="10792" xr:uid="{E81C9B7F-9472-4A02-A8AB-1CA1B7A671DB}"/>
    <cellStyle name="Normal 17 24" xfId="10793" xr:uid="{57141B2C-B695-4299-AC40-E2C24E459492}"/>
    <cellStyle name="Normal 17 25" xfId="10794" xr:uid="{14CA9416-A2C5-417D-B51B-C1529EE7CC5E}"/>
    <cellStyle name="Normal 17 26" xfId="10795" xr:uid="{0B02A53F-EA1B-41C1-88E3-7EEC165BC015}"/>
    <cellStyle name="Normal 17 27" xfId="10796" xr:uid="{F567B316-9DA2-47FD-A10A-596CCF702A82}"/>
    <cellStyle name="Normal 17 28" xfId="10797" xr:uid="{53FE346B-631F-4B6B-A5A9-EBF5815AE56A}"/>
    <cellStyle name="Normal 17 29" xfId="10798" xr:uid="{84C1D16E-8A00-418B-BD9C-AF1282320922}"/>
    <cellStyle name="Normal 17 3" xfId="10799" xr:uid="{67841ACA-DA00-44B4-8ECD-3909ABF73F48}"/>
    <cellStyle name="Normal 17 30" xfId="10800" xr:uid="{ACDB94FE-5BEF-42A8-A24D-6E4C778ABF63}"/>
    <cellStyle name="Normal 17 31" xfId="10801" xr:uid="{7AA67B63-DE85-4164-9E66-3050A7B2F959}"/>
    <cellStyle name="Normal 17 32" xfId="10802" xr:uid="{7F29C21B-9101-446B-8261-DA9B7A57EC1A}"/>
    <cellStyle name="Normal 17 33" xfId="10803" xr:uid="{3F20285E-1901-435E-8EC2-32E80F7E5909}"/>
    <cellStyle name="Normal 17 34" xfId="10804" xr:uid="{2DD499C9-9108-41BF-B9E3-C5B4D5DDBD49}"/>
    <cellStyle name="Normal 17 35" xfId="10805" xr:uid="{70C6CC69-0DED-4CF0-9838-E90A26AD11F3}"/>
    <cellStyle name="Normal 17 36" xfId="10806" xr:uid="{0CE324C8-8CC6-44E7-9049-0EF6ABB996A4}"/>
    <cellStyle name="Normal 17 37" xfId="10807" xr:uid="{B8AA0C1C-3587-4F3D-BF36-0DEFDB1977D2}"/>
    <cellStyle name="Normal 17 38" xfId="10808" xr:uid="{D37A7FC1-95B5-48E7-A492-569EFCE51B14}"/>
    <cellStyle name="Normal 17 39" xfId="10809" xr:uid="{9DF330E7-B45F-4DF7-9750-4CB9CD1EDDC5}"/>
    <cellStyle name="Normal 17 4" xfId="10810" xr:uid="{190EBD3A-944F-4363-AB86-740529FF1CC2}"/>
    <cellStyle name="Normal 17 40" xfId="10811" xr:uid="{8D9118B9-875F-4784-BD2D-EBE446B7AAFD}"/>
    <cellStyle name="Normal 17 41" xfId="10812" xr:uid="{F4BC36DF-D38C-48DD-B3A6-6570E4CF148A}"/>
    <cellStyle name="Normal 17 42" xfId="10813" xr:uid="{A045BF49-9A1A-4774-B4FD-759C304F56EF}"/>
    <cellStyle name="Normal 17 43" xfId="10814" xr:uid="{33AD2EA0-7BA7-4EAE-907C-7A1B1D20143E}"/>
    <cellStyle name="Normal 17 44" xfId="10815" xr:uid="{17693656-F27B-4731-A88B-31952C226850}"/>
    <cellStyle name="Normal 17 5" xfId="10816" xr:uid="{819D77D6-33F5-4262-9D37-BDD9C74A4B84}"/>
    <cellStyle name="Normal 17 6" xfId="10817" xr:uid="{248D708A-5DB9-402C-B9D8-DE3B3EC42A64}"/>
    <cellStyle name="Normal 17 7" xfId="10818" xr:uid="{F579EA0A-DB2B-4DC8-8CDD-06ECF25773F0}"/>
    <cellStyle name="Normal 17 8" xfId="10819" xr:uid="{E997233E-6DA7-49F8-AB16-AD17FF849A23}"/>
    <cellStyle name="Normal 17 9" xfId="10820" xr:uid="{289B1F2E-0DD4-442D-8821-B1EDC9C0E2BC}"/>
    <cellStyle name="Normal 170" xfId="43586" xr:uid="{CBAA6D52-7432-448C-8446-55411401C7AB}"/>
    <cellStyle name="Normal 171" xfId="43587" xr:uid="{E5082DE9-DB14-46AE-9DAB-DCA314DA658D}"/>
    <cellStyle name="Normal 171 2" xfId="43588" xr:uid="{0B83F810-CC7D-4A9C-A718-FBF801D409A1}"/>
    <cellStyle name="Normal 172" xfId="43589" xr:uid="{39EAEFBD-1A54-4913-8D60-C6E723FAEBF4}"/>
    <cellStyle name="Normal 173" xfId="42577" xr:uid="{18EF1AB8-3049-482E-8B38-EB453E2233F0}"/>
    <cellStyle name="Normal 174" xfId="43962" xr:uid="{E8A3A0D5-799D-4DBD-AF12-C5B1E7FCC283}"/>
    <cellStyle name="Normal 175" xfId="43970" xr:uid="{49684CF6-E569-4600-926B-B999BE54153A}"/>
    <cellStyle name="Normal 176" xfId="43971" xr:uid="{A43AEDE0-54C1-4F90-80BE-A247F61F51F1}"/>
    <cellStyle name="Normal 177" xfId="43972" xr:uid="{D54FA179-2FF2-488E-8325-37CC18190B02}"/>
    <cellStyle name="Normal 178" xfId="34" xr:uid="{B15E5D84-8718-4C68-BE95-8C6D31136841}"/>
    <cellStyle name="Normal 179" xfId="43973" xr:uid="{50B58861-97BF-444D-9725-60FD75EFD322}"/>
    <cellStyle name="Normal 179 2" xfId="44002" xr:uid="{DF26BD5D-345F-4BDD-8F02-19A382A4A172}"/>
    <cellStyle name="Normal 179 2 2" xfId="44014" xr:uid="{43B1077C-CCD9-432E-8DF5-C92B3AB7ACB4}"/>
    <cellStyle name="Normal 18" xfId="1079" xr:uid="{E4B0CC28-1B26-4E82-9715-9971A7D30C7E}"/>
    <cellStyle name="Normal 18 10" xfId="10821" xr:uid="{D00FB01A-C163-408B-841D-9DB423DDC42C}"/>
    <cellStyle name="Normal 18 10 10" xfId="10822" xr:uid="{9E907C5E-BE83-4F36-99D3-4B011F6E7553}"/>
    <cellStyle name="Normal 18 10 11" xfId="10823" xr:uid="{6916F664-A489-4BD0-96AC-71A2BA526C7E}"/>
    <cellStyle name="Normal 18 10 12" xfId="10824" xr:uid="{BB079EE2-8686-4EE7-86DE-3738D5BEE2EC}"/>
    <cellStyle name="Normal 18 10 13" xfId="10825" xr:uid="{7CE4E73C-3677-45E7-80B1-9A412F722B90}"/>
    <cellStyle name="Normal 18 10 2" xfId="10826" xr:uid="{04EEBCD8-569E-48A1-9FEE-CC9CA2CD4C35}"/>
    <cellStyle name="Normal 18 10 2 2" xfId="10827" xr:uid="{629E3CDC-AC32-41EE-B12F-FD53D5D90D00}"/>
    <cellStyle name="Normal 18 10 2 3" xfId="10828" xr:uid="{018C7AB9-031E-43AD-BBFF-7313DADD907E}"/>
    <cellStyle name="Normal 18 10 2 4" xfId="10829" xr:uid="{4F70E7A2-C5A5-43DA-B256-8169B6BBA610}"/>
    <cellStyle name="Normal 18 10 2 5" xfId="10830" xr:uid="{79CE079C-C01D-4DB0-8673-FCF815DE5CAE}"/>
    <cellStyle name="Normal 18 10 2 6" xfId="10831" xr:uid="{AC2B9D89-61F0-46E0-B336-0A6A11DBBA86}"/>
    <cellStyle name="Normal 18 10 3" xfId="10832" xr:uid="{248E29D6-E7D7-4758-B36A-BD17841A24B0}"/>
    <cellStyle name="Normal 18 10 3 2" xfId="10833" xr:uid="{D49EFC57-0239-49C0-B76C-7955B60E7FE7}"/>
    <cellStyle name="Normal 18 10 3 3" xfId="10834" xr:uid="{6E769575-F76F-490C-BCCD-2F35228B68B5}"/>
    <cellStyle name="Normal 18 10 3 4" xfId="10835" xr:uid="{ADAD9BB5-8E60-4BA2-8657-349B8FD44923}"/>
    <cellStyle name="Normal 18 10 3 5" xfId="10836" xr:uid="{34166E36-510C-464D-99AE-CD6447618C58}"/>
    <cellStyle name="Normal 18 10 3 6" xfId="10837" xr:uid="{DA675101-7D5E-4489-9120-76DD13ED6FA0}"/>
    <cellStyle name="Normal 18 10 4" xfId="10838" xr:uid="{8C998459-A1E4-4D5B-AF62-74E4E87B63E1}"/>
    <cellStyle name="Normal 18 10 4 2" xfId="10839" xr:uid="{B0223EBD-6227-47BF-9273-E3912D33F251}"/>
    <cellStyle name="Normal 18 10 4 3" xfId="10840" xr:uid="{0B8F4803-B5C1-48D8-9EAB-A8835074D162}"/>
    <cellStyle name="Normal 18 10 4 4" xfId="10841" xr:uid="{A075109C-EAC5-477A-AE9E-1460FF48D62A}"/>
    <cellStyle name="Normal 18 10 4 5" xfId="10842" xr:uid="{797FAFF5-6B44-4103-AF94-C340FCE40471}"/>
    <cellStyle name="Normal 18 10 4 6" xfId="10843" xr:uid="{15DBA4F2-79A9-498D-AAA0-9C0F0C0BEAA4}"/>
    <cellStyle name="Normal 18 10 5" xfId="10844" xr:uid="{2F7EA672-E713-490C-AA48-4EB080376C63}"/>
    <cellStyle name="Normal 18 10 5 2" xfId="10845" xr:uid="{11C9EC2B-DB35-44BC-BEB4-DACAD6B5757E}"/>
    <cellStyle name="Normal 18 10 5 3" xfId="10846" xr:uid="{1FAD84A0-53BF-4417-84C2-E7C54A5300D4}"/>
    <cellStyle name="Normal 18 10 5 4" xfId="10847" xr:uid="{904E389C-FD33-4031-97CB-DF6DDA9BB037}"/>
    <cellStyle name="Normal 18 10 5 5" xfId="10848" xr:uid="{6DB4D980-ACBF-49E4-8A82-595E0EF43689}"/>
    <cellStyle name="Normal 18 10 5 6" xfId="10849" xr:uid="{2EEFA6DB-93D1-4D35-95B1-583DF5C3C5D8}"/>
    <cellStyle name="Normal 18 10 6" xfId="10850" xr:uid="{6CE495CA-2F1E-455F-80DD-C031B499052C}"/>
    <cellStyle name="Normal 18 10 6 2" xfId="10851" xr:uid="{93B6566D-D704-416A-8BC3-13FCBCC0B099}"/>
    <cellStyle name="Normal 18 10 6 3" xfId="10852" xr:uid="{B3AEAFAA-7906-4603-8A6D-5FFCD0EC26C5}"/>
    <cellStyle name="Normal 18 10 6 4" xfId="10853" xr:uid="{E752A302-E1FF-46B7-9E99-B68103900733}"/>
    <cellStyle name="Normal 18 10 6 5" xfId="10854" xr:uid="{A46C8927-FAB9-420B-AE40-1E332E8C8F56}"/>
    <cellStyle name="Normal 18 10 6 6" xfId="10855" xr:uid="{E8D99EE3-C17C-48FE-A0CC-1FF7A31022AF}"/>
    <cellStyle name="Normal 18 10 7" xfId="10856" xr:uid="{FFF6D9A0-C5A2-40B6-A1B7-7A19AC26B9DA}"/>
    <cellStyle name="Normal 18 10 7 2" xfId="10857" xr:uid="{E1BAD8E5-1160-47AF-94E6-BAE037EA85D5}"/>
    <cellStyle name="Normal 18 10 7 3" xfId="10858" xr:uid="{A4E3843A-4EE9-417B-9208-504D758B8AA1}"/>
    <cellStyle name="Normal 18 10 7 4" xfId="10859" xr:uid="{E00E1946-EEF9-4111-A27B-D088A19A12D7}"/>
    <cellStyle name="Normal 18 10 7 5" xfId="10860" xr:uid="{E53FA742-4C2A-456A-AAE0-19C987FED66A}"/>
    <cellStyle name="Normal 18 10 7 6" xfId="10861" xr:uid="{F1D238FC-3D61-4F35-8F0C-59315AF1DADC}"/>
    <cellStyle name="Normal 18 10 8" xfId="10862" xr:uid="{4CD30CF8-9FFD-449E-8346-B8F3D17616D5}"/>
    <cellStyle name="Normal 18 10 8 2" xfId="10863" xr:uid="{9DFEF156-6353-43D1-8B3B-76C7C0EB9023}"/>
    <cellStyle name="Normal 18 10 8 3" xfId="10864" xr:uid="{C685AE60-5306-4F09-A2FC-4C3B233536FD}"/>
    <cellStyle name="Normal 18 10 8 4" xfId="10865" xr:uid="{52A38167-1894-4B49-AADA-5D71FF47634D}"/>
    <cellStyle name="Normal 18 10 8 5" xfId="10866" xr:uid="{FF1D2C34-52D4-433C-BEDA-020047DAC937}"/>
    <cellStyle name="Normal 18 10 8 6" xfId="10867" xr:uid="{9C472C01-5D6C-4495-AC22-35592BEBD702}"/>
    <cellStyle name="Normal 18 10 9" xfId="10868" xr:uid="{09FDCA17-D849-40FE-A942-23F4518C4B9D}"/>
    <cellStyle name="Normal 18 11" xfId="10869" xr:uid="{95C0DC44-29E8-4B5B-8AD5-CD09506F87CE}"/>
    <cellStyle name="Normal 18 11 10" xfId="10870" xr:uid="{83157B78-2085-41FB-B9B2-D836BD391827}"/>
    <cellStyle name="Normal 18 11 11" xfId="10871" xr:uid="{E7A3858B-9D57-4421-A5B0-68E64D123768}"/>
    <cellStyle name="Normal 18 11 12" xfId="10872" xr:uid="{867B701A-0CC5-4063-80FE-73FAADF100B8}"/>
    <cellStyle name="Normal 18 11 13" xfId="10873" xr:uid="{009DE4B0-A38E-46C8-802F-43CA7E34D066}"/>
    <cellStyle name="Normal 18 11 2" xfId="10874" xr:uid="{4F412D3F-7F93-4D74-85C7-FDC61762D950}"/>
    <cellStyle name="Normal 18 11 2 2" xfId="10875" xr:uid="{274A0626-9BD6-4AAE-BAE5-27C9457C401A}"/>
    <cellStyle name="Normal 18 11 2 3" xfId="10876" xr:uid="{62B038CB-EAD5-4BC5-BD25-AA1574219A51}"/>
    <cellStyle name="Normal 18 11 2 4" xfId="10877" xr:uid="{827E2CA5-0446-4040-B76C-90EA480DA9CC}"/>
    <cellStyle name="Normal 18 11 2 5" xfId="10878" xr:uid="{7D284FD5-6002-4224-969C-8FDCB07E447B}"/>
    <cellStyle name="Normal 18 11 2 6" xfId="10879" xr:uid="{6F4A52C5-9A51-4C2E-A386-123EE1854391}"/>
    <cellStyle name="Normal 18 11 3" xfId="10880" xr:uid="{016B2F7F-5954-4CED-B701-BCA8BA98E64E}"/>
    <cellStyle name="Normal 18 11 3 2" xfId="10881" xr:uid="{9A062C15-26B1-4743-8E8F-98A6C4CAD9C2}"/>
    <cellStyle name="Normal 18 11 3 3" xfId="10882" xr:uid="{BDFC503C-88FB-4E00-8EC8-9EC49FC34B67}"/>
    <cellStyle name="Normal 18 11 3 4" xfId="10883" xr:uid="{D77EDF23-B12A-41F7-A7D4-2E6153D75C7E}"/>
    <cellStyle name="Normal 18 11 3 5" xfId="10884" xr:uid="{1E733A79-F414-4986-9CE6-F0F4742340D3}"/>
    <cellStyle name="Normal 18 11 3 6" xfId="10885" xr:uid="{D9A8B1ED-A305-48F7-ABA2-5D638122ED8C}"/>
    <cellStyle name="Normal 18 11 4" xfId="10886" xr:uid="{EFAC9DC4-85EF-4A63-AC5A-5DA098EFA9CB}"/>
    <cellStyle name="Normal 18 11 4 2" xfId="10887" xr:uid="{D6500A2A-97FA-4189-ABC3-37D0F7076FF1}"/>
    <cellStyle name="Normal 18 11 4 3" xfId="10888" xr:uid="{52AADB60-42E8-4BBE-A852-C4D6EAEA70E3}"/>
    <cellStyle name="Normal 18 11 4 4" xfId="10889" xr:uid="{837A070F-C34F-4862-8200-A8123F4857C7}"/>
    <cellStyle name="Normal 18 11 4 5" xfId="10890" xr:uid="{98647576-F126-4BEE-B148-F2A0E4A40E3D}"/>
    <cellStyle name="Normal 18 11 4 6" xfId="10891" xr:uid="{F0D40E1D-D3C9-4D23-9480-EB762AC7A2BF}"/>
    <cellStyle name="Normal 18 11 5" xfId="10892" xr:uid="{1B10F2A8-0303-425E-87C1-6D37A68A2C0A}"/>
    <cellStyle name="Normal 18 11 5 2" xfId="10893" xr:uid="{D218ED41-FB28-4B32-B4CE-3206F30A8AA4}"/>
    <cellStyle name="Normal 18 11 5 3" xfId="10894" xr:uid="{D213B7E0-F43F-48C0-8855-97CA0115CB91}"/>
    <cellStyle name="Normal 18 11 5 4" xfId="10895" xr:uid="{A457B6F1-1E4B-4602-B7B1-7E51EB969D15}"/>
    <cellStyle name="Normal 18 11 5 5" xfId="10896" xr:uid="{A199EB2E-5F67-4B1C-B184-5AA364E010FF}"/>
    <cellStyle name="Normal 18 11 5 6" xfId="10897" xr:uid="{FD121CA8-7FF4-45AF-BECB-68FF36903D08}"/>
    <cellStyle name="Normal 18 11 6" xfId="10898" xr:uid="{959EAFF1-90DF-46BF-B1CE-E0830E56E6ED}"/>
    <cellStyle name="Normal 18 11 6 2" xfId="10899" xr:uid="{ED3370FA-186C-4802-BF02-16DDC3E51820}"/>
    <cellStyle name="Normal 18 11 6 3" xfId="10900" xr:uid="{844C4DAE-E52E-4AD9-BD28-499206BFCCBC}"/>
    <cellStyle name="Normal 18 11 6 4" xfId="10901" xr:uid="{42B4DC83-FCE2-4A33-8787-E21C65207AF2}"/>
    <cellStyle name="Normal 18 11 6 5" xfId="10902" xr:uid="{966BE522-D67F-427F-B55C-C8E475F3205F}"/>
    <cellStyle name="Normal 18 11 6 6" xfId="10903" xr:uid="{1F9B3143-0325-4266-ADBF-3CC680D1F2E4}"/>
    <cellStyle name="Normal 18 11 7" xfId="10904" xr:uid="{E63B7B23-4B7A-4474-BB61-49FA40A03F8F}"/>
    <cellStyle name="Normal 18 11 7 2" xfId="10905" xr:uid="{50F3994C-B563-47E9-A70D-6CB797A08D1A}"/>
    <cellStyle name="Normal 18 11 7 3" xfId="10906" xr:uid="{0170290F-238B-48BA-A5B9-915B6AC6B1D7}"/>
    <cellStyle name="Normal 18 11 7 4" xfId="10907" xr:uid="{DF52EFF3-BA03-4823-B666-F942A2727EF2}"/>
    <cellStyle name="Normal 18 11 7 5" xfId="10908" xr:uid="{8964FF72-FF4F-48A8-BECE-574FED2356D1}"/>
    <cellStyle name="Normal 18 11 7 6" xfId="10909" xr:uid="{8D7FA33C-AA04-41E9-8663-EA1AC3048F01}"/>
    <cellStyle name="Normal 18 11 8" xfId="10910" xr:uid="{8447203F-9D43-4739-B2BE-88F57EA43734}"/>
    <cellStyle name="Normal 18 11 8 2" xfId="10911" xr:uid="{EE7E8A72-FB3B-456E-A2F4-C499DAB23CA3}"/>
    <cellStyle name="Normal 18 11 8 3" xfId="10912" xr:uid="{D9DD3F1C-7A01-42E7-B98A-082C57E9F616}"/>
    <cellStyle name="Normal 18 11 8 4" xfId="10913" xr:uid="{5A0126B1-2106-4814-AFAC-1FC8165BDAE4}"/>
    <cellStyle name="Normal 18 11 8 5" xfId="10914" xr:uid="{B5510E77-C6E4-4A4B-9817-AE35CDF26F3D}"/>
    <cellStyle name="Normal 18 11 8 6" xfId="10915" xr:uid="{E4CD84E7-A8F6-40B2-BCC3-8F7C24761782}"/>
    <cellStyle name="Normal 18 11 9" xfId="10916" xr:uid="{0BCFDAE5-9641-48B8-85F3-8495C920D89F}"/>
    <cellStyle name="Normal 18 12" xfId="10917" xr:uid="{1A845DDF-B76E-4E1D-AD40-77C4618B3C55}"/>
    <cellStyle name="Normal 18 12 10" xfId="10918" xr:uid="{1ED2DE2E-E929-4FCC-9AA9-68A01BDACB25}"/>
    <cellStyle name="Normal 18 12 11" xfId="10919" xr:uid="{52F5D906-FB0B-4466-8E01-4305EE96B65C}"/>
    <cellStyle name="Normal 18 12 12" xfId="10920" xr:uid="{091B5430-4719-4C3F-8844-E7AC7D86B552}"/>
    <cellStyle name="Normal 18 12 13" xfId="10921" xr:uid="{D4B68666-199D-43DD-8DBD-BD85B985F61B}"/>
    <cellStyle name="Normal 18 12 2" xfId="10922" xr:uid="{00D3A456-17DB-45CC-99D5-D1E2A1E5DD8C}"/>
    <cellStyle name="Normal 18 12 2 2" xfId="10923" xr:uid="{8726A404-5F5C-49FE-8B70-E1386BD4198D}"/>
    <cellStyle name="Normal 18 12 2 3" xfId="10924" xr:uid="{342D6E56-9ABC-48A1-9B4E-162767F5B7AD}"/>
    <cellStyle name="Normal 18 12 2 4" xfId="10925" xr:uid="{4C9E07CA-D34C-4EB5-AB24-B9DC13152702}"/>
    <cellStyle name="Normal 18 12 2 5" xfId="10926" xr:uid="{92C95D1F-2309-42C1-9E17-33B093F033C9}"/>
    <cellStyle name="Normal 18 12 2 6" xfId="10927" xr:uid="{5522D741-EAFE-46AB-918A-F1DBC53E5017}"/>
    <cellStyle name="Normal 18 12 3" xfId="10928" xr:uid="{FAA4B728-FD3A-4E2F-9223-1894010BF622}"/>
    <cellStyle name="Normal 18 12 3 2" xfId="10929" xr:uid="{A65388B1-7B37-4D32-9006-45C0512F0B7C}"/>
    <cellStyle name="Normal 18 12 3 3" xfId="10930" xr:uid="{6444F450-673F-4955-8038-814006CD57C9}"/>
    <cellStyle name="Normal 18 12 3 4" xfId="10931" xr:uid="{4D128154-DCE3-45B2-AC77-E1D18FD57A77}"/>
    <cellStyle name="Normal 18 12 3 5" xfId="10932" xr:uid="{D857392F-3D35-4512-A5FB-887ECC6513F7}"/>
    <cellStyle name="Normal 18 12 3 6" xfId="10933" xr:uid="{C881C84D-4F05-4AB3-93ED-E9C45664B996}"/>
    <cellStyle name="Normal 18 12 4" xfId="10934" xr:uid="{CCE5E6D0-63A9-4D0A-8495-5B6C22FFA741}"/>
    <cellStyle name="Normal 18 12 4 2" xfId="10935" xr:uid="{EF74B6F6-4C16-46AF-9F10-4212C97E5A6F}"/>
    <cellStyle name="Normal 18 12 4 3" xfId="10936" xr:uid="{EC07296D-DB78-4EE6-9EA9-ED3C42743714}"/>
    <cellStyle name="Normal 18 12 4 4" xfId="10937" xr:uid="{F4DD2880-E307-4AD3-9956-9E81A9713C5E}"/>
    <cellStyle name="Normal 18 12 4 5" xfId="10938" xr:uid="{67645C3C-2BC5-4557-A731-216A0C5FA4A5}"/>
    <cellStyle name="Normal 18 12 4 6" xfId="10939" xr:uid="{62D3345F-0F4B-4288-8F77-1ADFBFFBD5A1}"/>
    <cellStyle name="Normal 18 12 5" xfId="10940" xr:uid="{E9853F17-78A9-4563-BD60-297B6B17BDD5}"/>
    <cellStyle name="Normal 18 12 5 2" xfId="10941" xr:uid="{1BF8F1B9-2726-44FE-B33F-BB82ED2E5AA3}"/>
    <cellStyle name="Normal 18 12 5 3" xfId="10942" xr:uid="{049F3982-6C61-433C-8618-322FAA00A764}"/>
    <cellStyle name="Normal 18 12 5 4" xfId="10943" xr:uid="{A31836F3-D06C-40EF-AB7B-799C95F46F8F}"/>
    <cellStyle name="Normal 18 12 5 5" xfId="10944" xr:uid="{0DB288A5-2009-4BC6-B17E-EC96A6905DBB}"/>
    <cellStyle name="Normal 18 12 5 6" xfId="10945" xr:uid="{B47E0EA9-6C8E-427F-ADBF-F842851D39C6}"/>
    <cellStyle name="Normal 18 12 6" xfId="10946" xr:uid="{5FC46D80-526A-4983-B556-B3A0436D1655}"/>
    <cellStyle name="Normal 18 12 6 2" xfId="10947" xr:uid="{E4A5E5D7-5AC7-468F-97E7-7B86F04E7124}"/>
    <cellStyle name="Normal 18 12 6 3" xfId="10948" xr:uid="{9EAA60C2-C7FC-4CD5-B463-3A2F803AE765}"/>
    <cellStyle name="Normal 18 12 6 4" xfId="10949" xr:uid="{4AFB3ED9-70C1-46CC-BE4C-3EF0A9EAFB0E}"/>
    <cellStyle name="Normal 18 12 6 5" xfId="10950" xr:uid="{0A87128E-5862-484F-B7E2-44286BA4799E}"/>
    <cellStyle name="Normal 18 12 6 6" xfId="10951" xr:uid="{9684B088-3182-4626-8FAD-7AE1EB79D0E8}"/>
    <cellStyle name="Normal 18 12 7" xfId="10952" xr:uid="{3838653F-89B8-44A4-BD96-2323D1A591B8}"/>
    <cellStyle name="Normal 18 12 7 2" xfId="10953" xr:uid="{A2FD03A4-FF21-4020-AEB9-CDF4C39039A7}"/>
    <cellStyle name="Normal 18 12 7 3" xfId="10954" xr:uid="{F3B6C3BD-335C-4D9D-9846-332EF7BF00C6}"/>
    <cellStyle name="Normal 18 12 7 4" xfId="10955" xr:uid="{A181BEFB-8BF7-4B00-BF82-F18FA44667E1}"/>
    <cellStyle name="Normal 18 12 7 5" xfId="10956" xr:uid="{6BF572D5-BBAB-43B0-8DCE-B328B81A6935}"/>
    <cellStyle name="Normal 18 12 7 6" xfId="10957" xr:uid="{3F9E6920-97D3-42F0-AADB-6D2F91DCAFCD}"/>
    <cellStyle name="Normal 18 12 8" xfId="10958" xr:uid="{9CCA5C37-329D-4BBC-8436-766B7E5C25E2}"/>
    <cellStyle name="Normal 18 12 8 2" xfId="10959" xr:uid="{0468F116-8072-4AEC-8C6B-6F70DD4B1EA8}"/>
    <cellStyle name="Normal 18 12 8 3" xfId="10960" xr:uid="{42921346-6988-4FC0-AEE5-8B06070258DB}"/>
    <cellStyle name="Normal 18 12 8 4" xfId="10961" xr:uid="{08C8C26C-90A6-4121-B7EF-3991DA9F18C7}"/>
    <cellStyle name="Normal 18 12 8 5" xfId="10962" xr:uid="{E30A4C0A-F19E-4842-BE5C-5D88318FB66F}"/>
    <cellStyle name="Normal 18 12 8 6" xfId="10963" xr:uid="{B5081D6B-3829-4E3F-ACC7-57B10538437C}"/>
    <cellStyle name="Normal 18 12 9" xfId="10964" xr:uid="{372CA4C1-7E0E-41A6-9E16-F0F7DFF3CCC0}"/>
    <cellStyle name="Normal 18 13" xfId="10965" xr:uid="{7CD2674E-D57B-4BB2-A908-A0548A4B75CB}"/>
    <cellStyle name="Normal 18 13 10" xfId="10966" xr:uid="{CDF2D09A-23DC-4712-813A-0EC99D3B72F3}"/>
    <cellStyle name="Normal 18 13 11" xfId="10967" xr:uid="{248E5CBE-89B7-418F-BCEF-BE6C3FF0AA02}"/>
    <cellStyle name="Normal 18 13 12" xfId="10968" xr:uid="{C0C54BF1-934C-4501-98DC-45D80E421584}"/>
    <cellStyle name="Normal 18 13 13" xfId="10969" xr:uid="{E06915F0-8572-488C-AA50-C3DCF832F7CA}"/>
    <cellStyle name="Normal 18 13 2" xfId="10970" xr:uid="{FD5D6085-D5CF-434A-AA52-B89366A71E32}"/>
    <cellStyle name="Normal 18 13 2 2" xfId="10971" xr:uid="{60242840-F67E-448C-9949-D91AAF56F060}"/>
    <cellStyle name="Normal 18 13 2 3" xfId="10972" xr:uid="{6C6F55B9-4D5E-4AFE-A0B9-80725996880A}"/>
    <cellStyle name="Normal 18 13 2 4" xfId="10973" xr:uid="{805F74A3-50DF-4C31-AE19-96FF408A1C4C}"/>
    <cellStyle name="Normal 18 13 2 5" xfId="10974" xr:uid="{D82C6881-A51B-42BB-86D4-5763E627A2A6}"/>
    <cellStyle name="Normal 18 13 2 6" xfId="10975" xr:uid="{79804219-9DC7-4A55-BEDF-8F45F792C3D0}"/>
    <cellStyle name="Normal 18 13 3" xfId="10976" xr:uid="{9F4B54D7-6DAF-4C44-BC52-B0517548851F}"/>
    <cellStyle name="Normal 18 13 3 2" xfId="10977" xr:uid="{08BED38B-ED57-4E7F-A552-CBDDF665B976}"/>
    <cellStyle name="Normal 18 13 3 3" xfId="10978" xr:uid="{4AF0BB7C-C9E0-4881-B62D-4CAE0DA7BC6B}"/>
    <cellStyle name="Normal 18 13 3 4" xfId="10979" xr:uid="{5E838B8D-0CE6-45A6-A66D-F5A582792152}"/>
    <cellStyle name="Normal 18 13 3 5" xfId="10980" xr:uid="{60DA4AF1-9262-4EF8-ABFB-1F6626508DDC}"/>
    <cellStyle name="Normal 18 13 3 6" xfId="10981" xr:uid="{87A2DFE4-4072-4B67-B57E-BB095FAE4AC6}"/>
    <cellStyle name="Normal 18 13 4" xfId="10982" xr:uid="{98C31A72-2F8F-4F71-9430-FF768951CF1B}"/>
    <cellStyle name="Normal 18 13 4 2" xfId="10983" xr:uid="{7CE9ACF4-AEF8-4039-91C2-1F1A35C9D3BE}"/>
    <cellStyle name="Normal 18 13 4 3" xfId="10984" xr:uid="{2BFB234E-0920-4082-9236-FD66EA09C19A}"/>
    <cellStyle name="Normal 18 13 4 4" xfId="10985" xr:uid="{A433FDE5-8738-402D-AC69-3B19F88DF469}"/>
    <cellStyle name="Normal 18 13 4 5" xfId="10986" xr:uid="{FFB0C5CD-791E-4016-9EB1-DC7D829ABCD3}"/>
    <cellStyle name="Normal 18 13 4 6" xfId="10987" xr:uid="{27FDACB7-1102-4D5A-9578-1DB22DE593F1}"/>
    <cellStyle name="Normal 18 13 5" xfId="10988" xr:uid="{80F0E221-0DED-40A6-B906-519DD93F6498}"/>
    <cellStyle name="Normal 18 13 5 2" xfId="10989" xr:uid="{4958650C-2190-4557-B1C9-414970FA1B25}"/>
    <cellStyle name="Normal 18 13 5 3" xfId="10990" xr:uid="{D2B79ED7-58AF-42DE-8A22-EAA2B8BFF575}"/>
    <cellStyle name="Normal 18 13 5 4" xfId="10991" xr:uid="{7E014DFC-08F4-4318-9436-53E06C1F7C16}"/>
    <cellStyle name="Normal 18 13 5 5" xfId="10992" xr:uid="{4D08D5DD-03DA-4F00-AE15-101F72BA9C43}"/>
    <cellStyle name="Normal 18 13 5 6" xfId="10993" xr:uid="{214A0A48-67DE-4A27-B69F-0345CFDBB86F}"/>
    <cellStyle name="Normal 18 13 6" xfId="10994" xr:uid="{4C92FA1F-B0CE-4046-A8F3-95B76E1123DE}"/>
    <cellStyle name="Normal 18 13 6 2" xfId="10995" xr:uid="{844C7CFC-357F-402D-910E-3A5C8CE1FE7B}"/>
    <cellStyle name="Normal 18 13 6 3" xfId="10996" xr:uid="{6BC9C9DE-899D-4BF4-9AD7-C04C4B90F237}"/>
    <cellStyle name="Normal 18 13 6 4" xfId="10997" xr:uid="{5042F85A-5F74-4E1F-9AD9-EACD4842BD9D}"/>
    <cellStyle name="Normal 18 13 6 5" xfId="10998" xr:uid="{65812E04-E0C4-4E64-9868-D9A6EF450489}"/>
    <cellStyle name="Normal 18 13 6 6" xfId="10999" xr:uid="{456400E3-3CEA-4A8B-943E-67CD797A59C9}"/>
    <cellStyle name="Normal 18 13 7" xfId="11000" xr:uid="{1C387E4F-A764-4F38-87ED-2695398338A2}"/>
    <cellStyle name="Normal 18 13 7 2" xfId="11001" xr:uid="{16484E7B-866A-4647-B590-A4AFE140501E}"/>
    <cellStyle name="Normal 18 13 7 3" xfId="11002" xr:uid="{7EE47EA5-0539-4202-AC10-FE1EB4B02253}"/>
    <cellStyle name="Normal 18 13 7 4" xfId="11003" xr:uid="{8EEAA4B1-4B04-4286-A770-9489EB0C4A96}"/>
    <cellStyle name="Normal 18 13 7 5" xfId="11004" xr:uid="{B2BF3829-963C-4BD9-84FB-D8177CDFE4BB}"/>
    <cellStyle name="Normal 18 13 7 6" xfId="11005" xr:uid="{B726B41A-6940-4D55-9EAA-E26735ED799A}"/>
    <cellStyle name="Normal 18 13 8" xfId="11006" xr:uid="{A6E5FB1F-F1DA-481C-BA1C-C6E9855C5189}"/>
    <cellStyle name="Normal 18 13 8 2" xfId="11007" xr:uid="{BD2C7B82-0AB2-42C6-B96E-183B1BE662F7}"/>
    <cellStyle name="Normal 18 13 8 3" xfId="11008" xr:uid="{51C2EF4F-5A97-42EB-B98E-30BDB52B71FD}"/>
    <cellStyle name="Normal 18 13 8 4" xfId="11009" xr:uid="{3521FF21-5135-448B-8F41-3798AF5E3513}"/>
    <cellStyle name="Normal 18 13 8 5" xfId="11010" xr:uid="{9E028B6F-B5A4-48AD-9371-16D4B0332B5E}"/>
    <cellStyle name="Normal 18 13 8 6" xfId="11011" xr:uid="{96AFC159-7FB8-4B43-B8B9-B90483C6D2DC}"/>
    <cellStyle name="Normal 18 13 9" xfId="11012" xr:uid="{FFE9103E-19C7-4654-B249-B72D44FBB0BB}"/>
    <cellStyle name="Normal 18 14" xfId="11013" xr:uid="{DBDE388C-95D0-40D6-BEB3-3606E2C8F82A}"/>
    <cellStyle name="Normal 18 14 10" xfId="11014" xr:uid="{1A28DDE9-36D4-4930-BE82-0A3921CD01FB}"/>
    <cellStyle name="Normal 18 14 11" xfId="11015" xr:uid="{739C267A-3C7C-4287-B706-C2162DA58F5F}"/>
    <cellStyle name="Normal 18 14 12" xfId="11016" xr:uid="{68D0B029-4E35-47F4-A96E-D9B0EC01EF3C}"/>
    <cellStyle name="Normal 18 14 13" xfId="11017" xr:uid="{8673BBA0-73A4-4D5B-8801-20149E8714F3}"/>
    <cellStyle name="Normal 18 14 2" xfId="11018" xr:uid="{F31C96C0-2B26-4A42-A468-37649E1DE7D4}"/>
    <cellStyle name="Normal 18 14 2 2" xfId="11019" xr:uid="{65C3842D-6EE3-4B21-AAC1-DEA9EB4B4F67}"/>
    <cellStyle name="Normal 18 14 2 3" xfId="11020" xr:uid="{6A21D1F3-1F51-4646-A869-FE941805D11C}"/>
    <cellStyle name="Normal 18 14 2 4" xfId="11021" xr:uid="{DBD828A5-36DC-4329-B447-63B2011CF1DE}"/>
    <cellStyle name="Normal 18 14 2 5" xfId="11022" xr:uid="{0E76452A-95F4-47B5-AE5F-578EA87D8A25}"/>
    <cellStyle name="Normal 18 14 2 6" xfId="11023" xr:uid="{B064F410-3A22-4DD0-B07E-713BF2E381FC}"/>
    <cellStyle name="Normal 18 14 3" xfId="11024" xr:uid="{19604562-ECBD-4ECE-8D03-6F35D4DC0B1C}"/>
    <cellStyle name="Normal 18 14 3 2" xfId="11025" xr:uid="{5AE9D9EB-A4F0-49AD-809E-4758EEF29048}"/>
    <cellStyle name="Normal 18 14 3 3" xfId="11026" xr:uid="{04FA01D3-4231-47EF-B8A3-979A37742907}"/>
    <cellStyle name="Normal 18 14 3 4" xfId="11027" xr:uid="{42272D91-364E-4D9E-AD6D-9FEF89D825C0}"/>
    <cellStyle name="Normal 18 14 3 5" xfId="11028" xr:uid="{08BDC66C-C3EF-4A51-8BB4-7641265A40C1}"/>
    <cellStyle name="Normal 18 14 3 6" xfId="11029" xr:uid="{93CD992D-BBA0-4146-8E09-7D8D3003F778}"/>
    <cellStyle name="Normal 18 14 4" xfId="11030" xr:uid="{944A8946-3468-4DE6-BF4D-2C1BBB586447}"/>
    <cellStyle name="Normal 18 14 4 2" xfId="11031" xr:uid="{62DC2036-F827-4CBA-8CFC-621C6BB83895}"/>
    <cellStyle name="Normal 18 14 4 3" xfId="11032" xr:uid="{969C70E5-2A6E-49FA-873C-6F82F50B52ED}"/>
    <cellStyle name="Normal 18 14 4 4" xfId="11033" xr:uid="{26AA1DEB-9FF8-473D-804E-0203C2E0B395}"/>
    <cellStyle name="Normal 18 14 4 5" xfId="11034" xr:uid="{EBA46BBC-2730-4EC2-83E4-754C2FD01581}"/>
    <cellStyle name="Normal 18 14 4 6" xfId="11035" xr:uid="{1350977F-E843-4DB7-8AD3-7D81D51A23D6}"/>
    <cellStyle name="Normal 18 14 5" xfId="11036" xr:uid="{A8220417-2BEC-4B5A-A455-AA0B3691E7C7}"/>
    <cellStyle name="Normal 18 14 5 2" xfId="11037" xr:uid="{5CE51F54-8BC0-461E-8E3A-7A8C1A9BCFD7}"/>
    <cellStyle name="Normal 18 14 5 3" xfId="11038" xr:uid="{A92784E1-B3B4-4526-A371-C8508DFD0648}"/>
    <cellStyle name="Normal 18 14 5 4" xfId="11039" xr:uid="{67B15679-5B20-4F7E-8F21-13C4611FD1A0}"/>
    <cellStyle name="Normal 18 14 5 5" xfId="11040" xr:uid="{1E63B1FF-196D-40BC-93AA-A817F78AADA3}"/>
    <cellStyle name="Normal 18 14 5 6" xfId="11041" xr:uid="{A10E7916-3199-4203-9420-99AF7FB751F6}"/>
    <cellStyle name="Normal 18 14 6" xfId="11042" xr:uid="{85187718-F1F8-417E-89F1-86D4A57E4FFF}"/>
    <cellStyle name="Normal 18 14 6 2" xfId="11043" xr:uid="{C3895963-C582-4811-AD05-7887426AE855}"/>
    <cellStyle name="Normal 18 14 6 3" xfId="11044" xr:uid="{F9865AEF-772A-416E-9C4C-67420107211B}"/>
    <cellStyle name="Normal 18 14 6 4" xfId="11045" xr:uid="{38DC3BE9-07AC-432C-93D8-9DB9DDFE4E21}"/>
    <cellStyle name="Normal 18 14 6 5" xfId="11046" xr:uid="{A32A0D49-91A7-4A26-A9EF-9EFA2409AC9D}"/>
    <cellStyle name="Normal 18 14 6 6" xfId="11047" xr:uid="{5B43A83C-84C7-4060-A541-7FA553D94255}"/>
    <cellStyle name="Normal 18 14 7" xfId="11048" xr:uid="{AA9A05A6-7154-445D-8913-C81B0C7562BD}"/>
    <cellStyle name="Normal 18 14 7 2" xfId="11049" xr:uid="{5EB3B533-2BE3-4906-A4A7-EE43B63CA0A9}"/>
    <cellStyle name="Normal 18 14 7 3" xfId="11050" xr:uid="{CCDE35D0-7FE0-409B-9CA7-4AAFDCBC0510}"/>
    <cellStyle name="Normal 18 14 7 4" xfId="11051" xr:uid="{FD9BDD53-EECE-4D6D-A106-1021FCF6AA1D}"/>
    <cellStyle name="Normal 18 14 7 5" xfId="11052" xr:uid="{6D481B49-8403-4B3A-B698-B319A10D7F14}"/>
    <cellStyle name="Normal 18 14 7 6" xfId="11053" xr:uid="{100B1685-3C32-467D-AF53-E5760CAC471C}"/>
    <cellStyle name="Normal 18 14 8" xfId="11054" xr:uid="{E16B1B8A-9284-4DD4-A801-F2A2C59B09A6}"/>
    <cellStyle name="Normal 18 14 8 2" xfId="11055" xr:uid="{BC68A0F7-CE26-45C3-BB60-F4D2E8374EE2}"/>
    <cellStyle name="Normal 18 14 8 3" xfId="11056" xr:uid="{BD5FD9F8-8394-4986-8BB3-C634CA6E9EF4}"/>
    <cellStyle name="Normal 18 14 8 4" xfId="11057" xr:uid="{20302AF0-D9C7-4363-ABEA-4C4AEA6CCCAD}"/>
    <cellStyle name="Normal 18 14 8 5" xfId="11058" xr:uid="{F3D7AC85-1987-4E02-B259-29772AD4AEA9}"/>
    <cellStyle name="Normal 18 14 8 6" xfId="11059" xr:uid="{0D33C328-EE68-49A1-A814-F2E2DAA88DF1}"/>
    <cellStyle name="Normal 18 14 9" xfId="11060" xr:uid="{DC946607-9608-4611-8219-763D17F09CEB}"/>
    <cellStyle name="Normal 18 15" xfId="11061" xr:uid="{B64CF605-2F3B-4D9E-833F-BECA63CA0E7B}"/>
    <cellStyle name="Normal 18 15 10" xfId="11062" xr:uid="{1673EA49-2C44-4FBA-8037-44138507F605}"/>
    <cellStyle name="Normal 18 15 11" xfId="11063" xr:uid="{190CAFE7-CE61-42B8-A463-D0538785A939}"/>
    <cellStyle name="Normal 18 15 12" xfId="11064" xr:uid="{78B8B61A-278C-4519-976D-ECE1CA6F4DD9}"/>
    <cellStyle name="Normal 18 15 13" xfId="11065" xr:uid="{1E8783AC-4B00-4389-93F5-5AAC6B1AA5F0}"/>
    <cellStyle name="Normal 18 15 2" xfId="11066" xr:uid="{C5620720-E850-4954-9F0C-56C3FCFCAB20}"/>
    <cellStyle name="Normal 18 15 2 2" xfId="11067" xr:uid="{7792A07E-0637-4F67-A14D-0A5A0DAC11A2}"/>
    <cellStyle name="Normal 18 15 2 3" xfId="11068" xr:uid="{D4F535AA-44F5-48CE-8A96-DBEC324E21AF}"/>
    <cellStyle name="Normal 18 15 2 4" xfId="11069" xr:uid="{00CF1EB7-A3B2-4350-B1A7-E49B602E2D0B}"/>
    <cellStyle name="Normal 18 15 2 5" xfId="11070" xr:uid="{D70112BE-64B4-4D11-B2E5-C1E0DA72DC4D}"/>
    <cellStyle name="Normal 18 15 2 6" xfId="11071" xr:uid="{52375075-36C8-4F60-9759-32545C9194A0}"/>
    <cellStyle name="Normal 18 15 3" xfId="11072" xr:uid="{5C4A5824-C716-46FC-95F9-5AC542CD1AE8}"/>
    <cellStyle name="Normal 18 15 3 2" xfId="11073" xr:uid="{D181FFBD-F980-48D2-8A39-0E7EEE21CE8C}"/>
    <cellStyle name="Normal 18 15 3 3" xfId="11074" xr:uid="{2A091404-FF39-4EC4-A8C9-AD00E5A298E3}"/>
    <cellStyle name="Normal 18 15 3 4" xfId="11075" xr:uid="{BA9F5591-E7D6-4ADF-A0F5-8EAE009EC4B6}"/>
    <cellStyle name="Normal 18 15 3 5" xfId="11076" xr:uid="{0A0767F8-056D-4160-AB02-0069D7A0F7CD}"/>
    <cellStyle name="Normal 18 15 3 6" xfId="11077" xr:uid="{40D3F67C-5651-4CB5-8DAB-BA1A757E92B9}"/>
    <cellStyle name="Normal 18 15 4" xfId="11078" xr:uid="{17C92193-7E5B-4DC1-8B66-18F8AD13FA15}"/>
    <cellStyle name="Normal 18 15 4 2" xfId="11079" xr:uid="{F14A82D4-99D2-4F61-AF1F-2529F849D60D}"/>
    <cellStyle name="Normal 18 15 4 3" xfId="11080" xr:uid="{A1D4B345-1E2B-4C68-8151-89DB700CC19F}"/>
    <cellStyle name="Normal 18 15 4 4" xfId="11081" xr:uid="{DCCF3B4E-4FDA-46C2-B4A9-16CCFCCCC446}"/>
    <cellStyle name="Normal 18 15 4 5" xfId="11082" xr:uid="{803F0873-FDD7-4961-91D2-158B6EAAED3A}"/>
    <cellStyle name="Normal 18 15 4 6" xfId="11083" xr:uid="{93B41109-8ACA-4A7F-AE98-3DBFF0EFFEF7}"/>
    <cellStyle name="Normal 18 15 5" xfId="11084" xr:uid="{180A698F-29A5-4221-9BF1-CA5FE087FB7F}"/>
    <cellStyle name="Normal 18 15 5 2" xfId="11085" xr:uid="{5C3E6B83-9CA0-4F71-BE0F-D522E29B8F2D}"/>
    <cellStyle name="Normal 18 15 5 3" xfId="11086" xr:uid="{D94D8C6E-F437-48E6-881F-DF9E924D4220}"/>
    <cellStyle name="Normal 18 15 5 4" xfId="11087" xr:uid="{7340C8BA-C142-4414-AB5C-26CEEA406224}"/>
    <cellStyle name="Normal 18 15 5 5" xfId="11088" xr:uid="{A251C15D-33A9-4459-9E5D-EEA3DF567C41}"/>
    <cellStyle name="Normal 18 15 5 6" xfId="11089" xr:uid="{12253BA6-C048-45A6-B404-F18B83800667}"/>
    <cellStyle name="Normal 18 15 6" xfId="11090" xr:uid="{4094C08C-2B90-4B21-BBBA-BF3B687F81A6}"/>
    <cellStyle name="Normal 18 15 6 2" xfId="11091" xr:uid="{44642E66-238E-4699-96A4-8C2D92C0A131}"/>
    <cellStyle name="Normal 18 15 6 3" xfId="11092" xr:uid="{6CBC3921-1B75-4C00-9325-B75F0C22C028}"/>
    <cellStyle name="Normal 18 15 6 4" xfId="11093" xr:uid="{99D193FD-64CD-424D-BF11-E5086515AC8B}"/>
    <cellStyle name="Normal 18 15 6 5" xfId="11094" xr:uid="{03373EA5-9E07-42F8-A0A7-595E6529BA62}"/>
    <cellStyle name="Normal 18 15 6 6" xfId="11095" xr:uid="{4D441984-0581-409B-A7E6-9795B123F170}"/>
    <cellStyle name="Normal 18 15 7" xfId="11096" xr:uid="{AF3E5CDC-7354-4574-AAF4-D595F1ED5B5E}"/>
    <cellStyle name="Normal 18 15 7 2" xfId="11097" xr:uid="{BF07AC20-6DAA-418F-9CBF-EAD5EC7AFC45}"/>
    <cellStyle name="Normal 18 15 7 3" xfId="11098" xr:uid="{58138712-C958-46A0-B40B-E34B784D026C}"/>
    <cellStyle name="Normal 18 15 7 4" xfId="11099" xr:uid="{88F20D5F-971E-4EA2-A259-F8D9A6E7554E}"/>
    <cellStyle name="Normal 18 15 7 5" xfId="11100" xr:uid="{0EB0271E-A0B3-4B9C-AE72-D6DBC3E62781}"/>
    <cellStyle name="Normal 18 15 7 6" xfId="11101" xr:uid="{101C85EB-F49D-4441-90D7-BAFC155EAE70}"/>
    <cellStyle name="Normal 18 15 8" xfId="11102" xr:uid="{EB61B41D-D266-444A-B64E-268286814C46}"/>
    <cellStyle name="Normal 18 15 8 2" xfId="11103" xr:uid="{1CD45ACD-4969-48AC-8516-61E4C858B7D8}"/>
    <cellStyle name="Normal 18 15 8 3" xfId="11104" xr:uid="{33B5E70E-2F1A-4AF7-895F-688A63DDA8E0}"/>
    <cellStyle name="Normal 18 15 8 4" xfId="11105" xr:uid="{32C962D1-CBB8-4C44-BE6B-813347733D0F}"/>
    <cellStyle name="Normal 18 15 8 5" xfId="11106" xr:uid="{23D3C413-52F8-4F71-85D4-180E46318ED7}"/>
    <cellStyle name="Normal 18 15 8 6" xfId="11107" xr:uid="{116F23C4-F0DD-4E5A-BE73-22C950497946}"/>
    <cellStyle name="Normal 18 15 9" xfId="11108" xr:uid="{3CF00034-4270-4125-8E04-70BC95D3A09A}"/>
    <cellStyle name="Normal 18 16" xfId="11109" xr:uid="{C7DCEFA4-8EB7-4347-B46E-6C75BA546260}"/>
    <cellStyle name="Normal 18 16 10" xfId="11110" xr:uid="{EDD40EBB-9A9B-47DF-BC20-F8F0EBF59E2A}"/>
    <cellStyle name="Normal 18 16 11" xfId="11111" xr:uid="{0E1C151D-D839-4E2C-8E43-4ACDDD4E85F9}"/>
    <cellStyle name="Normal 18 16 12" xfId="11112" xr:uid="{6B1BB7B8-5FA2-4B8C-BE46-AC9A4461718F}"/>
    <cellStyle name="Normal 18 16 13" xfId="11113" xr:uid="{5458AA76-EEC8-4FB1-A723-AA970DCE4596}"/>
    <cellStyle name="Normal 18 16 2" xfId="11114" xr:uid="{4C3A283F-0621-44A4-BF68-C12ACD2FE510}"/>
    <cellStyle name="Normal 18 16 2 2" xfId="11115" xr:uid="{40F44142-7041-4D33-B5C2-D915FBBC545D}"/>
    <cellStyle name="Normal 18 16 2 3" xfId="11116" xr:uid="{CB204E9F-7C19-4A6B-A20A-96B202D5FB09}"/>
    <cellStyle name="Normal 18 16 2 4" xfId="11117" xr:uid="{438EA4AE-CCD4-4B45-A8A9-DA126D71C690}"/>
    <cellStyle name="Normal 18 16 2 5" xfId="11118" xr:uid="{56CD6A6B-E3B2-4216-85CC-80263A57C07A}"/>
    <cellStyle name="Normal 18 16 2 6" xfId="11119" xr:uid="{DE492687-4A46-4D13-886E-59A3636A698B}"/>
    <cellStyle name="Normal 18 16 3" xfId="11120" xr:uid="{EDF7CFC3-5393-41F0-913A-E8C740851555}"/>
    <cellStyle name="Normal 18 16 3 2" xfId="11121" xr:uid="{7C95C4A6-FE19-4EE5-87E5-5AE904F0CCB5}"/>
    <cellStyle name="Normal 18 16 3 3" xfId="11122" xr:uid="{573C15FF-27DD-48AA-A59D-0D7DCB0562B8}"/>
    <cellStyle name="Normal 18 16 3 4" xfId="11123" xr:uid="{6CCEB006-1C03-45A4-976D-862E5DC1AEF1}"/>
    <cellStyle name="Normal 18 16 3 5" xfId="11124" xr:uid="{3E3A5BC5-8A6C-459D-AC62-5FFF346E8774}"/>
    <cellStyle name="Normal 18 16 3 6" xfId="11125" xr:uid="{45512B2D-54D7-4086-95D8-072C52895E3D}"/>
    <cellStyle name="Normal 18 16 4" xfId="11126" xr:uid="{0DCF8529-DD4D-4C81-9F7A-C34594E28DB9}"/>
    <cellStyle name="Normal 18 16 4 2" xfId="11127" xr:uid="{44514590-97C6-4FEF-9D5C-045293162367}"/>
    <cellStyle name="Normal 18 16 4 3" xfId="11128" xr:uid="{61D834A3-11E8-4130-8FCC-299C7DBEE433}"/>
    <cellStyle name="Normal 18 16 4 4" xfId="11129" xr:uid="{011DF925-25AF-4081-9584-12657594F26A}"/>
    <cellStyle name="Normal 18 16 4 5" xfId="11130" xr:uid="{DD10AFAC-B197-4989-AB60-30369B80867E}"/>
    <cellStyle name="Normal 18 16 4 6" xfId="11131" xr:uid="{530FEBA1-107A-4873-BFB2-35AF9B3FAD4E}"/>
    <cellStyle name="Normal 18 16 5" xfId="11132" xr:uid="{010A7C2D-913A-4F47-86A5-664E319E6446}"/>
    <cellStyle name="Normal 18 16 5 2" xfId="11133" xr:uid="{3CE068ED-ECDE-40B4-92C3-082F60F7E055}"/>
    <cellStyle name="Normal 18 16 5 3" xfId="11134" xr:uid="{B5DB88AE-C776-4E35-8593-D5C51F6E3D71}"/>
    <cellStyle name="Normal 18 16 5 4" xfId="11135" xr:uid="{ACA4720A-A9B9-44FC-B945-FF8200EA1048}"/>
    <cellStyle name="Normal 18 16 5 5" xfId="11136" xr:uid="{64D859F4-C42C-4232-9406-118104BCB136}"/>
    <cellStyle name="Normal 18 16 5 6" xfId="11137" xr:uid="{2D42D3C2-DEDE-4319-B6B4-16DD6A87C3FC}"/>
    <cellStyle name="Normal 18 16 6" xfId="11138" xr:uid="{6B92D664-0B88-48D8-BF85-10D7CF82395C}"/>
    <cellStyle name="Normal 18 16 6 2" xfId="11139" xr:uid="{093ADBE0-B3BE-411E-9044-979247C74429}"/>
    <cellStyle name="Normal 18 16 6 3" xfId="11140" xr:uid="{4ACABC30-505B-4B17-B7B8-E10F0F2F10DB}"/>
    <cellStyle name="Normal 18 16 6 4" xfId="11141" xr:uid="{2B279DDA-72AB-4BAF-A5E5-6F5657722A97}"/>
    <cellStyle name="Normal 18 16 6 5" xfId="11142" xr:uid="{DD9D9325-B838-4A4C-9DDB-17488BFBC1A8}"/>
    <cellStyle name="Normal 18 16 6 6" xfId="11143" xr:uid="{1173C366-FB2F-4712-B540-641A22C870DA}"/>
    <cellStyle name="Normal 18 16 7" xfId="11144" xr:uid="{FA0F9066-5AB7-4648-9223-1AA1A3416E5C}"/>
    <cellStyle name="Normal 18 16 7 2" xfId="11145" xr:uid="{9C10A10E-24D8-4BB4-A431-FEDBF61C37B5}"/>
    <cellStyle name="Normal 18 16 7 3" xfId="11146" xr:uid="{7B762E27-A5EF-49DD-837D-651C4B79047C}"/>
    <cellStyle name="Normal 18 16 7 4" xfId="11147" xr:uid="{CCC658E8-CD0F-4975-8EDF-544471A736E2}"/>
    <cellStyle name="Normal 18 16 7 5" xfId="11148" xr:uid="{49AF5556-F7BC-4BB6-B480-6BB568F9E7E0}"/>
    <cellStyle name="Normal 18 16 7 6" xfId="11149" xr:uid="{698CE1AB-B976-4CD2-9D01-5BAE2FB260E7}"/>
    <cellStyle name="Normal 18 16 8" xfId="11150" xr:uid="{3541679B-F457-4DE1-AC00-9FAB578DC34C}"/>
    <cellStyle name="Normal 18 16 8 2" xfId="11151" xr:uid="{A0100463-31E5-43BB-AD7F-A2B456DAB120}"/>
    <cellStyle name="Normal 18 16 8 3" xfId="11152" xr:uid="{66748093-FDDE-4F31-89AD-11D469E3883D}"/>
    <cellStyle name="Normal 18 16 8 4" xfId="11153" xr:uid="{7579778E-FA98-45F8-AB81-AAC03523DB99}"/>
    <cellStyle name="Normal 18 16 8 5" xfId="11154" xr:uid="{CB081FF9-3699-42F6-B85A-81E21AE4D1F9}"/>
    <cellStyle name="Normal 18 16 8 6" xfId="11155" xr:uid="{95A6E2D1-C9A1-4A73-8122-C72410FE5228}"/>
    <cellStyle name="Normal 18 16 9" xfId="11156" xr:uid="{D528B1AD-55E0-4EB7-B726-8104E0DD4300}"/>
    <cellStyle name="Normal 18 17" xfId="11157" xr:uid="{4BFDBDDE-D841-446E-8EA9-FB9CF6B30CDD}"/>
    <cellStyle name="Normal 18 17 10" xfId="11158" xr:uid="{79859C43-9D49-48A4-9306-31CBE5C87C72}"/>
    <cellStyle name="Normal 18 17 11" xfId="11159" xr:uid="{609D1B80-1550-43B1-8B5A-249F00EAE3E5}"/>
    <cellStyle name="Normal 18 17 12" xfId="11160" xr:uid="{6F1DD0D8-4119-430B-9B84-5C49BED56810}"/>
    <cellStyle name="Normal 18 17 13" xfId="11161" xr:uid="{D7B50FEF-44B2-42EB-BAE2-5F99E7B978AB}"/>
    <cellStyle name="Normal 18 17 2" xfId="11162" xr:uid="{6875E3B8-C4DD-4D54-A0B5-48F6483DE4DB}"/>
    <cellStyle name="Normal 18 17 2 2" xfId="11163" xr:uid="{26D7E4AA-0BCF-4B17-B81F-58DFF7372B3E}"/>
    <cellStyle name="Normal 18 17 2 3" xfId="11164" xr:uid="{F306C1E2-E88E-4328-9711-5B99C8C87803}"/>
    <cellStyle name="Normal 18 17 2 4" xfId="11165" xr:uid="{F2C00024-D68F-4CE8-91C2-139B8B6F5B16}"/>
    <cellStyle name="Normal 18 17 2 5" xfId="11166" xr:uid="{3DF92EF9-7D0C-420E-A698-109F8F86E46C}"/>
    <cellStyle name="Normal 18 17 2 6" xfId="11167" xr:uid="{9911A6F4-825D-45F6-BE06-F3EBC55D2F00}"/>
    <cellStyle name="Normal 18 17 3" xfId="11168" xr:uid="{35E197C0-41B1-4833-9F31-B1A154DEA2CF}"/>
    <cellStyle name="Normal 18 17 3 2" xfId="11169" xr:uid="{18601175-B30B-4B98-B1D8-AD229E846506}"/>
    <cellStyle name="Normal 18 17 3 3" xfId="11170" xr:uid="{63BFFE8A-4B5F-48FD-828B-C6742135D6CE}"/>
    <cellStyle name="Normal 18 17 3 4" xfId="11171" xr:uid="{9F31F4A5-5D3C-43B2-801F-EFCD8522605D}"/>
    <cellStyle name="Normal 18 17 3 5" xfId="11172" xr:uid="{992080B9-16E4-4B9E-84A0-9F85739436BD}"/>
    <cellStyle name="Normal 18 17 3 6" xfId="11173" xr:uid="{1384D341-8735-45E5-8167-BAB7EE9AB0B6}"/>
    <cellStyle name="Normal 18 17 4" xfId="11174" xr:uid="{3C497560-3D03-4188-BC7A-6B7ED4278E40}"/>
    <cellStyle name="Normal 18 17 4 2" xfId="11175" xr:uid="{74FB857D-B8C6-4C90-A7CF-7A98A282F18C}"/>
    <cellStyle name="Normal 18 17 4 3" xfId="11176" xr:uid="{0184BEA6-0AB2-4604-9703-3F063A5E35E6}"/>
    <cellStyle name="Normal 18 17 4 4" xfId="11177" xr:uid="{C198C3CA-E904-48AD-B1D0-95E0154356BC}"/>
    <cellStyle name="Normal 18 17 4 5" xfId="11178" xr:uid="{81C2CD84-1EAF-4C1D-8774-961C6329F89A}"/>
    <cellStyle name="Normal 18 17 4 6" xfId="11179" xr:uid="{4E1DE922-E8C5-4379-863D-E677E9B2FCBB}"/>
    <cellStyle name="Normal 18 17 5" xfId="11180" xr:uid="{F7BF7661-951A-41D5-A32F-F4C7E30BC563}"/>
    <cellStyle name="Normal 18 17 5 2" xfId="11181" xr:uid="{B0411E6B-96CD-4B55-A71F-9583CD94BF1C}"/>
    <cellStyle name="Normal 18 17 5 3" xfId="11182" xr:uid="{12FA89CC-4C8C-4800-B20C-E730A291440B}"/>
    <cellStyle name="Normal 18 17 5 4" xfId="11183" xr:uid="{4D8C0D32-89D4-489C-857D-28E1A8812059}"/>
    <cellStyle name="Normal 18 17 5 5" xfId="11184" xr:uid="{6A5870FA-5D9A-4EB4-9AC4-EE171E2EC818}"/>
    <cellStyle name="Normal 18 17 5 6" xfId="11185" xr:uid="{D61AC455-11AB-4C2D-A0FE-920CF27CB9DB}"/>
    <cellStyle name="Normal 18 17 6" xfId="11186" xr:uid="{D43C7C99-24E3-4808-8E21-DEB0877351CC}"/>
    <cellStyle name="Normal 18 17 6 2" xfId="11187" xr:uid="{06FD42C5-1672-452E-8D1A-F3830F19FD1B}"/>
    <cellStyle name="Normal 18 17 6 3" xfId="11188" xr:uid="{AB943C3E-DB2A-439E-98E8-A7E3CD59C0EC}"/>
    <cellStyle name="Normal 18 17 6 4" xfId="11189" xr:uid="{63D59767-5652-43F8-B991-45FA084BA065}"/>
    <cellStyle name="Normal 18 17 6 5" xfId="11190" xr:uid="{8CB43F0A-1F8E-40DF-AD9E-A4CEE793F797}"/>
    <cellStyle name="Normal 18 17 6 6" xfId="11191" xr:uid="{98669027-DB12-4C6A-A51F-1A21EEA74996}"/>
    <cellStyle name="Normal 18 17 7" xfId="11192" xr:uid="{1505D7A6-843A-4DC9-8317-4573C3B30250}"/>
    <cellStyle name="Normal 18 17 7 2" xfId="11193" xr:uid="{02B929A6-0524-4AE1-84E1-4286E3A600C5}"/>
    <cellStyle name="Normal 18 17 7 3" xfId="11194" xr:uid="{294E0AC6-3F42-4DDA-A5E6-D49A92C16FA4}"/>
    <cellStyle name="Normal 18 17 7 4" xfId="11195" xr:uid="{919074AE-000C-4A83-A4FA-1F3ED10A647E}"/>
    <cellStyle name="Normal 18 17 7 5" xfId="11196" xr:uid="{E7BCCDB9-3D4E-49A8-87C8-AECD57CB6DF4}"/>
    <cellStyle name="Normal 18 17 7 6" xfId="11197" xr:uid="{8C754367-A1C5-422A-ADB6-D561FF6E9EFF}"/>
    <cellStyle name="Normal 18 17 8" xfId="11198" xr:uid="{47369EE7-67C4-402A-9515-047CB36376AA}"/>
    <cellStyle name="Normal 18 17 8 2" xfId="11199" xr:uid="{33243280-D980-4E4E-A59F-D1B3DDFF9A79}"/>
    <cellStyle name="Normal 18 17 8 3" xfId="11200" xr:uid="{BE8612F8-9E5C-4026-BEE0-1F726C1B07B6}"/>
    <cellStyle name="Normal 18 17 8 4" xfId="11201" xr:uid="{8A906387-01E2-4B55-B76D-C4DC864645C4}"/>
    <cellStyle name="Normal 18 17 8 5" xfId="11202" xr:uid="{B277BF4E-83AB-4C76-9AA1-2F522092DB65}"/>
    <cellStyle name="Normal 18 17 8 6" xfId="11203" xr:uid="{3BA21D04-326F-4F24-B0C5-D27D9AA9ADEB}"/>
    <cellStyle name="Normal 18 17 9" xfId="11204" xr:uid="{40B5EADB-BEFA-4BC3-BF0D-628F9A20F84C}"/>
    <cellStyle name="Normal 18 18" xfId="11205" xr:uid="{11D6528C-8766-4F81-8DE9-FA08A236750C}"/>
    <cellStyle name="Normal 18 18 10" xfId="11206" xr:uid="{BF5028D5-961F-4037-A09C-D9836765BF9B}"/>
    <cellStyle name="Normal 18 18 11" xfId="11207" xr:uid="{379B6C45-4DED-4E43-9E2C-9CD48684A930}"/>
    <cellStyle name="Normal 18 18 12" xfId="11208" xr:uid="{78107F98-E189-4405-8E68-700BB4CBFDD6}"/>
    <cellStyle name="Normal 18 18 13" xfId="11209" xr:uid="{E1778AF0-E57E-4B02-B0E0-7C8F1D968F48}"/>
    <cellStyle name="Normal 18 18 2" xfId="11210" xr:uid="{C84F72CC-1983-4599-829D-0590FDB36752}"/>
    <cellStyle name="Normal 18 18 2 2" xfId="11211" xr:uid="{577C9DF1-37C3-4060-A64F-EF5395BC97BF}"/>
    <cellStyle name="Normal 18 18 2 3" xfId="11212" xr:uid="{94BD719C-30B5-42F3-ADF2-80E19A30361B}"/>
    <cellStyle name="Normal 18 18 2 4" xfId="11213" xr:uid="{F051F5ED-0B65-48D0-97D2-DD270E0AE4AF}"/>
    <cellStyle name="Normal 18 18 2 5" xfId="11214" xr:uid="{36B4B832-539C-46AB-B289-66030586DC9F}"/>
    <cellStyle name="Normal 18 18 2 6" xfId="11215" xr:uid="{C9E747F8-B4A6-42DE-AF7B-86493A9FEDA3}"/>
    <cellStyle name="Normal 18 18 3" xfId="11216" xr:uid="{B4C5109F-CE5E-4A8A-B524-CE37FCC46ADC}"/>
    <cellStyle name="Normal 18 18 3 2" xfId="11217" xr:uid="{FA649DE7-32D6-4D12-B55E-81F262A03F63}"/>
    <cellStyle name="Normal 18 18 3 3" xfId="11218" xr:uid="{FB0EC480-653D-4AFA-AC17-B19C7EF9E811}"/>
    <cellStyle name="Normal 18 18 3 4" xfId="11219" xr:uid="{F07902E1-AF2C-4933-B388-5DC022166C4E}"/>
    <cellStyle name="Normal 18 18 3 5" xfId="11220" xr:uid="{8266E616-3FE7-480D-BBD7-3E85E4815FF8}"/>
    <cellStyle name="Normal 18 18 3 6" xfId="11221" xr:uid="{56807737-7FD3-425F-AE87-3716BA1E949D}"/>
    <cellStyle name="Normal 18 18 4" xfId="11222" xr:uid="{B0F11B86-4A49-4C3D-A75D-D53537972AFA}"/>
    <cellStyle name="Normal 18 18 4 2" xfId="11223" xr:uid="{AAB62D7F-424F-4F69-B621-1AED90BCC020}"/>
    <cellStyle name="Normal 18 18 4 3" xfId="11224" xr:uid="{DEFB53AB-3A39-4C83-92EB-3E6A2B695B8C}"/>
    <cellStyle name="Normal 18 18 4 4" xfId="11225" xr:uid="{C9CE44E2-0872-4847-8374-D9124806BD26}"/>
    <cellStyle name="Normal 18 18 4 5" xfId="11226" xr:uid="{2A0864B1-97E1-44B1-AE62-AE8F8A595AE5}"/>
    <cellStyle name="Normal 18 18 4 6" xfId="11227" xr:uid="{ED0C5909-004D-4E4D-9A70-575DBEA56B52}"/>
    <cellStyle name="Normal 18 18 5" xfId="11228" xr:uid="{2769A2DB-D7F2-42EA-8152-5F60DC0CA25F}"/>
    <cellStyle name="Normal 18 18 5 2" xfId="11229" xr:uid="{78D871F7-2703-4C52-8DF9-422C24820893}"/>
    <cellStyle name="Normal 18 18 5 3" xfId="11230" xr:uid="{76A09213-54C8-4ACB-A7FE-85CF31AA7955}"/>
    <cellStyle name="Normal 18 18 5 4" xfId="11231" xr:uid="{D94CE77C-0594-428C-AD3D-D4C91F5447A2}"/>
    <cellStyle name="Normal 18 18 5 5" xfId="11232" xr:uid="{1C97ED79-1DA7-4769-8BAB-C57BBF6D0A12}"/>
    <cellStyle name="Normal 18 18 5 6" xfId="11233" xr:uid="{4DE60C60-B4E1-4543-830A-4F0B96E5E20E}"/>
    <cellStyle name="Normal 18 18 6" xfId="11234" xr:uid="{DE92ADFA-E622-4F8A-9243-21F329573B11}"/>
    <cellStyle name="Normal 18 18 6 2" xfId="11235" xr:uid="{FA1539B0-3B9F-4BAC-954A-31CCD06B0C94}"/>
    <cellStyle name="Normal 18 18 6 3" xfId="11236" xr:uid="{3E34CD50-2BAF-4957-823A-C834E88F8AB5}"/>
    <cellStyle name="Normal 18 18 6 4" xfId="11237" xr:uid="{8F3B8787-D8C7-4C88-AECD-220860DA9B0A}"/>
    <cellStyle name="Normal 18 18 6 5" xfId="11238" xr:uid="{1D263458-7F36-4E0D-A61D-F4C442A32C60}"/>
    <cellStyle name="Normal 18 18 6 6" xfId="11239" xr:uid="{B5BD3210-150E-4798-A58C-CD443C2D0BE2}"/>
    <cellStyle name="Normal 18 18 7" xfId="11240" xr:uid="{1123C32B-D67E-46EE-A4F7-5FA933B6E7AC}"/>
    <cellStyle name="Normal 18 18 7 2" xfId="11241" xr:uid="{FBA1EF01-4C11-4D34-AAD0-B92ACF6B3CEB}"/>
    <cellStyle name="Normal 18 18 7 3" xfId="11242" xr:uid="{0E6728E9-B2A3-4228-A790-FCB05D323D1A}"/>
    <cellStyle name="Normal 18 18 7 4" xfId="11243" xr:uid="{2E28AF57-89FA-4493-A6F6-876FED7A6151}"/>
    <cellStyle name="Normal 18 18 7 5" xfId="11244" xr:uid="{8827EB6E-A32B-437D-A8CE-C3DCC2EDD8F0}"/>
    <cellStyle name="Normal 18 18 7 6" xfId="11245" xr:uid="{49FF6D3A-B1DC-4A94-998D-DE9788C71CED}"/>
    <cellStyle name="Normal 18 18 8" xfId="11246" xr:uid="{CF386F7B-623E-46A6-8CA9-8D276A5E257F}"/>
    <cellStyle name="Normal 18 18 8 2" xfId="11247" xr:uid="{F5E85091-2A38-4617-86C8-A02E41FBBAE5}"/>
    <cellStyle name="Normal 18 18 8 3" xfId="11248" xr:uid="{E85A9B1D-ED5E-487E-AB7D-9C69FCB89021}"/>
    <cellStyle name="Normal 18 18 8 4" xfId="11249" xr:uid="{C4D53AC5-4268-49BE-A416-2AF7981A90B0}"/>
    <cellStyle name="Normal 18 18 8 5" xfId="11250" xr:uid="{F1266A6E-F705-4C5D-90D1-2A5A46DE6E7A}"/>
    <cellStyle name="Normal 18 18 8 6" xfId="11251" xr:uid="{229F253A-E6AF-437E-B1B1-44407601D3DA}"/>
    <cellStyle name="Normal 18 18 9" xfId="11252" xr:uid="{21582EA1-32A3-46D1-9938-80EBB04B3557}"/>
    <cellStyle name="Normal 18 19" xfId="11253" xr:uid="{AAC0033D-1D5D-4BE8-84FE-5F5E8B6EF4E4}"/>
    <cellStyle name="Normal 18 19 10" xfId="11254" xr:uid="{FF72DE12-9B95-4E06-BD3D-DC952D155BF7}"/>
    <cellStyle name="Normal 18 19 11" xfId="11255" xr:uid="{F5211FA2-C5DA-4516-A962-97BB8BB40C1A}"/>
    <cellStyle name="Normal 18 19 12" xfId="11256" xr:uid="{49DB3ECF-9BE0-41A0-AE74-47893ED3C9AF}"/>
    <cellStyle name="Normal 18 19 13" xfId="11257" xr:uid="{3A3F2164-5CF9-4979-B3C4-F14857068181}"/>
    <cellStyle name="Normal 18 19 2" xfId="11258" xr:uid="{FC599CBD-296D-45B7-A148-EBAEB662E24D}"/>
    <cellStyle name="Normal 18 19 2 2" xfId="11259" xr:uid="{3580C193-AC22-425B-937F-ECACBA4F2F2F}"/>
    <cellStyle name="Normal 18 19 2 3" xfId="11260" xr:uid="{C7721CB2-A7C3-48E2-B328-9CF867601ADC}"/>
    <cellStyle name="Normal 18 19 2 4" xfId="11261" xr:uid="{E4213263-23F4-42A5-8352-2BA2E7AC8056}"/>
    <cellStyle name="Normal 18 19 2 5" xfId="11262" xr:uid="{F9053CF3-57B9-4492-8462-EF2F84CD694F}"/>
    <cellStyle name="Normal 18 19 2 6" xfId="11263" xr:uid="{8C119068-63C2-4141-8C81-34E60E91304F}"/>
    <cellStyle name="Normal 18 19 3" xfId="11264" xr:uid="{5285EB23-5AA8-40A2-ACE8-FCCD82B2422B}"/>
    <cellStyle name="Normal 18 19 3 2" xfId="11265" xr:uid="{BAE88326-A1C5-4B91-B07F-6DCD8867EC21}"/>
    <cellStyle name="Normal 18 19 3 3" xfId="11266" xr:uid="{6B8F326B-B6E1-4153-A9F9-AF1390E9CF6D}"/>
    <cellStyle name="Normal 18 19 3 4" xfId="11267" xr:uid="{7A42CA70-E612-4F52-9D11-28AFFE6002A2}"/>
    <cellStyle name="Normal 18 19 3 5" xfId="11268" xr:uid="{2C52016D-D990-4DD9-81C2-53C5A8B61FAB}"/>
    <cellStyle name="Normal 18 19 3 6" xfId="11269" xr:uid="{CF62DAF1-F4BF-4E5A-82E9-6C62801D958A}"/>
    <cellStyle name="Normal 18 19 4" xfId="11270" xr:uid="{727F4691-A1D3-4494-A036-4548D1A51C23}"/>
    <cellStyle name="Normal 18 19 4 2" xfId="11271" xr:uid="{502EC1D1-C9AB-4B9D-A641-673520AA71B0}"/>
    <cellStyle name="Normal 18 19 4 3" xfId="11272" xr:uid="{C772A4B3-2934-406A-B238-DFF6384768F1}"/>
    <cellStyle name="Normal 18 19 4 4" xfId="11273" xr:uid="{16CF061B-5A07-4053-803E-B4AF3DEA4C8B}"/>
    <cellStyle name="Normal 18 19 4 5" xfId="11274" xr:uid="{8FA609F6-B412-4F8B-9D05-2DA2B604DB3F}"/>
    <cellStyle name="Normal 18 19 4 6" xfId="11275" xr:uid="{653B56A5-0F82-4698-9871-EC07760EF4F8}"/>
    <cellStyle name="Normal 18 19 5" xfId="11276" xr:uid="{75646B1A-5217-46A9-A1BB-D651C8C8987D}"/>
    <cellStyle name="Normal 18 19 5 2" xfId="11277" xr:uid="{0F1BC240-65ED-461A-80EB-4F077ADC4D73}"/>
    <cellStyle name="Normal 18 19 5 3" xfId="11278" xr:uid="{C3621CC8-F7F6-465E-98FF-A9CEE5F84359}"/>
    <cellStyle name="Normal 18 19 5 4" xfId="11279" xr:uid="{96EA6A18-3DD5-4890-A9E5-1EF985C40185}"/>
    <cellStyle name="Normal 18 19 5 5" xfId="11280" xr:uid="{2C95D0D4-083C-4F07-ABFC-A6CB18FCF248}"/>
    <cellStyle name="Normal 18 19 5 6" xfId="11281" xr:uid="{451FD9AF-7E48-4126-9480-085E362A0F9C}"/>
    <cellStyle name="Normal 18 19 6" xfId="11282" xr:uid="{547E44D9-BC49-402E-8FBB-847C17502187}"/>
    <cellStyle name="Normal 18 19 6 2" xfId="11283" xr:uid="{BDC84AA0-70A9-4306-B3BB-56BD51533314}"/>
    <cellStyle name="Normal 18 19 6 3" xfId="11284" xr:uid="{5EC2F285-6EA0-4D8D-B40F-2FB47ADF4977}"/>
    <cellStyle name="Normal 18 19 6 4" xfId="11285" xr:uid="{4A45046F-763B-42AD-8D1D-EDFED3BAA6B5}"/>
    <cellStyle name="Normal 18 19 6 5" xfId="11286" xr:uid="{946775D6-3D18-4ACC-9A45-2E7CFF44E1BF}"/>
    <cellStyle name="Normal 18 19 6 6" xfId="11287" xr:uid="{D09462D7-32B3-4719-8076-6B1B7283D6A6}"/>
    <cellStyle name="Normal 18 19 7" xfId="11288" xr:uid="{30A05E2B-3E9F-4423-A339-CDB81F964DB1}"/>
    <cellStyle name="Normal 18 19 7 2" xfId="11289" xr:uid="{FF6998DD-6CB5-4326-9821-33AEE236D868}"/>
    <cellStyle name="Normal 18 19 7 3" xfId="11290" xr:uid="{0BA07826-222A-4B85-8EBD-A77F119B0EE1}"/>
    <cellStyle name="Normal 18 19 7 4" xfId="11291" xr:uid="{7F9D5FC2-BE15-4FC1-A222-D3144A83248B}"/>
    <cellStyle name="Normal 18 19 7 5" xfId="11292" xr:uid="{D09D73D5-D4CD-4320-8669-775E04603EE3}"/>
    <cellStyle name="Normal 18 19 7 6" xfId="11293" xr:uid="{42CC7F1F-2824-4336-A1DA-9D25CFF310D9}"/>
    <cellStyle name="Normal 18 19 8" xfId="11294" xr:uid="{511C9091-55E6-4DCF-B696-52ADFAFFB75D}"/>
    <cellStyle name="Normal 18 19 8 2" xfId="11295" xr:uid="{9899AF4E-EDC4-45D4-9B95-566DA278E74A}"/>
    <cellStyle name="Normal 18 19 8 3" xfId="11296" xr:uid="{FAA50049-78DC-4AB9-9757-DCF0EA0971E6}"/>
    <cellStyle name="Normal 18 19 8 4" xfId="11297" xr:uid="{C9EB9D71-CBA3-49D0-AACF-DBA6329D1631}"/>
    <cellStyle name="Normal 18 19 8 5" xfId="11298" xr:uid="{4EC9F7C9-8419-4FF1-B9E1-6F4E009534BA}"/>
    <cellStyle name="Normal 18 19 8 6" xfId="11299" xr:uid="{688AF893-A6D8-4ABC-8596-915D2448704C}"/>
    <cellStyle name="Normal 18 19 9" xfId="11300" xr:uid="{B9210168-7936-4157-B85F-8F93FC38E336}"/>
    <cellStyle name="Normal 18 2" xfId="1692" xr:uid="{61A59DFF-6ACF-4372-8F96-FB08A59E057D}"/>
    <cellStyle name="Normal 18 2 10" xfId="11301" xr:uid="{F6CC2E06-DD0C-4200-AA2F-79AA06A2881F}"/>
    <cellStyle name="Normal 18 2 11" xfId="11302" xr:uid="{FACC88CD-8B3A-4962-9BF7-7853611BEC0A}"/>
    <cellStyle name="Normal 18 2 12" xfId="11303" xr:uid="{EAA9426E-4283-4191-92C4-4C109B3AC8B4}"/>
    <cellStyle name="Normal 18 2 13" xfId="11304" xr:uid="{82AD35A8-6447-40FD-AF2C-0DB5274EAAF1}"/>
    <cellStyle name="Normal 18 2 2" xfId="11305" xr:uid="{6B9AB4FC-5CCB-4247-8861-77E77318672A}"/>
    <cellStyle name="Normal 18 2 2 2" xfId="11306" xr:uid="{49BC7A92-8B64-4F8C-829F-C0FA8C6EB8D7}"/>
    <cellStyle name="Normal 18 2 2 3" xfId="11307" xr:uid="{2CCE642A-9D28-477B-871D-91EBE3AFF14E}"/>
    <cellStyle name="Normal 18 2 2 4" xfId="11308" xr:uid="{3ACF81BD-F33F-48D0-BB3E-B523E92E20F6}"/>
    <cellStyle name="Normal 18 2 2 5" xfId="11309" xr:uid="{A249D47D-398C-4A0B-B80A-02E6AE2223A7}"/>
    <cellStyle name="Normal 18 2 2 6" xfId="11310" xr:uid="{6AB4E798-B035-4250-8724-7718A9F55630}"/>
    <cellStyle name="Normal 18 2 3" xfId="11311" xr:uid="{1150E972-2FFE-4EE0-A1A3-474D50FA0994}"/>
    <cellStyle name="Normal 18 2 3 2" xfId="11312" xr:uid="{D12B6EB1-8B71-4272-9FA0-D2E072EF7730}"/>
    <cellStyle name="Normal 18 2 3 3" xfId="11313" xr:uid="{91AE1622-578B-4884-9779-EC1645F0F6B7}"/>
    <cellStyle name="Normal 18 2 3 4" xfId="11314" xr:uid="{AA02E459-CE32-4EC5-BCB1-0BAECF5DDE93}"/>
    <cellStyle name="Normal 18 2 3 5" xfId="11315" xr:uid="{3E6BB131-F6CC-48D1-9423-DF3C92A8C25D}"/>
    <cellStyle name="Normal 18 2 3 6" xfId="11316" xr:uid="{52C549CA-8095-444F-8013-5F2BF835AD13}"/>
    <cellStyle name="Normal 18 2 4" xfId="11317" xr:uid="{78CB0B2D-8199-4CD8-A9A0-12C61C802AE4}"/>
    <cellStyle name="Normal 18 2 4 2" xfId="11318" xr:uid="{A848F9A9-49FB-42FA-9F0A-60B0ACB3EA54}"/>
    <cellStyle name="Normal 18 2 4 3" xfId="11319" xr:uid="{F2FE034D-110B-4C4F-8E60-3B97BFBA2D96}"/>
    <cellStyle name="Normal 18 2 4 4" xfId="11320" xr:uid="{95E91C41-2173-429B-AA92-FF8E1C319EC5}"/>
    <cellStyle name="Normal 18 2 4 5" xfId="11321" xr:uid="{2578EFDC-27DF-48F7-B6C4-4636DF32B79D}"/>
    <cellStyle name="Normal 18 2 4 6" xfId="11322" xr:uid="{71A0D05B-FE03-4E96-9C3F-D250C7A2CF1C}"/>
    <cellStyle name="Normal 18 2 5" xfId="11323" xr:uid="{066C1204-05F2-418D-9CC1-01664D508C15}"/>
    <cellStyle name="Normal 18 2 5 2" xfId="11324" xr:uid="{0820E025-A864-44C5-B7B4-DB99DC6BED05}"/>
    <cellStyle name="Normal 18 2 5 3" xfId="11325" xr:uid="{69D10C09-F92C-421A-9400-EA2094BBDC5D}"/>
    <cellStyle name="Normal 18 2 5 4" xfId="11326" xr:uid="{6CB97F51-6A81-4E65-8FD5-47D859BAA698}"/>
    <cellStyle name="Normal 18 2 5 5" xfId="11327" xr:uid="{1BD7B4DC-ABCB-437E-890B-152D28362B2C}"/>
    <cellStyle name="Normal 18 2 5 6" xfId="11328" xr:uid="{8E49B2C9-69E5-4D64-AB13-6707E4DC0D8F}"/>
    <cellStyle name="Normal 18 2 6" xfId="11329" xr:uid="{6AC4E18F-FC8A-4A5A-9F38-FC6EEBE701ED}"/>
    <cellStyle name="Normal 18 2 6 2" xfId="11330" xr:uid="{4C66F379-F1A7-4EEB-81A0-699F56473ECF}"/>
    <cellStyle name="Normal 18 2 6 3" xfId="11331" xr:uid="{0B39CCA2-DA36-4F65-BBD8-D36D7AF744B8}"/>
    <cellStyle name="Normal 18 2 6 4" xfId="11332" xr:uid="{A267E770-8269-4E8A-8E97-C677DCB52901}"/>
    <cellStyle name="Normal 18 2 6 5" xfId="11333" xr:uid="{E62E8467-72D0-4BD4-BC7E-B1EBF4FE7518}"/>
    <cellStyle name="Normal 18 2 6 6" xfId="11334" xr:uid="{D89C8F70-1A8E-4CA8-AE54-1AAF29961428}"/>
    <cellStyle name="Normal 18 2 7" xfId="11335" xr:uid="{7C7639AA-8A54-4FCF-87AE-68C60203D126}"/>
    <cellStyle name="Normal 18 2 7 2" xfId="11336" xr:uid="{75282FAA-869D-46AC-BC2C-0201120542A6}"/>
    <cellStyle name="Normal 18 2 7 3" xfId="11337" xr:uid="{349BCD84-4380-455E-A211-9A6838A0DCA3}"/>
    <cellStyle name="Normal 18 2 7 4" xfId="11338" xr:uid="{0A95EAA5-AC92-447B-BB1B-C17FC7FF355A}"/>
    <cellStyle name="Normal 18 2 7 5" xfId="11339" xr:uid="{65CD151E-28BA-4264-9EF0-163C34B4BFC2}"/>
    <cellStyle name="Normal 18 2 7 6" xfId="11340" xr:uid="{737E85C9-89F6-4076-B586-752FA3290D3C}"/>
    <cellStyle name="Normal 18 2 8" xfId="11341" xr:uid="{FB4D627C-9102-40DF-95AA-7ECED1ED0E31}"/>
    <cellStyle name="Normal 18 2 8 2" xfId="11342" xr:uid="{558E9183-70F8-47F0-B013-2A7BCD219E0F}"/>
    <cellStyle name="Normal 18 2 8 3" xfId="11343" xr:uid="{9B7D63FC-0950-4976-98C0-69F8A3EEBBE1}"/>
    <cellStyle name="Normal 18 2 8 4" xfId="11344" xr:uid="{1F02E753-C6AD-43CA-AFEE-EF6AD97D411B}"/>
    <cellStyle name="Normal 18 2 8 5" xfId="11345" xr:uid="{515CD8A7-FB04-48D0-AA32-B768C787BB3C}"/>
    <cellStyle name="Normal 18 2 8 6" xfId="11346" xr:uid="{02810E4A-1AC2-4D5B-884B-A4536CFE848C}"/>
    <cellStyle name="Normal 18 2 9" xfId="11347" xr:uid="{65F33572-1B20-4C85-BA07-3F6CBD326C3E}"/>
    <cellStyle name="Normal 18 20" xfId="11348" xr:uid="{9A1A06B9-A7C0-4CA4-BB90-95D066A461E8}"/>
    <cellStyle name="Normal 18 20 10" xfId="11349" xr:uid="{63D11FFD-3599-40E1-B6FC-1405E3F993EF}"/>
    <cellStyle name="Normal 18 20 11" xfId="11350" xr:uid="{CE860C0D-607D-445F-BD2B-8334BF145E6E}"/>
    <cellStyle name="Normal 18 20 12" xfId="11351" xr:uid="{57A5A5DC-19FC-415B-9F2E-3D14481FC8A1}"/>
    <cellStyle name="Normal 18 20 13" xfId="11352" xr:uid="{6729B314-C59B-40AB-8A40-C68CFF7B5F58}"/>
    <cellStyle name="Normal 18 20 2" xfId="11353" xr:uid="{2EF1D3E7-B9DB-42B4-9061-28331679CB57}"/>
    <cellStyle name="Normal 18 20 2 2" xfId="11354" xr:uid="{451081D0-9486-4DDD-A850-C72B2F165238}"/>
    <cellStyle name="Normal 18 20 2 3" xfId="11355" xr:uid="{B0E58E0B-0E74-4D68-BBFF-789A971C15D6}"/>
    <cellStyle name="Normal 18 20 2 4" xfId="11356" xr:uid="{4AEFFA44-8A03-4186-BE88-1EF38B88444A}"/>
    <cellStyle name="Normal 18 20 2 5" xfId="11357" xr:uid="{D40C69F0-838C-40B5-9216-B93F1AD38504}"/>
    <cellStyle name="Normal 18 20 2 6" xfId="11358" xr:uid="{D7C86924-1F02-4CF2-B957-C5DF281C7930}"/>
    <cellStyle name="Normal 18 20 3" xfId="11359" xr:uid="{65EFAABF-0816-4D57-A00D-B67ACCE16AC8}"/>
    <cellStyle name="Normal 18 20 3 2" xfId="11360" xr:uid="{A5223AE3-908B-4A4E-AB74-898474D87727}"/>
    <cellStyle name="Normal 18 20 3 3" xfId="11361" xr:uid="{14DD46CD-5CEE-41D4-816A-89522EF897FC}"/>
    <cellStyle name="Normal 18 20 3 4" xfId="11362" xr:uid="{A68900D6-6897-4A26-B73C-414B57B7E037}"/>
    <cellStyle name="Normal 18 20 3 5" xfId="11363" xr:uid="{91023B3D-4192-498A-9389-6071D513235B}"/>
    <cellStyle name="Normal 18 20 3 6" xfId="11364" xr:uid="{59912FFF-1E85-4BEB-A84D-4782F6DF08D4}"/>
    <cellStyle name="Normal 18 20 4" xfId="11365" xr:uid="{F55FBF73-C11D-41C0-AA8A-E66782E28A0A}"/>
    <cellStyle name="Normal 18 20 4 2" xfId="11366" xr:uid="{B2D204A0-9C90-400B-9A42-B3F68C59CCCB}"/>
    <cellStyle name="Normal 18 20 4 3" xfId="11367" xr:uid="{6A2412C0-03D1-431A-A9FB-79E1E1BE1C19}"/>
    <cellStyle name="Normal 18 20 4 4" xfId="11368" xr:uid="{8A47D16D-3C4B-4380-9B21-A57B7A4E1DC3}"/>
    <cellStyle name="Normal 18 20 4 5" xfId="11369" xr:uid="{6952F028-869A-4F85-AFFF-4D30DABDDEF9}"/>
    <cellStyle name="Normal 18 20 4 6" xfId="11370" xr:uid="{C931EAFD-3615-4C7D-94EE-F4FB74F2DE6C}"/>
    <cellStyle name="Normal 18 20 5" xfId="11371" xr:uid="{D45CF3E5-2A21-4F9D-89DD-38A178BD62FF}"/>
    <cellStyle name="Normal 18 20 5 2" xfId="11372" xr:uid="{370E5671-F8AB-4936-AB69-AB205BB0F41B}"/>
    <cellStyle name="Normal 18 20 5 3" xfId="11373" xr:uid="{F329662F-0578-4401-B287-DF6FA8F715F9}"/>
    <cellStyle name="Normal 18 20 5 4" xfId="11374" xr:uid="{E6BD8526-3905-4412-98F5-17149B073E81}"/>
    <cellStyle name="Normal 18 20 5 5" xfId="11375" xr:uid="{79DDA3E2-C0BB-48BA-9136-17DEDA1A9B38}"/>
    <cellStyle name="Normal 18 20 5 6" xfId="11376" xr:uid="{56D3DE0E-AE00-4A44-B056-33A8A5579A52}"/>
    <cellStyle name="Normal 18 20 6" xfId="11377" xr:uid="{BCF65F63-1140-4926-97F4-D155AA35152F}"/>
    <cellStyle name="Normal 18 20 6 2" xfId="11378" xr:uid="{F367C08B-ABEF-4675-A5AD-169609948091}"/>
    <cellStyle name="Normal 18 20 6 3" xfId="11379" xr:uid="{FADFAB13-FD0E-4264-A607-74F94BEDAC63}"/>
    <cellStyle name="Normal 18 20 6 4" xfId="11380" xr:uid="{08FC4E00-3A53-4E0B-A645-1FE36734EB90}"/>
    <cellStyle name="Normal 18 20 6 5" xfId="11381" xr:uid="{FCAE59C7-4C9E-4A11-86AE-030EBCAC9421}"/>
    <cellStyle name="Normal 18 20 6 6" xfId="11382" xr:uid="{0C42EF9D-2817-4BE4-B68F-04510FE66535}"/>
    <cellStyle name="Normal 18 20 7" xfId="11383" xr:uid="{F0261E41-DC70-497D-B170-79660414E6F8}"/>
    <cellStyle name="Normal 18 20 7 2" xfId="11384" xr:uid="{BC26E874-F9CF-4339-B8F8-5683F7EC3606}"/>
    <cellStyle name="Normal 18 20 7 3" xfId="11385" xr:uid="{BD9AF6F4-F036-4B1E-A865-1CD2D0A7CF68}"/>
    <cellStyle name="Normal 18 20 7 4" xfId="11386" xr:uid="{46AE0D49-7619-4E6D-AF93-5E7E13121F88}"/>
    <cellStyle name="Normal 18 20 7 5" xfId="11387" xr:uid="{FF1C61DD-E63B-4B3A-BEB0-E16B2110BE89}"/>
    <cellStyle name="Normal 18 20 7 6" xfId="11388" xr:uid="{18A8F71E-7558-4B8D-BF0C-DCE194A716A2}"/>
    <cellStyle name="Normal 18 20 8" xfId="11389" xr:uid="{DEF3E594-A14E-486C-B0B7-B1E1EF445BDD}"/>
    <cellStyle name="Normal 18 20 8 2" xfId="11390" xr:uid="{F5AEC621-D409-4821-8634-2EB9465AD63B}"/>
    <cellStyle name="Normal 18 20 8 3" xfId="11391" xr:uid="{D41E4D06-CA5A-4BB7-838A-A05165EB9F0A}"/>
    <cellStyle name="Normal 18 20 8 4" xfId="11392" xr:uid="{C675324F-5875-4C78-9D6B-B32CD29B9A47}"/>
    <cellStyle name="Normal 18 20 8 5" xfId="11393" xr:uid="{B5B50C83-97EF-40FD-9788-FA1A3ABB52CA}"/>
    <cellStyle name="Normal 18 20 8 6" xfId="11394" xr:uid="{7C936D2E-3826-4E07-89A2-673D7491870C}"/>
    <cellStyle name="Normal 18 20 9" xfId="11395" xr:uid="{39408714-17CD-46AA-BDCF-E1F67737056E}"/>
    <cellStyle name="Normal 18 21" xfId="11396" xr:uid="{BCBBF449-DE47-4141-B3CA-B1A53FD116FC}"/>
    <cellStyle name="Normal 18 21 10" xfId="11397" xr:uid="{9846DFC1-B127-49AD-A766-1939D17C6226}"/>
    <cellStyle name="Normal 18 21 11" xfId="11398" xr:uid="{D339E1B0-F13D-435F-B679-FCEA1A48020D}"/>
    <cellStyle name="Normal 18 21 12" xfId="11399" xr:uid="{2D93D707-E319-458A-8AD6-58AAB257A1A8}"/>
    <cellStyle name="Normal 18 21 13" xfId="11400" xr:uid="{8361988D-9A47-4851-9F6F-526B550B569E}"/>
    <cellStyle name="Normal 18 21 2" xfId="11401" xr:uid="{A49D2D2D-866C-4609-B743-BD4D2B790140}"/>
    <cellStyle name="Normal 18 21 2 2" xfId="11402" xr:uid="{362EA8EC-5E71-4A5C-A1D8-86BECA1FC84A}"/>
    <cellStyle name="Normal 18 21 2 3" xfId="11403" xr:uid="{29EDCC90-C3D9-4D6C-B4B7-A0866194B82D}"/>
    <cellStyle name="Normal 18 21 2 4" xfId="11404" xr:uid="{D6004AC2-F8A3-4A16-9E37-A9C6BFA36FFA}"/>
    <cellStyle name="Normal 18 21 2 5" xfId="11405" xr:uid="{403AD75B-949A-4DCA-A286-46C00E3BA30C}"/>
    <cellStyle name="Normal 18 21 2 6" xfId="11406" xr:uid="{B4BFD9C9-62F3-4181-9344-F9824F1CCFC8}"/>
    <cellStyle name="Normal 18 21 3" xfId="11407" xr:uid="{448FAB86-42DB-4DDB-B259-403BFF53B6F7}"/>
    <cellStyle name="Normal 18 21 3 2" xfId="11408" xr:uid="{6B0BA444-BA88-4C0C-9046-47CA71AB7C96}"/>
    <cellStyle name="Normal 18 21 3 3" xfId="11409" xr:uid="{354AC7F5-CB9C-43DE-AAD8-CE46CC10A54A}"/>
    <cellStyle name="Normal 18 21 3 4" xfId="11410" xr:uid="{FEEEEF2C-B825-484F-8489-27710502CDB5}"/>
    <cellStyle name="Normal 18 21 3 5" xfId="11411" xr:uid="{E21DA712-8FE7-43AB-8B4A-6F3AC2E6F6B6}"/>
    <cellStyle name="Normal 18 21 3 6" xfId="11412" xr:uid="{097CDCB7-F8EB-4816-84C5-8A02602D3A9E}"/>
    <cellStyle name="Normal 18 21 4" xfId="11413" xr:uid="{59DEF74C-F91E-4DB8-A092-243125BAD484}"/>
    <cellStyle name="Normal 18 21 4 2" xfId="11414" xr:uid="{7651A818-A473-4BF8-AF47-BF2F6A740E4C}"/>
    <cellStyle name="Normal 18 21 4 3" xfId="11415" xr:uid="{FD57D413-E836-4EBA-AE23-C90A3DCDB05F}"/>
    <cellStyle name="Normal 18 21 4 4" xfId="11416" xr:uid="{2A14687D-AC05-458B-B24F-4B07407808CD}"/>
    <cellStyle name="Normal 18 21 4 5" xfId="11417" xr:uid="{C9560C03-2A58-4987-93C7-5E450A10F7EA}"/>
    <cellStyle name="Normal 18 21 4 6" xfId="11418" xr:uid="{717AC65C-4196-4A19-90DC-9C4331B3B6B9}"/>
    <cellStyle name="Normal 18 21 5" xfId="11419" xr:uid="{D04A47FF-4B70-4119-8A58-F66D2CE56663}"/>
    <cellStyle name="Normal 18 21 5 2" xfId="11420" xr:uid="{A7F06C67-3675-4846-AD67-D535E1AC8B94}"/>
    <cellStyle name="Normal 18 21 5 3" xfId="11421" xr:uid="{08A0AFC3-A5F0-46C6-833D-BBDFF52C4226}"/>
    <cellStyle name="Normal 18 21 5 4" xfId="11422" xr:uid="{AF18B663-ED7C-4FF5-840E-31BAD52828DE}"/>
    <cellStyle name="Normal 18 21 5 5" xfId="11423" xr:uid="{09D0E5D1-752A-498C-91C1-36E35C4C93DF}"/>
    <cellStyle name="Normal 18 21 5 6" xfId="11424" xr:uid="{F6BF6C14-0EF0-4E8F-AF95-F2E44196DF88}"/>
    <cellStyle name="Normal 18 21 6" xfId="11425" xr:uid="{B4DAE77F-5A50-42BE-BFC7-F29819EBDEBA}"/>
    <cellStyle name="Normal 18 21 6 2" xfId="11426" xr:uid="{E8445FBB-0A44-46FC-9ADC-9E75D139DA19}"/>
    <cellStyle name="Normal 18 21 6 3" xfId="11427" xr:uid="{75AF62FC-76E0-4D7C-875E-4A6CF50007F2}"/>
    <cellStyle name="Normal 18 21 6 4" xfId="11428" xr:uid="{829FA460-3C15-475F-B50B-DD315CD70AB2}"/>
    <cellStyle name="Normal 18 21 6 5" xfId="11429" xr:uid="{C413FB99-0E99-4892-A031-D4AB2715216B}"/>
    <cellStyle name="Normal 18 21 6 6" xfId="11430" xr:uid="{055BE70E-DC34-4523-A48F-72E7C271E5E3}"/>
    <cellStyle name="Normal 18 21 7" xfId="11431" xr:uid="{261341B3-3FA5-48CE-ACAE-314DF2D2F1F6}"/>
    <cellStyle name="Normal 18 21 7 2" xfId="11432" xr:uid="{A09B684C-F2B3-4200-BFAB-030E0A53E4B8}"/>
    <cellStyle name="Normal 18 21 7 3" xfId="11433" xr:uid="{C6BE4AB3-6FCA-4E38-8A36-3FFC8506E157}"/>
    <cellStyle name="Normal 18 21 7 4" xfId="11434" xr:uid="{1D3A6A70-0AF5-4C69-8071-2F9506E5192D}"/>
    <cellStyle name="Normal 18 21 7 5" xfId="11435" xr:uid="{1BF7654F-133A-4D59-8B34-7CA8F9594DE1}"/>
    <cellStyle name="Normal 18 21 7 6" xfId="11436" xr:uid="{92B51C35-49F8-42C8-8F9B-B4139FE6C392}"/>
    <cellStyle name="Normal 18 21 8" xfId="11437" xr:uid="{71127CED-3BBD-46E8-B9E0-6F40A8B39E30}"/>
    <cellStyle name="Normal 18 21 8 2" xfId="11438" xr:uid="{2B20A267-45BB-49A2-B1BD-FE549685D0DF}"/>
    <cellStyle name="Normal 18 21 8 3" xfId="11439" xr:uid="{EEE502A4-1FD6-4B36-9FAD-E965DAA55192}"/>
    <cellStyle name="Normal 18 21 8 4" xfId="11440" xr:uid="{19C19004-9160-4B26-950E-1E1457792841}"/>
    <cellStyle name="Normal 18 21 8 5" xfId="11441" xr:uid="{B2B0E711-8DB9-4E9E-A7B4-92D2A9C9D288}"/>
    <cellStyle name="Normal 18 21 8 6" xfId="11442" xr:uid="{D3AD31F1-26B3-4132-BEF3-D2BB76FC38A5}"/>
    <cellStyle name="Normal 18 21 9" xfId="11443" xr:uid="{33C2A3AF-B06C-4FA4-8D33-25858F1FBD7F}"/>
    <cellStyle name="Normal 18 22" xfId="11444" xr:uid="{6CB437C3-B8CB-422B-878D-8CCFB4730626}"/>
    <cellStyle name="Normal 18 22 10" xfId="11445" xr:uid="{2F996440-43B3-43A7-B11F-0AC3143FAA26}"/>
    <cellStyle name="Normal 18 22 11" xfId="11446" xr:uid="{678B2D6C-E6E9-4197-A4F3-DA9F75BC4DBC}"/>
    <cellStyle name="Normal 18 22 12" xfId="11447" xr:uid="{CD8FC260-0389-486B-A1A1-B038F9FDE025}"/>
    <cellStyle name="Normal 18 22 13" xfId="11448" xr:uid="{1DD8DD85-E3D2-49B8-8952-84E4E4360084}"/>
    <cellStyle name="Normal 18 22 2" xfId="11449" xr:uid="{2A73A7DE-6C18-4F82-91E3-0B47B9340941}"/>
    <cellStyle name="Normal 18 22 2 2" xfId="11450" xr:uid="{C84F83A6-911E-45BA-BE8D-52A92B607D62}"/>
    <cellStyle name="Normal 18 22 2 3" xfId="11451" xr:uid="{8C1A37DE-4195-475B-B16A-F0FADD5A1E03}"/>
    <cellStyle name="Normal 18 22 2 4" xfId="11452" xr:uid="{FA9A30FF-4FA5-44A5-BCA5-5F47D46F0A96}"/>
    <cellStyle name="Normal 18 22 2 5" xfId="11453" xr:uid="{2BB42635-FF8E-4602-B6B2-1EDA72A2724B}"/>
    <cellStyle name="Normal 18 22 2 6" xfId="11454" xr:uid="{C2CAA4C6-7F5F-463E-A79A-82751B0C1BA2}"/>
    <cellStyle name="Normal 18 22 3" xfId="11455" xr:uid="{72C49B60-D19F-4E50-B9CA-1F79555ED182}"/>
    <cellStyle name="Normal 18 22 3 2" xfId="11456" xr:uid="{6060483D-E904-4F50-AE5F-56FFF415F319}"/>
    <cellStyle name="Normal 18 22 3 3" xfId="11457" xr:uid="{826AF698-FEF9-4071-AF70-CE7EB06EC1AD}"/>
    <cellStyle name="Normal 18 22 3 4" xfId="11458" xr:uid="{08DE3624-1963-4AF2-A4F6-52F3C488B6A8}"/>
    <cellStyle name="Normal 18 22 3 5" xfId="11459" xr:uid="{03B6D6FE-384C-4569-87C9-8AE3AA81DAE3}"/>
    <cellStyle name="Normal 18 22 3 6" xfId="11460" xr:uid="{DB36E10A-DC49-495D-9437-03DDAA0B55E0}"/>
    <cellStyle name="Normal 18 22 4" xfId="11461" xr:uid="{BADAE930-9E21-44F7-A0AD-35F30B812E05}"/>
    <cellStyle name="Normal 18 22 4 2" xfId="11462" xr:uid="{9B4A939C-BD9A-4A4F-A01B-2FA02AC61FF0}"/>
    <cellStyle name="Normal 18 22 4 3" xfId="11463" xr:uid="{1F2B790D-9DD4-4CB1-ACDB-EBA941B89C28}"/>
    <cellStyle name="Normal 18 22 4 4" xfId="11464" xr:uid="{90F84939-8F46-4E3A-9654-3BDDAC5DA194}"/>
    <cellStyle name="Normal 18 22 4 5" xfId="11465" xr:uid="{3D33FBDA-77EC-46DF-A218-09B82D62FA85}"/>
    <cellStyle name="Normal 18 22 4 6" xfId="11466" xr:uid="{8FEA4149-9E84-42F9-AD69-00BE6DBA0D33}"/>
    <cellStyle name="Normal 18 22 5" xfId="11467" xr:uid="{E246E929-6F3E-42B3-81FA-964E612CA3D0}"/>
    <cellStyle name="Normal 18 22 5 2" xfId="11468" xr:uid="{784721D3-B52D-4B24-9F1E-222DCB9A930E}"/>
    <cellStyle name="Normal 18 22 5 3" xfId="11469" xr:uid="{7A90011D-B6E2-45F2-945A-544A26C8EA01}"/>
    <cellStyle name="Normal 18 22 5 4" xfId="11470" xr:uid="{E97BA8B6-5D06-453A-B342-A3AF55798FB8}"/>
    <cellStyle name="Normal 18 22 5 5" xfId="11471" xr:uid="{A5651DCF-B3D8-40F9-979A-31007D5FACB4}"/>
    <cellStyle name="Normal 18 22 5 6" xfId="11472" xr:uid="{5AE98C0F-BD28-4A0C-8F97-9BFC1F6B2130}"/>
    <cellStyle name="Normal 18 22 6" xfId="11473" xr:uid="{5C7A9675-E15A-4F4B-9EFD-36B6F85F2A78}"/>
    <cellStyle name="Normal 18 22 6 2" xfId="11474" xr:uid="{63225E87-8267-4E1C-964F-64197EAB6A12}"/>
    <cellStyle name="Normal 18 22 6 3" xfId="11475" xr:uid="{F55D5C11-CE31-4D31-A397-2BDA1D6F3DF8}"/>
    <cellStyle name="Normal 18 22 6 4" xfId="11476" xr:uid="{2274C504-0EA0-411C-9E30-7B5476C68BFA}"/>
    <cellStyle name="Normal 18 22 6 5" xfId="11477" xr:uid="{5F19249F-BD6A-43DC-887B-D9033B5ABFB2}"/>
    <cellStyle name="Normal 18 22 6 6" xfId="11478" xr:uid="{149AAFD4-6C10-4210-8890-ED85D04EC19B}"/>
    <cellStyle name="Normal 18 22 7" xfId="11479" xr:uid="{8C0CEE7F-8CF4-479E-8A70-044619C6DCF9}"/>
    <cellStyle name="Normal 18 22 7 2" xfId="11480" xr:uid="{0076D630-6FB7-46E7-8E3F-CD569593C838}"/>
    <cellStyle name="Normal 18 22 7 3" xfId="11481" xr:uid="{4FC6E6CC-8ED7-4CEB-BC75-FBB380859292}"/>
    <cellStyle name="Normal 18 22 7 4" xfId="11482" xr:uid="{504A1977-69D8-4F53-9A01-1738C2AB0F3F}"/>
    <cellStyle name="Normal 18 22 7 5" xfId="11483" xr:uid="{7D4F9973-A575-4646-B571-63AB84F00C85}"/>
    <cellStyle name="Normal 18 22 7 6" xfId="11484" xr:uid="{9212A48C-EDDF-48F5-B0F5-D6917B86362E}"/>
    <cellStyle name="Normal 18 22 8" xfId="11485" xr:uid="{F0741794-A7EB-418A-B48E-DF3D5C4117F3}"/>
    <cellStyle name="Normal 18 22 8 2" xfId="11486" xr:uid="{4072DD1D-DB2F-4EF0-98F5-588F6EEEBA34}"/>
    <cellStyle name="Normal 18 22 8 3" xfId="11487" xr:uid="{D0B5952F-E989-4AC1-9AFA-BBEBA06D9860}"/>
    <cellStyle name="Normal 18 22 8 4" xfId="11488" xr:uid="{39DCF004-33F9-4FA1-9181-603A287D58A9}"/>
    <cellStyle name="Normal 18 22 8 5" xfId="11489" xr:uid="{3912F879-2332-4A2E-80FD-3605C81F82FE}"/>
    <cellStyle name="Normal 18 22 8 6" xfId="11490" xr:uid="{0AB24BA2-7F21-4D5B-A3B3-74381CD9FA2E}"/>
    <cellStyle name="Normal 18 22 9" xfId="11491" xr:uid="{46A632ED-CCFC-48DF-8C09-D0A6068DEF39}"/>
    <cellStyle name="Normal 18 23" xfId="11492" xr:uid="{F7C75D49-B9D1-4F27-802F-9FD53D48A470}"/>
    <cellStyle name="Normal 18 23 10" xfId="11493" xr:uid="{89250FCD-4DF5-4D6A-90C5-314FC441E106}"/>
    <cellStyle name="Normal 18 23 11" xfId="11494" xr:uid="{65AEBA79-FB3B-4E1C-943C-0064EBA6A065}"/>
    <cellStyle name="Normal 18 23 12" xfId="11495" xr:uid="{332AFBDA-F216-4507-8135-935EEC98580D}"/>
    <cellStyle name="Normal 18 23 13" xfId="11496" xr:uid="{66AFD878-B263-4607-B07E-31C9AC9C6AA4}"/>
    <cellStyle name="Normal 18 23 2" xfId="11497" xr:uid="{95784037-D916-4AD4-A0D1-4B5AFA31903F}"/>
    <cellStyle name="Normal 18 23 2 2" xfId="11498" xr:uid="{AB02EAC5-23C8-4BA6-B41F-90987AB3C6F5}"/>
    <cellStyle name="Normal 18 23 2 3" xfId="11499" xr:uid="{8A725147-3A97-4106-AB79-10B979120548}"/>
    <cellStyle name="Normal 18 23 2 4" xfId="11500" xr:uid="{7407AF1F-BBE4-410D-AFBC-3CD3E31149BC}"/>
    <cellStyle name="Normal 18 23 2 5" xfId="11501" xr:uid="{9FD7851C-7885-4B78-A53F-511FFA6956F1}"/>
    <cellStyle name="Normal 18 23 2 6" xfId="11502" xr:uid="{AF9D18F2-6C0C-429E-AAE5-C0C8560D9E7C}"/>
    <cellStyle name="Normal 18 23 3" xfId="11503" xr:uid="{944761D8-D8B4-4502-8242-364D32C66C80}"/>
    <cellStyle name="Normal 18 23 3 2" xfId="11504" xr:uid="{B81E9FF6-3F5B-438D-A579-ABBC2C341645}"/>
    <cellStyle name="Normal 18 23 3 3" xfId="11505" xr:uid="{77FF8262-F97C-4B3A-8069-DD80D4FD8739}"/>
    <cellStyle name="Normal 18 23 3 4" xfId="11506" xr:uid="{56A0132C-F239-46EC-9E64-D8375BDC1D0E}"/>
    <cellStyle name="Normal 18 23 3 5" xfId="11507" xr:uid="{0AD297E5-973B-45A4-8A46-3969DF058A99}"/>
    <cellStyle name="Normal 18 23 3 6" xfId="11508" xr:uid="{10DF3C65-83D8-4799-9BC2-67310FC25889}"/>
    <cellStyle name="Normal 18 23 4" xfId="11509" xr:uid="{5B0816FF-DAB5-494D-8A93-24424C3D9C09}"/>
    <cellStyle name="Normal 18 23 4 2" xfId="11510" xr:uid="{F80ACEB2-045E-4B6F-BE23-1883501DD142}"/>
    <cellStyle name="Normal 18 23 4 3" xfId="11511" xr:uid="{5404A637-7750-46FF-B06C-DE76A69F37A8}"/>
    <cellStyle name="Normal 18 23 4 4" xfId="11512" xr:uid="{10D12BCC-6DB0-4E7C-BD59-D5CB777B1B62}"/>
    <cellStyle name="Normal 18 23 4 5" xfId="11513" xr:uid="{082223C9-C19E-4425-AF45-5F11791A11E4}"/>
    <cellStyle name="Normal 18 23 4 6" xfId="11514" xr:uid="{CE5DA493-D553-4770-B56F-278A058303B2}"/>
    <cellStyle name="Normal 18 23 5" xfId="11515" xr:uid="{D2B815BA-154B-4B14-943C-2A9C6016CFF0}"/>
    <cellStyle name="Normal 18 23 5 2" xfId="11516" xr:uid="{A9BC28B1-DF5D-47C7-9B15-709580C505CA}"/>
    <cellStyle name="Normal 18 23 5 3" xfId="11517" xr:uid="{7D83BCB7-1D80-4592-B082-C4DB0289856A}"/>
    <cellStyle name="Normal 18 23 5 4" xfId="11518" xr:uid="{964750F0-39B1-4B26-A417-3CDBDFDCBB13}"/>
    <cellStyle name="Normal 18 23 5 5" xfId="11519" xr:uid="{D0AA6F77-B1CE-41F1-BF24-46121403C44F}"/>
    <cellStyle name="Normal 18 23 5 6" xfId="11520" xr:uid="{C99F12D8-F3D0-4711-8BBC-EB831C6ED7F0}"/>
    <cellStyle name="Normal 18 23 6" xfId="11521" xr:uid="{E907684E-67A1-4FEF-977D-229A8EC056D4}"/>
    <cellStyle name="Normal 18 23 6 2" xfId="11522" xr:uid="{335C8528-1158-410F-A38E-78BBA40E3D28}"/>
    <cellStyle name="Normal 18 23 6 3" xfId="11523" xr:uid="{92D90E54-9F5D-4C70-986A-9FADE3750E1A}"/>
    <cellStyle name="Normal 18 23 6 4" xfId="11524" xr:uid="{6EA8246A-59EC-4AFF-B540-1B29C2AF6982}"/>
    <cellStyle name="Normal 18 23 6 5" xfId="11525" xr:uid="{3F43486C-AC7E-457C-92A1-7179F31C0B31}"/>
    <cellStyle name="Normal 18 23 6 6" xfId="11526" xr:uid="{EB8772A0-E026-443F-94F7-EFC85472498C}"/>
    <cellStyle name="Normal 18 23 7" xfId="11527" xr:uid="{8B7372BD-1818-4668-8EB0-C29B2ED4D6CF}"/>
    <cellStyle name="Normal 18 23 7 2" xfId="11528" xr:uid="{75406FDD-64BC-4CCB-A31F-5B0E59FED51D}"/>
    <cellStyle name="Normal 18 23 7 3" xfId="11529" xr:uid="{8C4560D4-418C-41BA-9218-54CB3CC0280B}"/>
    <cellStyle name="Normal 18 23 7 4" xfId="11530" xr:uid="{1ABC1A63-9527-43BE-8013-27560012D275}"/>
    <cellStyle name="Normal 18 23 7 5" xfId="11531" xr:uid="{AE0CEA7A-BF63-455D-8CFE-4EACB0301984}"/>
    <cellStyle name="Normal 18 23 7 6" xfId="11532" xr:uid="{E0516A6A-18A3-4CF9-8F6A-7BA559F9C57E}"/>
    <cellStyle name="Normal 18 23 8" xfId="11533" xr:uid="{971FF35B-0559-44B0-AA3D-98EAC8E1D855}"/>
    <cellStyle name="Normal 18 23 8 2" xfId="11534" xr:uid="{A07A863B-B0E6-4495-A89D-EA56082C4216}"/>
    <cellStyle name="Normal 18 23 8 3" xfId="11535" xr:uid="{B9915583-8908-45D5-9F94-21EC6170CF07}"/>
    <cellStyle name="Normal 18 23 8 4" xfId="11536" xr:uid="{E4A59E0A-1C74-4983-A7AB-A79F72372C00}"/>
    <cellStyle name="Normal 18 23 8 5" xfId="11537" xr:uid="{BFA94ED3-5C36-4B83-89E9-9CA5235FEF1B}"/>
    <cellStyle name="Normal 18 23 8 6" xfId="11538" xr:uid="{38750A5E-1048-4085-946D-7BAB7FF3B8F1}"/>
    <cellStyle name="Normal 18 23 9" xfId="11539" xr:uid="{F945E60E-F86A-4284-8788-15ADDC25A272}"/>
    <cellStyle name="Normal 18 24" xfId="11540" xr:uid="{D32536D6-7559-45B2-9F09-93C2957DA9D9}"/>
    <cellStyle name="Normal 18 24 10" xfId="11541" xr:uid="{6AC443D5-731E-4BDD-9AF6-746E9B45004E}"/>
    <cellStyle name="Normal 18 24 11" xfId="11542" xr:uid="{96ED6D2D-7680-438B-9025-6C3A1323B117}"/>
    <cellStyle name="Normal 18 24 12" xfId="11543" xr:uid="{4EFA92A7-08FD-4F9B-921C-7C0C509527A8}"/>
    <cellStyle name="Normal 18 24 13" xfId="11544" xr:uid="{60E8C094-95D0-49B5-A2B1-4EA1BDF3478E}"/>
    <cellStyle name="Normal 18 24 2" xfId="11545" xr:uid="{141DFDC5-B62C-45AF-9A96-95C5D3B1140E}"/>
    <cellStyle name="Normal 18 24 2 2" xfId="11546" xr:uid="{63F51160-83FE-48D8-B6AF-0F855A72CF89}"/>
    <cellStyle name="Normal 18 24 2 3" xfId="11547" xr:uid="{BB024E7D-B1D7-43FA-9033-3412EBB2D9F5}"/>
    <cellStyle name="Normal 18 24 2 4" xfId="11548" xr:uid="{2CEE9278-C930-423E-AE01-E5FAE3BAF2D4}"/>
    <cellStyle name="Normal 18 24 2 5" xfId="11549" xr:uid="{7041E7C8-6BF0-44A8-AA64-D49F12F67691}"/>
    <cellStyle name="Normal 18 24 2 6" xfId="11550" xr:uid="{FC1DEEEC-BB56-4509-BF5B-746E9B476446}"/>
    <cellStyle name="Normal 18 24 3" xfId="11551" xr:uid="{2A12B232-60F9-4389-8E60-8D2CC79806ED}"/>
    <cellStyle name="Normal 18 24 3 2" xfId="11552" xr:uid="{041CBB54-544B-4194-B5BA-B1D69EB030FF}"/>
    <cellStyle name="Normal 18 24 3 3" xfId="11553" xr:uid="{4324D101-9A55-40F1-835A-22D26B29670A}"/>
    <cellStyle name="Normal 18 24 3 4" xfId="11554" xr:uid="{53310D50-4032-4294-8568-6D7251C57844}"/>
    <cellStyle name="Normal 18 24 3 5" xfId="11555" xr:uid="{F380AB51-7543-49A4-9364-A1D585A21124}"/>
    <cellStyle name="Normal 18 24 3 6" xfId="11556" xr:uid="{61CD5EF6-59FE-419C-93C7-D5592BD5727D}"/>
    <cellStyle name="Normal 18 24 4" xfId="11557" xr:uid="{A47A562C-39E4-4E11-9402-EB18DDFA2DAD}"/>
    <cellStyle name="Normal 18 24 4 2" xfId="11558" xr:uid="{5C322C9D-2389-4A13-A8BB-6F408413661A}"/>
    <cellStyle name="Normal 18 24 4 3" xfId="11559" xr:uid="{8DD38922-A128-4474-94A4-A3C05327EC68}"/>
    <cellStyle name="Normal 18 24 4 4" xfId="11560" xr:uid="{F161B5B8-94CD-43A9-8814-81AEC77336B0}"/>
    <cellStyle name="Normal 18 24 4 5" xfId="11561" xr:uid="{0D5C044B-A13B-4064-80C4-B0D530F8015F}"/>
    <cellStyle name="Normal 18 24 4 6" xfId="11562" xr:uid="{BECA0D7A-FDFD-4853-96CB-3039D888AF66}"/>
    <cellStyle name="Normal 18 24 5" xfId="11563" xr:uid="{A97A8861-8936-455A-B073-CA278E4B5BBD}"/>
    <cellStyle name="Normal 18 24 5 2" xfId="11564" xr:uid="{2D52C84B-4BA5-4BC5-91E4-CB0C50F4E527}"/>
    <cellStyle name="Normal 18 24 5 3" xfId="11565" xr:uid="{DFAF5E61-268C-4E0C-B3FE-F7B934BE3E92}"/>
    <cellStyle name="Normal 18 24 5 4" xfId="11566" xr:uid="{4F868B0D-E039-4B5C-9342-ECCF63D4D927}"/>
    <cellStyle name="Normal 18 24 5 5" xfId="11567" xr:uid="{2A40E29F-2B64-4427-A4B3-36A3D652ECA8}"/>
    <cellStyle name="Normal 18 24 5 6" xfId="11568" xr:uid="{37DD7B85-3AD9-49BE-A573-87BA7FFE7D0A}"/>
    <cellStyle name="Normal 18 24 6" xfId="11569" xr:uid="{5AD97DC7-EE71-41A9-ABED-B68D59F27B9C}"/>
    <cellStyle name="Normal 18 24 6 2" xfId="11570" xr:uid="{491C23ED-6954-4FF7-A01D-7B42B3156FD6}"/>
    <cellStyle name="Normal 18 24 6 3" xfId="11571" xr:uid="{35E993D7-9EB9-45FE-872E-D4490E502B48}"/>
    <cellStyle name="Normal 18 24 6 4" xfId="11572" xr:uid="{DA22B3BE-B7D6-45DC-B030-0FA0F3644210}"/>
    <cellStyle name="Normal 18 24 6 5" xfId="11573" xr:uid="{07DDA48E-5400-4780-ADE5-C4109316B187}"/>
    <cellStyle name="Normal 18 24 6 6" xfId="11574" xr:uid="{424103DB-7D35-48EB-85B8-E722B0CD8927}"/>
    <cellStyle name="Normal 18 24 7" xfId="11575" xr:uid="{E26507E5-F75F-4476-9FD8-0482951807D6}"/>
    <cellStyle name="Normal 18 24 7 2" xfId="11576" xr:uid="{3CB75D08-66B6-4059-96B0-415E8EAA5F2F}"/>
    <cellStyle name="Normal 18 24 7 3" xfId="11577" xr:uid="{20481A6D-3C42-4EF2-AB5A-7C5FA78DD578}"/>
    <cellStyle name="Normal 18 24 7 4" xfId="11578" xr:uid="{26E325E5-B283-4631-AC0C-1B2173EC7001}"/>
    <cellStyle name="Normal 18 24 7 5" xfId="11579" xr:uid="{CD78957F-DBB3-4924-BB26-D7DA83321F2E}"/>
    <cellStyle name="Normal 18 24 7 6" xfId="11580" xr:uid="{BE2E7D23-C1B2-4948-9664-172F5B9FF48C}"/>
    <cellStyle name="Normal 18 24 8" xfId="11581" xr:uid="{FFE07F85-0382-4C70-9535-3FA51781EEB0}"/>
    <cellStyle name="Normal 18 24 8 2" xfId="11582" xr:uid="{709DC380-26C1-4E49-A918-79E7277548FF}"/>
    <cellStyle name="Normal 18 24 8 3" xfId="11583" xr:uid="{F2AFE8DB-C47E-4016-B6B0-7A5EBE6A314D}"/>
    <cellStyle name="Normal 18 24 8 4" xfId="11584" xr:uid="{13ABFCE0-10CA-4599-84E4-996B91A8FB88}"/>
    <cellStyle name="Normal 18 24 8 5" xfId="11585" xr:uid="{B0371015-5412-4C90-B30E-3A55DA987F03}"/>
    <cellStyle name="Normal 18 24 8 6" xfId="11586" xr:uid="{94B76367-E469-4789-A5FF-E3C716156DBB}"/>
    <cellStyle name="Normal 18 24 9" xfId="11587" xr:uid="{2D8B3D79-5F46-4232-8CFB-595F5B333304}"/>
    <cellStyle name="Normal 18 25" xfId="11588" xr:uid="{17033D2E-8295-4163-A95D-92D50D2337E9}"/>
    <cellStyle name="Normal 18 25 2" xfId="11589" xr:uid="{D863714A-4710-4FBD-9EE3-4F1C3CDBD59F}"/>
    <cellStyle name="Normal 18 25 3" xfId="11590" xr:uid="{16EFCDF7-76B7-478D-92DB-ECE1EAFCE250}"/>
    <cellStyle name="Normal 18 25 4" xfId="11591" xr:uid="{F2DE5B18-CBD0-4DEE-A663-F150BB32AC6C}"/>
    <cellStyle name="Normal 18 25 5" xfId="11592" xr:uid="{3FD661A7-1F50-4903-875E-31DCC7DDB3EE}"/>
    <cellStyle name="Normal 18 25 6" xfId="11593" xr:uid="{75FA7AE6-F45D-44F7-8BED-323898FF249E}"/>
    <cellStyle name="Normal 18 26" xfId="11594" xr:uid="{41450150-700C-4F91-915E-C8985D2D769A}"/>
    <cellStyle name="Normal 18 26 2" xfId="11595" xr:uid="{26B3563E-B17A-47EB-B2AB-5B9DB0AE2063}"/>
    <cellStyle name="Normal 18 26 3" xfId="11596" xr:uid="{B7FCF8EE-195C-41A3-A9D4-0F82DA59ADDD}"/>
    <cellStyle name="Normal 18 26 4" xfId="11597" xr:uid="{0C9F24E6-7530-44CF-A833-EE1E5B965B4A}"/>
    <cellStyle name="Normal 18 26 5" xfId="11598" xr:uid="{55C33D31-699C-4912-9804-576FD05B0A8E}"/>
    <cellStyle name="Normal 18 26 6" xfId="11599" xr:uid="{ECFAA2B9-33F0-48A3-8716-CDFB596D18DB}"/>
    <cellStyle name="Normal 18 27" xfId="11600" xr:uid="{1BA7A859-F7C5-4641-AF3A-8769D728693C}"/>
    <cellStyle name="Normal 18 27 2" xfId="11601" xr:uid="{80A0C868-EE4B-4EC4-9360-11075A2DC4FD}"/>
    <cellStyle name="Normal 18 27 3" xfId="11602" xr:uid="{0EFE1FE5-5071-43EC-A121-97105E3B2A21}"/>
    <cellStyle name="Normal 18 27 4" xfId="11603" xr:uid="{8550ED24-34EB-4DF1-94C6-F67B33DC95EF}"/>
    <cellStyle name="Normal 18 27 5" xfId="11604" xr:uid="{DE53D6A9-D3E9-44BA-B6B2-44AD26EAC42C}"/>
    <cellStyle name="Normal 18 27 6" xfId="11605" xr:uid="{A3214AFB-E5AB-4206-A385-FC8313255F15}"/>
    <cellStyle name="Normal 18 28" xfId="11606" xr:uid="{F7C0EA69-63E5-4C61-B36E-11DA14F0B5AF}"/>
    <cellStyle name="Normal 18 28 2" xfId="11607" xr:uid="{24ECD1C5-A160-4C11-B76F-92372F37D64E}"/>
    <cellStyle name="Normal 18 28 3" xfId="11608" xr:uid="{CC2B8165-3D09-4631-AEEA-2EF50A6A27BC}"/>
    <cellStyle name="Normal 18 28 4" xfId="11609" xr:uid="{AB1A1F40-E722-403B-8A90-83D803354F76}"/>
    <cellStyle name="Normal 18 28 5" xfId="11610" xr:uid="{F1DB5EE7-53C6-4D33-89FD-A54F29CE331A}"/>
    <cellStyle name="Normal 18 28 6" xfId="11611" xr:uid="{B21E8C09-FC44-4DCC-B619-4B0A920BCCC2}"/>
    <cellStyle name="Normal 18 29" xfId="11612" xr:uid="{DC054488-2017-4399-8965-161E2DD2EF3C}"/>
    <cellStyle name="Normal 18 29 2" xfId="11613" xr:uid="{A2EC37C5-3815-413C-B28F-003F74884339}"/>
    <cellStyle name="Normal 18 29 3" xfId="11614" xr:uid="{6DCE829E-C8DD-455F-9F44-BFA61AF78B4D}"/>
    <cellStyle name="Normal 18 29 4" xfId="11615" xr:uid="{90EE3E23-E85E-4FBE-AC21-CDE8D1625A8E}"/>
    <cellStyle name="Normal 18 29 5" xfId="11616" xr:uid="{56D0D5BE-CD2B-45C6-93C7-DEF1AC6CDCC3}"/>
    <cellStyle name="Normal 18 29 6" xfId="11617" xr:uid="{6B772475-35AE-48C2-85C6-CB7B10326299}"/>
    <cellStyle name="Normal 18 3" xfId="11618" xr:uid="{6BF44343-3203-4CCE-ADD6-2BFBA1F244A8}"/>
    <cellStyle name="Normal 18 3 10" xfId="11619" xr:uid="{2CBFE1A7-A639-4551-B694-192E043B97D1}"/>
    <cellStyle name="Normal 18 3 11" xfId="11620" xr:uid="{4F1EF629-B39E-4302-B5F2-AEE243C8CF37}"/>
    <cellStyle name="Normal 18 3 12" xfId="11621" xr:uid="{22F872BA-63DD-4190-A773-81B4D47CC9F1}"/>
    <cellStyle name="Normal 18 3 13" xfId="11622" xr:uid="{B8E29D43-8B5E-4533-AE6B-51420CCD73D8}"/>
    <cellStyle name="Normal 18 3 2" xfId="11623" xr:uid="{9715E28F-1226-4153-BBA8-E3DF00E8A805}"/>
    <cellStyle name="Normal 18 3 2 2" xfId="11624" xr:uid="{5B4A623E-3E02-4196-8C42-7208DCD06A05}"/>
    <cellStyle name="Normal 18 3 2 3" xfId="11625" xr:uid="{C87A9298-E579-4E8F-8F0E-C223F7CCE52A}"/>
    <cellStyle name="Normal 18 3 2 4" xfId="11626" xr:uid="{1AE79B0C-B8C4-4224-AFEA-42214547A755}"/>
    <cellStyle name="Normal 18 3 2 5" xfId="11627" xr:uid="{57F34E66-1B15-4252-A2F6-E89916C38C50}"/>
    <cellStyle name="Normal 18 3 2 6" xfId="11628" xr:uid="{168BFD7D-3404-4869-9EC4-69BE59594736}"/>
    <cellStyle name="Normal 18 3 3" xfId="11629" xr:uid="{34DCFC9C-8324-496D-B981-664FE60D49C8}"/>
    <cellStyle name="Normal 18 3 3 2" xfId="11630" xr:uid="{43B40285-792E-4F53-A8C7-35225411B2CD}"/>
    <cellStyle name="Normal 18 3 3 3" xfId="11631" xr:uid="{7F868B87-03D9-41CC-AC30-601777626BED}"/>
    <cellStyle name="Normal 18 3 3 4" xfId="11632" xr:uid="{F263F6F1-A845-44DA-9CCE-AC2251AF15F5}"/>
    <cellStyle name="Normal 18 3 3 5" xfId="11633" xr:uid="{727C5013-0830-4D23-AD13-87F3432CB5F0}"/>
    <cellStyle name="Normal 18 3 3 6" xfId="11634" xr:uid="{4EDFE541-A4BD-4773-BCBE-E847624BD051}"/>
    <cellStyle name="Normal 18 3 4" xfId="11635" xr:uid="{BDBF7E76-235F-46BD-A441-9D3B8F038828}"/>
    <cellStyle name="Normal 18 3 4 2" xfId="11636" xr:uid="{CD93651D-2258-4DB7-8120-BC79E640EA49}"/>
    <cellStyle name="Normal 18 3 4 3" xfId="11637" xr:uid="{05F8E9CE-FA96-47D5-A63B-1743385AF20F}"/>
    <cellStyle name="Normal 18 3 4 4" xfId="11638" xr:uid="{8E5B80F6-777F-47C5-A660-4CB7A2396160}"/>
    <cellStyle name="Normal 18 3 4 5" xfId="11639" xr:uid="{3AE89690-2A69-4F34-8702-DCB1601A1390}"/>
    <cellStyle name="Normal 18 3 4 6" xfId="11640" xr:uid="{1E750C8B-D9EA-422F-A212-5B3FBE0C1072}"/>
    <cellStyle name="Normal 18 3 5" xfId="11641" xr:uid="{3BBB6FCA-9DB8-4126-B85D-7B2B28BC5A1F}"/>
    <cellStyle name="Normal 18 3 5 2" xfId="11642" xr:uid="{99C2A572-D0BC-403D-87BE-12DDDE5ACCC4}"/>
    <cellStyle name="Normal 18 3 5 3" xfId="11643" xr:uid="{E1F7DCBE-39CD-4505-8359-11B2ACD4818B}"/>
    <cellStyle name="Normal 18 3 5 4" xfId="11644" xr:uid="{E005F600-B71D-42F8-A94F-70D40B6F9259}"/>
    <cellStyle name="Normal 18 3 5 5" xfId="11645" xr:uid="{D310C590-0DF5-406B-843C-D0104BA11796}"/>
    <cellStyle name="Normal 18 3 5 6" xfId="11646" xr:uid="{A41B1CA4-D453-4D12-988E-A42DBF95514C}"/>
    <cellStyle name="Normal 18 3 6" xfId="11647" xr:uid="{1012B32F-E07C-4113-8F15-B0E3B3539901}"/>
    <cellStyle name="Normal 18 3 6 2" xfId="11648" xr:uid="{34D268D9-EC5D-43E6-9DB9-DF449559B783}"/>
    <cellStyle name="Normal 18 3 6 3" xfId="11649" xr:uid="{398B0D6F-F525-4739-8151-2B76CC9D1738}"/>
    <cellStyle name="Normal 18 3 6 4" xfId="11650" xr:uid="{E04F0A1B-A70C-4D69-B2DC-B668BAEF94B6}"/>
    <cellStyle name="Normal 18 3 6 5" xfId="11651" xr:uid="{25915753-6BDE-4447-ACF0-0CF44648741D}"/>
    <cellStyle name="Normal 18 3 6 6" xfId="11652" xr:uid="{94180A38-1959-4AB0-B2E2-54A8B55E4C4A}"/>
    <cellStyle name="Normal 18 3 7" xfId="11653" xr:uid="{C66255F2-23DF-4895-9EE5-09CD005E280E}"/>
    <cellStyle name="Normal 18 3 7 2" xfId="11654" xr:uid="{905D2453-E470-4650-A56C-E91D3DD19244}"/>
    <cellStyle name="Normal 18 3 7 3" xfId="11655" xr:uid="{CFAEB12F-6A57-41DA-BE9E-7376EF59DAB8}"/>
    <cellStyle name="Normal 18 3 7 4" xfId="11656" xr:uid="{E23647CB-305D-47F5-98A0-6C11A6875E67}"/>
    <cellStyle name="Normal 18 3 7 5" xfId="11657" xr:uid="{CE018F77-17E3-4B39-961A-F00B83ACD9E3}"/>
    <cellStyle name="Normal 18 3 7 6" xfId="11658" xr:uid="{7DEE4A30-FB9A-4973-B4EB-0ACF25688925}"/>
    <cellStyle name="Normal 18 3 8" xfId="11659" xr:uid="{BD861A76-3B37-4A7C-BC7F-2D888AFA03E1}"/>
    <cellStyle name="Normal 18 3 8 2" xfId="11660" xr:uid="{474B57D6-B3E6-4EF9-9BCD-E6D8FB206014}"/>
    <cellStyle name="Normal 18 3 8 3" xfId="11661" xr:uid="{B7EB2285-73A2-4628-8B53-EE04E98DF30F}"/>
    <cellStyle name="Normal 18 3 8 4" xfId="11662" xr:uid="{BEECCA25-858B-4A41-938E-F6CC5DE8CA60}"/>
    <cellStyle name="Normal 18 3 8 5" xfId="11663" xr:uid="{5387C8EA-D465-4950-8291-CFE1346EEA27}"/>
    <cellStyle name="Normal 18 3 8 6" xfId="11664" xr:uid="{6376FEC8-5110-4D51-ADEC-EA7402A41AA7}"/>
    <cellStyle name="Normal 18 3 9" xfId="11665" xr:uid="{5A603133-0C83-4A06-8F74-17045FE92780}"/>
    <cellStyle name="Normal 18 30" xfId="11666" xr:uid="{07EF9BD6-5DD9-4D62-ACD3-10A686508585}"/>
    <cellStyle name="Normal 18 30 2" xfId="11667" xr:uid="{F4B8CDDB-15E8-4BC8-AC9C-6020C7485B12}"/>
    <cellStyle name="Normal 18 30 3" xfId="11668" xr:uid="{734DE25C-047C-4B5A-B40E-D1EBACB2EC0A}"/>
    <cellStyle name="Normal 18 30 4" xfId="11669" xr:uid="{1B0532EC-F9D5-4DCE-8C34-A5527739F977}"/>
    <cellStyle name="Normal 18 30 5" xfId="11670" xr:uid="{507DC4EE-AB8A-4841-968A-42C847BE9778}"/>
    <cellStyle name="Normal 18 30 6" xfId="11671" xr:uid="{BBAEC4F5-DFEA-4973-B780-43BBA4135801}"/>
    <cellStyle name="Normal 18 31" xfId="11672" xr:uid="{425085CB-8D87-4B60-AD27-7B1095F362FF}"/>
    <cellStyle name="Normal 18 31 2" xfId="11673" xr:uid="{42F34D4B-88A9-46E3-BA6D-6B19C9160CEC}"/>
    <cellStyle name="Normal 18 31 3" xfId="11674" xr:uid="{17A90286-4DD7-417F-B163-7FF3E835739A}"/>
    <cellStyle name="Normal 18 31 4" xfId="11675" xr:uid="{30952429-B5FD-4219-A7C1-B62D294D4D25}"/>
    <cellStyle name="Normal 18 31 5" xfId="11676" xr:uid="{1CDE9190-59AA-4A28-A66D-4A36785046C0}"/>
    <cellStyle name="Normal 18 31 6" xfId="11677" xr:uid="{A1DBE9D1-4D77-4026-9006-184E9309E652}"/>
    <cellStyle name="Normal 18 32" xfId="11678" xr:uid="{ADCF5595-D60C-4748-9854-059DF065388C}"/>
    <cellStyle name="Normal 18 33" xfId="11679" xr:uid="{B7164DC5-C356-4818-A49B-A9EA3501C053}"/>
    <cellStyle name="Normal 18 34" xfId="11680" xr:uid="{834E0429-09A1-4351-9C6B-762B8C06DDB7}"/>
    <cellStyle name="Normal 18 35" xfId="11681" xr:uid="{69155B8C-4B24-4F52-B6D8-1557B81C6872}"/>
    <cellStyle name="Normal 18 36" xfId="11682" xr:uid="{FA3029A8-5597-44B5-BA5E-762A6ED0B064}"/>
    <cellStyle name="Normal 18 4" xfId="11683" xr:uid="{EA2AE69B-D9F7-4690-ABE6-FAD93369D5F2}"/>
    <cellStyle name="Normal 18 4 10" xfId="11684" xr:uid="{805C01DE-20FF-476E-A32D-9DBEBA8110DE}"/>
    <cellStyle name="Normal 18 4 11" xfId="11685" xr:uid="{CA34ABFF-922B-4191-ABB4-3543B5992596}"/>
    <cellStyle name="Normal 18 4 12" xfId="11686" xr:uid="{2BC43EEA-7BD1-481A-AD3C-99E80E222042}"/>
    <cellStyle name="Normal 18 4 13" xfId="11687" xr:uid="{3A287588-3633-4B26-88F8-278D6BB27D7B}"/>
    <cellStyle name="Normal 18 4 2" xfId="11688" xr:uid="{F6417A32-5F30-4A69-8362-1D54F575CE7B}"/>
    <cellStyle name="Normal 18 4 2 2" xfId="11689" xr:uid="{F890D0E1-FF7B-4A7B-AE52-B55DF342BC6F}"/>
    <cellStyle name="Normal 18 4 2 3" xfId="11690" xr:uid="{EB58F6DA-E84F-4A15-8C12-10D9E5FB71F0}"/>
    <cellStyle name="Normal 18 4 2 4" xfId="11691" xr:uid="{0CCA001B-29A9-442D-BABF-360B19F09934}"/>
    <cellStyle name="Normal 18 4 2 5" xfId="11692" xr:uid="{F35F64D4-40C8-4B70-B456-85FCA277D1E3}"/>
    <cellStyle name="Normal 18 4 2 6" xfId="11693" xr:uid="{09A690AB-671F-4496-AA5D-DED2CD0B78AC}"/>
    <cellStyle name="Normal 18 4 3" xfId="11694" xr:uid="{4D4A1CED-1AF8-4241-B73F-7E5F06B97E7E}"/>
    <cellStyle name="Normal 18 4 3 2" xfId="11695" xr:uid="{A15DC538-C253-4B7B-9853-17CD35852876}"/>
    <cellStyle name="Normal 18 4 3 3" xfId="11696" xr:uid="{3C18817C-DD92-444B-9DF0-64A8026B64BD}"/>
    <cellStyle name="Normal 18 4 3 4" xfId="11697" xr:uid="{B4EE3C90-E1B4-4D55-8007-137B2BA6538D}"/>
    <cellStyle name="Normal 18 4 3 5" xfId="11698" xr:uid="{D863BBBF-5AB0-4C37-BB15-65A03508838A}"/>
    <cellStyle name="Normal 18 4 3 6" xfId="11699" xr:uid="{537A9FF6-A7E0-49DA-9D1E-61823B4A7217}"/>
    <cellStyle name="Normal 18 4 4" xfId="11700" xr:uid="{27745F04-53D0-485C-8A4C-FAEC2B6361D8}"/>
    <cellStyle name="Normal 18 4 4 2" xfId="11701" xr:uid="{539F9FFA-B5C9-489E-A6D2-65A0889C9F42}"/>
    <cellStyle name="Normal 18 4 4 3" xfId="11702" xr:uid="{4E10101F-9AAC-4976-8DE0-EFFDB1C10F64}"/>
    <cellStyle name="Normal 18 4 4 4" xfId="11703" xr:uid="{DC7808F5-1F70-4A6F-B7F3-051739C77FAB}"/>
    <cellStyle name="Normal 18 4 4 5" xfId="11704" xr:uid="{D94D0BFC-8DA4-4012-A94F-E9312821F5ED}"/>
    <cellStyle name="Normal 18 4 4 6" xfId="11705" xr:uid="{D212E5B6-D9EF-4175-9F3E-2CD399FF02CA}"/>
    <cellStyle name="Normal 18 4 5" xfId="11706" xr:uid="{19C1E393-6128-4882-995D-660BB5C315B7}"/>
    <cellStyle name="Normal 18 4 5 2" xfId="11707" xr:uid="{6E14B4EC-8188-4F7E-9BBE-0E76199DFEC4}"/>
    <cellStyle name="Normal 18 4 5 3" xfId="11708" xr:uid="{2DC57A2B-F5B1-4B2A-B857-F8B703D8129B}"/>
    <cellStyle name="Normal 18 4 5 4" xfId="11709" xr:uid="{9EB4CC9F-5A0E-47B3-B7F4-1AF3100C099E}"/>
    <cellStyle name="Normal 18 4 5 5" xfId="11710" xr:uid="{59E67E82-E3BB-492A-AC52-B7327485124D}"/>
    <cellStyle name="Normal 18 4 5 6" xfId="11711" xr:uid="{54592F78-E1C8-42CB-87D7-FD69FA97C09D}"/>
    <cellStyle name="Normal 18 4 6" xfId="11712" xr:uid="{93D02197-3BA8-4B05-A833-35A0D4607555}"/>
    <cellStyle name="Normal 18 4 6 2" xfId="11713" xr:uid="{0C5CECF4-700D-4EEB-BDF1-40A6D7B88C85}"/>
    <cellStyle name="Normal 18 4 6 3" xfId="11714" xr:uid="{37A800E9-F49E-4412-912E-1E05162CBD6E}"/>
    <cellStyle name="Normal 18 4 6 4" xfId="11715" xr:uid="{2AB13FEF-0BC2-48DB-87C9-5E82F95EF60B}"/>
    <cellStyle name="Normal 18 4 6 5" xfId="11716" xr:uid="{162EE491-C1AD-446B-9EEA-BB3F0010C68F}"/>
    <cellStyle name="Normal 18 4 6 6" xfId="11717" xr:uid="{A1C2AEA1-1388-4323-989F-85ABA5F0ACA9}"/>
    <cellStyle name="Normal 18 4 7" xfId="11718" xr:uid="{32610866-AEFC-4A82-A54C-44E1403DD6CB}"/>
    <cellStyle name="Normal 18 4 7 2" xfId="11719" xr:uid="{15EC3BF7-1DAB-4825-BFA3-BA7ED79CE323}"/>
    <cellStyle name="Normal 18 4 7 3" xfId="11720" xr:uid="{B0ECC4EB-79DB-41C4-907E-93D2D875749E}"/>
    <cellStyle name="Normal 18 4 7 4" xfId="11721" xr:uid="{1C9F062E-2128-465D-83ED-AE5AFEF325B6}"/>
    <cellStyle name="Normal 18 4 7 5" xfId="11722" xr:uid="{B5380CF0-CF85-4D98-9CD7-F4AE292F10BA}"/>
    <cellStyle name="Normal 18 4 7 6" xfId="11723" xr:uid="{E6E79753-A133-4B47-891B-7723CDE043C1}"/>
    <cellStyle name="Normal 18 4 8" xfId="11724" xr:uid="{E5D37D86-28E0-4C7E-9CF1-94FA5ACD3B80}"/>
    <cellStyle name="Normal 18 4 8 2" xfId="11725" xr:uid="{F380CA16-6499-4B12-848B-7AAEB38E3EE9}"/>
    <cellStyle name="Normal 18 4 8 3" xfId="11726" xr:uid="{7CADD139-8FDF-4A8F-955A-526ECB052A26}"/>
    <cellStyle name="Normal 18 4 8 4" xfId="11727" xr:uid="{05872408-4BB1-4A94-9D92-EC81C1F1873C}"/>
    <cellStyle name="Normal 18 4 8 5" xfId="11728" xr:uid="{7BBDC717-939A-4D24-8CC9-03F5F9B6B007}"/>
    <cellStyle name="Normal 18 4 8 6" xfId="11729" xr:uid="{41745576-0DE4-4CF1-AC2F-B952727FFB1C}"/>
    <cellStyle name="Normal 18 4 9" xfId="11730" xr:uid="{B8ADD486-1040-48B2-A8E9-378563C051BD}"/>
    <cellStyle name="Normal 18 5" xfId="11731" xr:uid="{5029AE85-729C-4A43-B7AA-88965290C5AD}"/>
    <cellStyle name="Normal 18 5 10" xfId="11732" xr:uid="{28B71194-BADF-4FD5-9BF0-0A571DD58075}"/>
    <cellStyle name="Normal 18 5 11" xfId="11733" xr:uid="{AE49A460-5E3E-4989-BF8F-3D7B4381A667}"/>
    <cellStyle name="Normal 18 5 12" xfId="11734" xr:uid="{9279567D-5830-44B7-A8FE-68B2C734CC5C}"/>
    <cellStyle name="Normal 18 5 13" xfId="11735" xr:uid="{5D4BB3DE-AC33-49BF-9F02-B9AFFF387B01}"/>
    <cellStyle name="Normal 18 5 2" xfId="11736" xr:uid="{68E96B14-2331-493A-AC05-93122E8C1598}"/>
    <cellStyle name="Normal 18 5 2 2" xfId="11737" xr:uid="{17A8D50E-0896-4004-985B-49A782CD7961}"/>
    <cellStyle name="Normal 18 5 2 3" xfId="11738" xr:uid="{1FCDB798-14FA-4C57-A38E-2FF8BEC04B17}"/>
    <cellStyle name="Normal 18 5 2 4" xfId="11739" xr:uid="{50095CF3-646E-4EFF-B11B-6EBC0D282662}"/>
    <cellStyle name="Normal 18 5 2 5" xfId="11740" xr:uid="{D7E653B2-6761-4808-9F9D-77F5BE632946}"/>
    <cellStyle name="Normal 18 5 2 6" xfId="11741" xr:uid="{05A7AA43-60C6-4943-9CED-6FEEC4FE8F4C}"/>
    <cellStyle name="Normal 18 5 3" xfId="11742" xr:uid="{A07DD54C-DBF7-47AA-A2A8-9F1B286CF520}"/>
    <cellStyle name="Normal 18 5 3 2" xfId="11743" xr:uid="{0D259473-CA68-4EF6-A987-D288DB350889}"/>
    <cellStyle name="Normal 18 5 3 3" xfId="11744" xr:uid="{A0A784EC-7ECB-4F66-A810-A953893F3BDE}"/>
    <cellStyle name="Normal 18 5 3 4" xfId="11745" xr:uid="{CFF94D51-84EB-48F6-BD50-9E5E640F1B2C}"/>
    <cellStyle name="Normal 18 5 3 5" xfId="11746" xr:uid="{C8A1BD36-E27E-4186-A6AA-9DEB01A30046}"/>
    <cellStyle name="Normal 18 5 3 6" xfId="11747" xr:uid="{9E372BF1-5A6A-42E8-89E4-61E8FFFCB40F}"/>
    <cellStyle name="Normal 18 5 4" xfId="11748" xr:uid="{2BD1DB49-F33E-4F25-A6D3-A188F6C3CC95}"/>
    <cellStyle name="Normal 18 5 4 2" xfId="11749" xr:uid="{439CEE17-8CB3-4559-8473-9064D53F8A9B}"/>
    <cellStyle name="Normal 18 5 4 3" xfId="11750" xr:uid="{8C8AEED8-553C-428D-A8D2-C6BB4CE8B613}"/>
    <cellStyle name="Normal 18 5 4 4" xfId="11751" xr:uid="{3FEEA52E-D033-41DE-A715-44A0335F42AF}"/>
    <cellStyle name="Normal 18 5 4 5" xfId="11752" xr:uid="{9C02730D-749E-42DB-9BEA-B5ED6EA338BC}"/>
    <cellStyle name="Normal 18 5 4 6" xfId="11753" xr:uid="{C63D2276-A9F5-4304-B0C9-FFB1F2AA5AB0}"/>
    <cellStyle name="Normal 18 5 5" xfId="11754" xr:uid="{9F679312-60FF-4050-84E0-13C752FDAEFE}"/>
    <cellStyle name="Normal 18 5 5 2" xfId="11755" xr:uid="{F433BB7E-9347-4330-9EE7-624D0927175A}"/>
    <cellStyle name="Normal 18 5 5 3" xfId="11756" xr:uid="{812F5CA6-D61C-44E5-BAE3-8ED12E5AE17C}"/>
    <cellStyle name="Normal 18 5 5 4" xfId="11757" xr:uid="{3793322F-FBB5-452C-BF90-6343F1B5D78A}"/>
    <cellStyle name="Normal 18 5 5 5" xfId="11758" xr:uid="{B2624396-7F0B-469E-A22C-3C833F3F8DDD}"/>
    <cellStyle name="Normal 18 5 5 6" xfId="11759" xr:uid="{11DD0CEF-0862-4340-BB33-719CDE38E660}"/>
    <cellStyle name="Normal 18 5 6" xfId="11760" xr:uid="{B51481E7-AEC8-441F-AEB7-D4CBC09D0C5C}"/>
    <cellStyle name="Normal 18 5 6 2" xfId="11761" xr:uid="{D5E902DF-AA90-49AA-B854-6B967AD9226A}"/>
    <cellStyle name="Normal 18 5 6 3" xfId="11762" xr:uid="{FAE9D5CD-27A8-4BF6-8D91-F863DFC9E764}"/>
    <cellStyle name="Normal 18 5 6 4" xfId="11763" xr:uid="{EE4A83F6-32E1-4235-8874-CFFD86197FFA}"/>
    <cellStyle name="Normal 18 5 6 5" xfId="11764" xr:uid="{7DA22610-943B-4DA5-ADBD-705C32493E2A}"/>
    <cellStyle name="Normal 18 5 6 6" xfId="11765" xr:uid="{E35A6A0F-F926-43EA-B8D3-33DD11D9EE8A}"/>
    <cellStyle name="Normal 18 5 7" xfId="11766" xr:uid="{A494B045-0C1A-48C2-8D2D-2CD17DF8827F}"/>
    <cellStyle name="Normal 18 5 7 2" xfId="11767" xr:uid="{E4C84050-8A4F-4EAB-8A4B-61E205D9E0FC}"/>
    <cellStyle name="Normal 18 5 7 3" xfId="11768" xr:uid="{F806FE91-C4BC-4A0E-8D35-616A1EF9C4DB}"/>
    <cellStyle name="Normal 18 5 7 4" xfId="11769" xr:uid="{B03984B7-59D7-4042-850B-19DD4C06529B}"/>
    <cellStyle name="Normal 18 5 7 5" xfId="11770" xr:uid="{F22D553E-0E95-498A-BC0A-85D7E6BCB691}"/>
    <cellStyle name="Normal 18 5 7 6" xfId="11771" xr:uid="{75725A3B-805D-4095-9873-646DE892BFCD}"/>
    <cellStyle name="Normal 18 5 8" xfId="11772" xr:uid="{866A4A3C-BE06-4A65-81B7-36EC742AA06D}"/>
    <cellStyle name="Normal 18 5 8 2" xfId="11773" xr:uid="{63A7D144-5253-4FC1-9172-B05144FDDF40}"/>
    <cellStyle name="Normal 18 5 8 3" xfId="11774" xr:uid="{58F2AF77-B504-42DB-8EEB-64C6A1413498}"/>
    <cellStyle name="Normal 18 5 8 4" xfId="11775" xr:uid="{5E66A480-D18B-4B81-BEB8-9FD39E6E61B4}"/>
    <cellStyle name="Normal 18 5 8 5" xfId="11776" xr:uid="{1B4D77C4-9E83-4D27-BC7C-7F2F8863C8FD}"/>
    <cellStyle name="Normal 18 5 8 6" xfId="11777" xr:uid="{49FF9C7A-CE5F-4018-A7F2-CE875F451072}"/>
    <cellStyle name="Normal 18 5 9" xfId="11778" xr:uid="{1C0BBF9A-06A7-44DB-86AF-379879036597}"/>
    <cellStyle name="Normal 18 6" xfId="11779" xr:uid="{6C6AB6AC-83FD-4B01-93DB-DC5E9CBF7497}"/>
    <cellStyle name="Normal 18 6 10" xfId="11780" xr:uid="{DF6AC1C7-ED24-4E68-B881-1A537EC9B05C}"/>
    <cellStyle name="Normal 18 6 11" xfId="11781" xr:uid="{181084EB-4866-4D65-86D4-307FE824B1F2}"/>
    <cellStyle name="Normal 18 6 12" xfId="11782" xr:uid="{535AF536-32B4-4250-9056-545BCC4640D9}"/>
    <cellStyle name="Normal 18 6 13" xfId="11783" xr:uid="{DD3189A3-9827-4169-95D2-6528D968A5F9}"/>
    <cellStyle name="Normal 18 6 2" xfId="11784" xr:uid="{3D87FDD1-EF27-4EE7-ABDD-6674B41C26A5}"/>
    <cellStyle name="Normal 18 6 2 2" xfId="11785" xr:uid="{AA7F81B8-2C6C-4261-8960-5F2C2C3DDCB0}"/>
    <cellStyle name="Normal 18 6 2 3" xfId="11786" xr:uid="{33C8F0CE-A04F-4525-BCC3-C961C1C35D6F}"/>
    <cellStyle name="Normal 18 6 2 4" xfId="11787" xr:uid="{18A99957-90A0-4729-B18E-3683934D0C50}"/>
    <cellStyle name="Normal 18 6 2 5" xfId="11788" xr:uid="{69EF864E-DDB3-4B73-AA46-13BC7C1AC7B0}"/>
    <cellStyle name="Normal 18 6 2 6" xfId="11789" xr:uid="{E9A80D99-7DB5-434B-8A6B-AD86C5FA81AD}"/>
    <cellStyle name="Normal 18 6 3" xfId="11790" xr:uid="{325AD211-E66F-49A2-B5A0-C50449C9EA29}"/>
    <cellStyle name="Normal 18 6 3 2" xfId="11791" xr:uid="{BD587FFC-6684-4CCA-A2A7-BD7ADD10A431}"/>
    <cellStyle name="Normal 18 6 3 3" xfId="11792" xr:uid="{A934929B-14B8-40DD-8E89-E1E44E447C6C}"/>
    <cellStyle name="Normal 18 6 3 4" xfId="11793" xr:uid="{4745D638-1FF8-4A23-906B-3C87B6DAF094}"/>
    <cellStyle name="Normal 18 6 3 5" xfId="11794" xr:uid="{A428C8C1-1EDB-484C-B25F-1D0904594631}"/>
    <cellStyle name="Normal 18 6 3 6" xfId="11795" xr:uid="{2139BB26-7CD4-4286-BC00-3C9FF22B0957}"/>
    <cellStyle name="Normal 18 6 4" xfId="11796" xr:uid="{1D33D370-8D02-49C5-A77C-52E9FCE3AA80}"/>
    <cellStyle name="Normal 18 6 4 2" xfId="11797" xr:uid="{1104B442-C7C4-43F1-9AFB-258A29C1AC16}"/>
    <cellStyle name="Normal 18 6 4 3" xfId="11798" xr:uid="{A3FBC3EE-1299-40A7-A725-77913D232DE4}"/>
    <cellStyle name="Normal 18 6 4 4" xfId="11799" xr:uid="{E62DC3E4-30BB-4CB1-B81D-7C7139FC4B81}"/>
    <cellStyle name="Normal 18 6 4 5" xfId="11800" xr:uid="{DE9AF30A-5C1A-423C-87B4-4183396B41CA}"/>
    <cellStyle name="Normal 18 6 4 6" xfId="11801" xr:uid="{322685AD-4FCB-4772-856E-39BA819DE812}"/>
    <cellStyle name="Normal 18 6 5" xfId="11802" xr:uid="{BDCACC7A-CC99-4EB9-9D2D-BDC1864461C3}"/>
    <cellStyle name="Normal 18 6 5 2" xfId="11803" xr:uid="{092CD1E0-CC4E-4D38-AFBB-D1E333AD2329}"/>
    <cellStyle name="Normal 18 6 5 3" xfId="11804" xr:uid="{DF22CE79-C1DC-4D9C-9125-687941B52022}"/>
    <cellStyle name="Normal 18 6 5 4" xfId="11805" xr:uid="{13F81494-507F-47AF-92C2-BC6233B93F0E}"/>
    <cellStyle name="Normal 18 6 5 5" xfId="11806" xr:uid="{412F511C-9DA3-4AEE-8BBA-5D1D61E5DD2F}"/>
    <cellStyle name="Normal 18 6 5 6" xfId="11807" xr:uid="{3BA61752-415F-4BED-A21B-040BA07BCEC8}"/>
    <cellStyle name="Normal 18 6 6" xfId="11808" xr:uid="{0C197E1A-0CB1-4514-AA51-B8C86FB6B206}"/>
    <cellStyle name="Normal 18 6 6 2" xfId="11809" xr:uid="{2F4BC6CE-D653-4434-B6A1-70B12F31A233}"/>
    <cellStyle name="Normal 18 6 6 3" xfId="11810" xr:uid="{9C2CFDD5-484C-4290-9AD0-BCEEB8DC1301}"/>
    <cellStyle name="Normal 18 6 6 4" xfId="11811" xr:uid="{9BBF1B51-7027-4B2D-BFAA-F868C8865805}"/>
    <cellStyle name="Normal 18 6 6 5" xfId="11812" xr:uid="{F29EC167-8B56-4BF4-84C7-5C9D35DF08B5}"/>
    <cellStyle name="Normal 18 6 6 6" xfId="11813" xr:uid="{6E4EF9B8-33EA-41D0-8CD7-BB550BADF53B}"/>
    <cellStyle name="Normal 18 6 7" xfId="11814" xr:uid="{E2AE3E61-E42B-4B28-ADB6-87D3714CABA0}"/>
    <cellStyle name="Normal 18 6 7 2" xfId="11815" xr:uid="{A4FB6986-1A34-4108-9937-B7C035E5BAA8}"/>
    <cellStyle name="Normal 18 6 7 3" xfId="11816" xr:uid="{4EE98BAF-B574-457B-A3A0-16899D6C9D66}"/>
    <cellStyle name="Normal 18 6 7 4" xfId="11817" xr:uid="{6A6CC1A1-5DC2-4B42-B781-9934E73E153E}"/>
    <cellStyle name="Normal 18 6 7 5" xfId="11818" xr:uid="{CB912BD7-CD1D-4C91-BF6F-3F60FBCE71B5}"/>
    <cellStyle name="Normal 18 6 7 6" xfId="11819" xr:uid="{686309AD-39B1-4D9D-8A7B-9811FCB72BD6}"/>
    <cellStyle name="Normal 18 6 8" xfId="11820" xr:uid="{6E98C2C9-5450-4E7D-8A74-DF7660909953}"/>
    <cellStyle name="Normal 18 6 8 2" xfId="11821" xr:uid="{2A2CED1F-8288-49FC-8CF6-1BD65715EBFB}"/>
    <cellStyle name="Normal 18 6 8 3" xfId="11822" xr:uid="{A9B9CF32-E02B-4DC1-90FB-E5948D723D44}"/>
    <cellStyle name="Normal 18 6 8 4" xfId="11823" xr:uid="{65C315F1-682B-4B49-876A-94DED0F73C1B}"/>
    <cellStyle name="Normal 18 6 8 5" xfId="11824" xr:uid="{602BE9BE-50F5-4145-AE71-F29EA3AD8F8D}"/>
    <cellStyle name="Normal 18 6 8 6" xfId="11825" xr:uid="{C13B7DEF-6798-48A2-8F2E-0A358718708D}"/>
    <cellStyle name="Normal 18 6 9" xfId="11826" xr:uid="{C999F5D4-923A-4D2C-8E5A-FC87BBD83F14}"/>
    <cellStyle name="Normal 18 7" xfId="11827" xr:uid="{A7F9C8A6-3B50-497B-9ED0-F6D286C69820}"/>
    <cellStyle name="Normal 18 7 10" xfId="11828" xr:uid="{D57BAF15-51E2-4700-8CD7-E0D6C09D656A}"/>
    <cellStyle name="Normal 18 7 11" xfId="11829" xr:uid="{CA09AD86-6BD5-4DA1-AF0B-49DAC6672C90}"/>
    <cellStyle name="Normal 18 7 12" xfId="11830" xr:uid="{0D4CE983-95D0-4DEE-99E4-FFAE461E33E4}"/>
    <cellStyle name="Normal 18 7 13" xfId="11831" xr:uid="{D2C2F205-101F-4A83-B868-40C856593120}"/>
    <cellStyle name="Normal 18 7 2" xfId="11832" xr:uid="{8BD610FD-D681-4764-BBDD-45BA1732056F}"/>
    <cellStyle name="Normal 18 7 2 2" xfId="11833" xr:uid="{FFD60CF3-4099-407D-8BE6-9D2D02D4317C}"/>
    <cellStyle name="Normal 18 7 2 3" xfId="11834" xr:uid="{D92DFE26-0EF0-4AEC-AB47-80452E729A56}"/>
    <cellStyle name="Normal 18 7 2 4" xfId="11835" xr:uid="{50DC8400-26F9-44E9-A7AB-447E1CE3CE2D}"/>
    <cellStyle name="Normal 18 7 2 5" xfId="11836" xr:uid="{EA193BDD-63E8-4ABE-85A1-E538A22DCBC4}"/>
    <cellStyle name="Normal 18 7 2 6" xfId="11837" xr:uid="{FBC19B35-98FF-4D03-95DB-EC2E7A13E6C0}"/>
    <cellStyle name="Normal 18 7 3" xfId="11838" xr:uid="{9AC9DCB1-35B8-4C07-85AF-213FE6F2670B}"/>
    <cellStyle name="Normal 18 7 3 2" xfId="11839" xr:uid="{EF85F44A-942B-4091-B5C3-3F5404FB732B}"/>
    <cellStyle name="Normal 18 7 3 3" xfId="11840" xr:uid="{36336E14-1562-4351-AFF1-E309A5F9C65A}"/>
    <cellStyle name="Normal 18 7 3 4" xfId="11841" xr:uid="{AF4B1C8A-DE38-4D63-A4A2-1789A64651E7}"/>
    <cellStyle name="Normal 18 7 3 5" xfId="11842" xr:uid="{F26836BB-732A-49B9-9847-8B33F8C5F7EB}"/>
    <cellStyle name="Normal 18 7 3 6" xfId="11843" xr:uid="{9FCF7F33-BD6E-4B84-A03D-9927F29C1301}"/>
    <cellStyle name="Normal 18 7 4" xfId="11844" xr:uid="{7232EFEB-5FBA-475D-9501-57B54D9CBBB1}"/>
    <cellStyle name="Normal 18 7 4 2" xfId="11845" xr:uid="{E81900C1-87C8-4C96-9FEA-F99844E4DC83}"/>
    <cellStyle name="Normal 18 7 4 3" xfId="11846" xr:uid="{DC876FBB-83E9-46E7-983E-7A836C58449C}"/>
    <cellStyle name="Normal 18 7 4 4" xfId="11847" xr:uid="{7C54BB6B-2AB3-43F2-A53C-308C56B74591}"/>
    <cellStyle name="Normal 18 7 4 5" xfId="11848" xr:uid="{7C026308-EC5A-4D69-BB9E-0941B88CC94E}"/>
    <cellStyle name="Normal 18 7 4 6" xfId="11849" xr:uid="{3E9D244B-64EC-4D03-9F54-866A3ED97861}"/>
    <cellStyle name="Normal 18 7 5" xfId="11850" xr:uid="{5A8DE8A1-2259-4EDB-B68D-2F2746B7C85E}"/>
    <cellStyle name="Normal 18 7 5 2" xfId="11851" xr:uid="{6A2CA89A-4E81-425E-A410-19B7B231DC72}"/>
    <cellStyle name="Normal 18 7 5 3" xfId="11852" xr:uid="{4C08D7BF-D305-49D7-ABC9-94D34591AB2A}"/>
    <cellStyle name="Normal 18 7 5 4" xfId="11853" xr:uid="{62CCFE18-C5A4-462F-B0B0-AEDB537FB4CF}"/>
    <cellStyle name="Normal 18 7 5 5" xfId="11854" xr:uid="{FCBB03A6-B1DB-462D-ABE1-3445E9373A64}"/>
    <cellStyle name="Normal 18 7 5 6" xfId="11855" xr:uid="{AC3C9B5F-97EF-40C6-B063-CCA66916CDC4}"/>
    <cellStyle name="Normal 18 7 6" xfId="11856" xr:uid="{8BAD6F9F-F928-468B-A585-130E8182B9E8}"/>
    <cellStyle name="Normal 18 7 6 2" xfId="11857" xr:uid="{683D8FEF-2766-4712-9FF7-DCBF89B2D16F}"/>
    <cellStyle name="Normal 18 7 6 3" xfId="11858" xr:uid="{501B5F3A-A6DC-44FD-9381-69C532F42D24}"/>
    <cellStyle name="Normal 18 7 6 4" xfId="11859" xr:uid="{A7309EEC-B8F3-4FF7-A258-D906F2A57CE2}"/>
    <cellStyle name="Normal 18 7 6 5" xfId="11860" xr:uid="{875B5E84-D960-4543-BA06-568968BD771C}"/>
    <cellStyle name="Normal 18 7 6 6" xfId="11861" xr:uid="{B0A018AD-BD9C-4752-9F17-C32630151228}"/>
    <cellStyle name="Normal 18 7 7" xfId="11862" xr:uid="{71FF1D1B-E393-47FA-A7DF-3BC6A2A75F97}"/>
    <cellStyle name="Normal 18 7 7 2" xfId="11863" xr:uid="{E43E3C0E-9236-47B6-BBFF-21F2A7A6B3A4}"/>
    <cellStyle name="Normal 18 7 7 3" xfId="11864" xr:uid="{5288CA10-C226-4A5F-B201-EA8EE55D5900}"/>
    <cellStyle name="Normal 18 7 7 4" xfId="11865" xr:uid="{0D55CA5C-AF51-4737-A573-21991B7845B5}"/>
    <cellStyle name="Normal 18 7 7 5" xfId="11866" xr:uid="{A87541DB-0815-4F83-AB99-0E1034696421}"/>
    <cellStyle name="Normal 18 7 7 6" xfId="11867" xr:uid="{D86D0EFB-995A-4A16-A325-8B5A23C73D63}"/>
    <cellStyle name="Normal 18 7 8" xfId="11868" xr:uid="{CC19630C-552F-474B-B9A9-156A59ACFC9A}"/>
    <cellStyle name="Normal 18 7 8 2" xfId="11869" xr:uid="{B96792B3-0435-4DCA-8991-FA8C2EBCCE43}"/>
    <cellStyle name="Normal 18 7 8 3" xfId="11870" xr:uid="{87F4CC19-97F6-4304-9DA7-96DDA3C6B25D}"/>
    <cellStyle name="Normal 18 7 8 4" xfId="11871" xr:uid="{65225536-63E0-4DB5-8EEB-C6E33AF0C578}"/>
    <cellStyle name="Normal 18 7 8 5" xfId="11872" xr:uid="{B84D91B0-09F8-4944-B5D8-8B3F647EEEA8}"/>
    <cellStyle name="Normal 18 7 8 6" xfId="11873" xr:uid="{421D61E6-D136-48E1-BEC7-FE92E77B652F}"/>
    <cellStyle name="Normal 18 7 9" xfId="11874" xr:uid="{2297A794-0071-4515-A18A-F9604862869B}"/>
    <cellStyle name="Normal 18 8" xfId="11875" xr:uid="{6D77D64C-3AE2-49D8-B210-43F255BB2200}"/>
    <cellStyle name="Normal 18 8 10" xfId="11876" xr:uid="{C62CA6D7-50B3-40F6-B398-6477E512686B}"/>
    <cellStyle name="Normal 18 8 11" xfId="11877" xr:uid="{088742C1-0363-4088-8E6E-B3A8163E02CA}"/>
    <cellStyle name="Normal 18 8 12" xfId="11878" xr:uid="{83B13140-1563-450A-9A40-85FEFFAD0DF7}"/>
    <cellStyle name="Normal 18 8 13" xfId="11879" xr:uid="{48D6CBE8-EC6C-455B-850A-C3194AFF2C96}"/>
    <cellStyle name="Normal 18 8 2" xfId="11880" xr:uid="{47B6CE62-3742-435E-8578-BB0BE73CE4F5}"/>
    <cellStyle name="Normal 18 8 2 2" xfId="11881" xr:uid="{3B7B58AB-C3C4-41AE-AA70-091ED9B80FED}"/>
    <cellStyle name="Normal 18 8 2 3" xfId="11882" xr:uid="{C93CB6F3-BBC5-47FA-9831-8C33F6A99B75}"/>
    <cellStyle name="Normal 18 8 2 4" xfId="11883" xr:uid="{0CE15A3B-18DB-44DA-8866-486683A36766}"/>
    <cellStyle name="Normal 18 8 2 5" xfId="11884" xr:uid="{B88BD609-1054-45E0-AFB1-6AEEA65F8CD9}"/>
    <cellStyle name="Normal 18 8 2 6" xfId="11885" xr:uid="{BA60E71D-E011-4CAF-98AE-FD973ACC7849}"/>
    <cellStyle name="Normal 18 8 3" xfId="11886" xr:uid="{5D6A1FCD-E2A3-4A2C-A322-822F158E27A2}"/>
    <cellStyle name="Normal 18 8 3 2" xfId="11887" xr:uid="{C84223DF-0922-4540-815B-74D44F1C2E97}"/>
    <cellStyle name="Normal 18 8 3 3" xfId="11888" xr:uid="{773AD9DD-2AB0-4DAE-950B-02C253A81300}"/>
    <cellStyle name="Normal 18 8 3 4" xfId="11889" xr:uid="{F3BDABF4-5775-4624-884E-012FBFAF2386}"/>
    <cellStyle name="Normal 18 8 3 5" xfId="11890" xr:uid="{EC2F4130-7DEF-420E-A190-040A5FCF3A03}"/>
    <cellStyle name="Normal 18 8 3 6" xfId="11891" xr:uid="{AA85B6D8-0191-4C32-BBF0-BD4116360578}"/>
    <cellStyle name="Normal 18 8 4" xfId="11892" xr:uid="{FC34E79F-F4A1-4420-8A5B-6D2962F10337}"/>
    <cellStyle name="Normal 18 8 4 2" xfId="11893" xr:uid="{293D0CC1-C8D6-44A9-9490-7BDC9E934887}"/>
    <cellStyle name="Normal 18 8 4 3" xfId="11894" xr:uid="{197581B0-E223-4643-AAD3-2AEC53A56720}"/>
    <cellStyle name="Normal 18 8 4 4" xfId="11895" xr:uid="{70EB4E2B-1085-4AD3-AC87-AA599A67628B}"/>
    <cellStyle name="Normal 18 8 4 5" xfId="11896" xr:uid="{AEFC46D5-F20F-4F5B-AEE8-53C40F5F5D29}"/>
    <cellStyle name="Normal 18 8 4 6" xfId="11897" xr:uid="{306D9D62-6198-4C75-8512-47991BFE1643}"/>
    <cellStyle name="Normal 18 8 5" xfId="11898" xr:uid="{7F217B70-24BB-4179-BEAB-EC5B5A6BF58C}"/>
    <cellStyle name="Normal 18 8 5 2" xfId="11899" xr:uid="{4DCC1037-D822-402A-A881-38365131F455}"/>
    <cellStyle name="Normal 18 8 5 3" xfId="11900" xr:uid="{E2E6B6F9-0723-452B-B6DE-3A3FCB20B72E}"/>
    <cellStyle name="Normal 18 8 5 4" xfId="11901" xr:uid="{A512BA0F-2A3D-447F-8111-F313A4B9466F}"/>
    <cellStyle name="Normal 18 8 5 5" xfId="11902" xr:uid="{9A858461-B148-4E21-8C1C-F3A4C3175F27}"/>
    <cellStyle name="Normal 18 8 5 6" xfId="11903" xr:uid="{C46E0C0B-F3F5-46BC-8F99-57C51E88334E}"/>
    <cellStyle name="Normal 18 8 6" xfId="11904" xr:uid="{C81CA09B-5580-4990-BDEC-820099C86743}"/>
    <cellStyle name="Normal 18 8 6 2" xfId="11905" xr:uid="{5FEC7EE3-0ED2-4A29-B4B2-4AE914FED93B}"/>
    <cellStyle name="Normal 18 8 6 3" xfId="11906" xr:uid="{DAC52CAA-ED8E-42B6-A4C8-07F5131E402A}"/>
    <cellStyle name="Normal 18 8 6 4" xfId="11907" xr:uid="{B7D19050-5DAA-47E3-BDC5-7E27B4D6AC09}"/>
    <cellStyle name="Normal 18 8 6 5" xfId="11908" xr:uid="{CA8CF92E-C71F-4CB4-939D-C761E8F5F869}"/>
    <cellStyle name="Normal 18 8 6 6" xfId="11909" xr:uid="{6A92C8AE-5178-40F4-81BB-D610FBD7EC03}"/>
    <cellStyle name="Normal 18 8 7" xfId="11910" xr:uid="{B84A21FF-D14F-456B-ACE9-EEBF11564430}"/>
    <cellStyle name="Normal 18 8 7 2" xfId="11911" xr:uid="{ACB06920-088F-4DB1-96DB-30E58091B4DE}"/>
    <cellStyle name="Normal 18 8 7 3" xfId="11912" xr:uid="{3CA3289E-2C4A-4504-B179-0621F4CD870E}"/>
    <cellStyle name="Normal 18 8 7 4" xfId="11913" xr:uid="{9F7A9CCF-ADE7-4CB0-8DFB-D9BE8DD8A7A2}"/>
    <cellStyle name="Normal 18 8 7 5" xfId="11914" xr:uid="{D790CD0E-0DA2-4636-A1D7-CE16B6621B26}"/>
    <cellStyle name="Normal 18 8 7 6" xfId="11915" xr:uid="{5D12B001-813A-4886-BC4E-ADC787DC12C2}"/>
    <cellStyle name="Normal 18 8 8" xfId="11916" xr:uid="{E26C4819-BA4A-467B-A4BE-1189E13087B4}"/>
    <cellStyle name="Normal 18 8 8 2" xfId="11917" xr:uid="{8CA87232-FA89-4EE4-B449-928E04A283D7}"/>
    <cellStyle name="Normal 18 8 8 3" xfId="11918" xr:uid="{F0F90279-666E-43D0-917F-68BCA7819170}"/>
    <cellStyle name="Normal 18 8 8 4" xfId="11919" xr:uid="{655B94B2-CEF5-4388-A665-36837842BA8F}"/>
    <cellStyle name="Normal 18 8 8 5" xfId="11920" xr:uid="{1D9C9D11-2C2B-4851-B7B2-B51A9DFE2EFB}"/>
    <cellStyle name="Normal 18 8 8 6" xfId="11921" xr:uid="{A3D1B630-AA48-471C-8666-5555BF396318}"/>
    <cellStyle name="Normal 18 8 9" xfId="11922" xr:uid="{91121750-93B4-4AA5-A777-EA1F35850326}"/>
    <cellStyle name="Normal 18 9" xfId="11923" xr:uid="{D61E3AEB-4D77-4EC3-B252-70E2D88890AF}"/>
    <cellStyle name="Normal 18 9 10" xfId="11924" xr:uid="{7DCD4A90-B118-4109-8155-F71DE96D53AF}"/>
    <cellStyle name="Normal 18 9 11" xfId="11925" xr:uid="{D6246FDF-E6C8-4FE7-AC3B-E87C6D67D35C}"/>
    <cellStyle name="Normal 18 9 12" xfId="11926" xr:uid="{532E8FF4-EF7A-495C-8132-72F8E0048099}"/>
    <cellStyle name="Normal 18 9 13" xfId="11927" xr:uid="{BECFB8AB-96B3-471D-958E-36C573B2A4EA}"/>
    <cellStyle name="Normal 18 9 2" xfId="11928" xr:uid="{0EDE6953-1C8B-42F4-B977-FF667806A4C5}"/>
    <cellStyle name="Normal 18 9 2 2" xfId="11929" xr:uid="{4823E6E9-57EB-4F97-BE7A-43C25C6F9C5D}"/>
    <cellStyle name="Normal 18 9 2 3" xfId="11930" xr:uid="{6757FE8F-9C9F-4721-9F79-20997EF9B2AA}"/>
    <cellStyle name="Normal 18 9 2 4" xfId="11931" xr:uid="{1488A350-0C2E-4423-8568-0F4091DD9506}"/>
    <cellStyle name="Normal 18 9 2 5" xfId="11932" xr:uid="{39DE1588-2ED4-42E7-83EA-001F45AA5909}"/>
    <cellStyle name="Normal 18 9 2 6" xfId="11933" xr:uid="{BDD116DE-1FC3-4D82-8298-257283AFB1D7}"/>
    <cellStyle name="Normal 18 9 3" xfId="11934" xr:uid="{98853D21-753A-4DEC-8F1D-6A6F1351E342}"/>
    <cellStyle name="Normal 18 9 3 2" xfId="11935" xr:uid="{F3FE08CC-8574-47AC-956A-79F0D03ACEFC}"/>
    <cellStyle name="Normal 18 9 3 3" xfId="11936" xr:uid="{61B2EC27-D9A9-40E3-BF52-AC88AFC7FE4D}"/>
    <cellStyle name="Normal 18 9 3 4" xfId="11937" xr:uid="{8488FBAB-0FA7-4C6B-B236-F24EC444644C}"/>
    <cellStyle name="Normal 18 9 3 5" xfId="11938" xr:uid="{0BBF35A3-4FC9-4A14-80C6-69F0ED75EB07}"/>
    <cellStyle name="Normal 18 9 3 6" xfId="11939" xr:uid="{4234A660-46AD-4708-BDD5-6EF1EB7A7F23}"/>
    <cellStyle name="Normal 18 9 4" xfId="11940" xr:uid="{5B909681-6C14-4062-BC3E-5AC9440D326F}"/>
    <cellStyle name="Normal 18 9 4 2" xfId="11941" xr:uid="{6B02700C-6DDD-45CA-8292-E14E72DEFF69}"/>
    <cellStyle name="Normal 18 9 4 3" xfId="11942" xr:uid="{6A2A8256-0FF3-4CC8-8C93-10316F5570F1}"/>
    <cellStyle name="Normal 18 9 4 4" xfId="11943" xr:uid="{AC2E4C7D-F1C4-4F65-8BBD-D0D12AC6B710}"/>
    <cellStyle name="Normal 18 9 4 5" xfId="11944" xr:uid="{A6265F43-55EF-4F4C-8D4F-D6CE94DBED6D}"/>
    <cellStyle name="Normal 18 9 4 6" xfId="11945" xr:uid="{9FB7DE07-BC49-48AE-B063-8E051A99EF02}"/>
    <cellStyle name="Normal 18 9 5" xfId="11946" xr:uid="{74B0F9B8-5086-4D35-AC69-BB57B4E56E6A}"/>
    <cellStyle name="Normal 18 9 5 2" xfId="11947" xr:uid="{4DCB2C68-B439-469C-B266-BB5CB6BD7225}"/>
    <cellStyle name="Normal 18 9 5 3" xfId="11948" xr:uid="{9F56574D-A302-4085-B109-D1F2852224D9}"/>
    <cellStyle name="Normal 18 9 5 4" xfId="11949" xr:uid="{9BB86D25-6E84-4369-AFFD-F43463EA0C8E}"/>
    <cellStyle name="Normal 18 9 5 5" xfId="11950" xr:uid="{0F9E1756-CB0F-4DF4-9276-281B61BBC8D2}"/>
    <cellStyle name="Normal 18 9 5 6" xfId="11951" xr:uid="{11C16264-65EE-4C6C-9DB7-8E4E06F19570}"/>
    <cellStyle name="Normal 18 9 6" xfId="11952" xr:uid="{A6B44740-C2B1-48AF-9E23-EACC1FC771AE}"/>
    <cellStyle name="Normal 18 9 6 2" xfId="11953" xr:uid="{97F89AC2-4345-4B72-A388-1573633D75E6}"/>
    <cellStyle name="Normal 18 9 6 3" xfId="11954" xr:uid="{504F2A11-5B7A-4CF8-AAF9-D33B04A0D358}"/>
    <cellStyle name="Normal 18 9 6 4" xfId="11955" xr:uid="{73D03BD3-F809-476B-80DA-CEB11DE4028C}"/>
    <cellStyle name="Normal 18 9 6 5" xfId="11956" xr:uid="{477F45A0-3D16-4249-9709-B0B196ED7042}"/>
    <cellStyle name="Normal 18 9 6 6" xfId="11957" xr:uid="{85EE1BCF-E3DD-4AFF-9AE6-EFC60A3B5844}"/>
    <cellStyle name="Normal 18 9 7" xfId="11958" xr:uid="{7044BC8F-0C6B-46B8-97BE-DCEA23D4779F}"/>
    <cellStyle name="Normal 18 9 7 2" xfId="11959" xr:uid="{4AE030C2-4D88-4B9D-A962-44CD5E6CE347}"/>
    <cellStyle name="Normal 18 9 7 3" xfId="11960" xr:uid="{6AF01ABD-AA40-4F0E-8D62-7E8F787E154C}"/>
    <cellStyle name="Normal 18 9 7 4" xfId="11961" xr:uid="{B6F092BB-6DDA-4FE1-8417-B01BA63261D1}"/>
    <cellStyle name="Normal 18 9 7 5" xfId="11962" xr:uid="{463BEF57-C81E-4401-82D7-E0A3AA715479}"/>
    <cellStyle name="Normal 18 9 7 6" xfId="11963" xr:uid="{E6DD4FA5-67F7-4BF5-9EA9-2E2D8DF3BA96}"/>
    <cellStyle name="Normal 18 9 8" xfId="11964" xr:uid="{39B549A3-4AFA-4092-8063-A7A84F745953}"/>
    <cellStyle name="Normal 18 9 8 2" xfId="11965" xr:uid="{1B745087-9BCE-4662-866F-C1C12FD8D729}"/>
    <cellStyle name="Normal 18 9 8 3" xfId="11966" xr:uid="{3469E774-5117-406E-BB00-ACF66E274BC7}"/>
    <cellStyle name="Normal 18 9 8 4" xfId="11967" xr:uid="{C11CD8FF-AAFD-462D-A23C-E5259D96CAF1}"/>
    <cellStyle name="Normal 18 9 8 5" xfId="11968" xr:uid="{DD93C401-E3C6-446D-AB5F-30566352B895}"/>
    <cellStyle name="Normal 18 9 8 6" xfId="11969" xr:uid="{36BF7007-1606-44A5-906D-66C404FD6673}"/>
    <cellStyle name="Normal 18 9 9" xfId="11970" xr:uid="{42510BA6-F5D2-406C-B55B-6AACD954749E}"/>
    <cellStyle name="Normal 180" xfId="43975" xr:uid="{3F31E138-A1E9-4404-A77F-7EA345574C7E}"/>
    <cellStyle name="Normal 180 2" xfId="44001" xr:uid="{CFD4B0FF-0AA7-49A3-B243-9BEBB99DA0D7}"/>
    <cellStyle name="Normal 180 2 2" xfId="44013" xr:uid="{5999A11F-7113-4066-8464-B8AF35485CFD}"/>
    <cellStyle name="Normal 181" xfId="43977" xr:uid="{5B0A6020-7679-4929-AE50-6D146AFDF7CF}"/>
    <cellStyle name="Normal 182" xfId="43982" xr:uid="{ED21DFFE-5DB3-48A6-8CCC-261842FE8C28}"/>
    <cellStyle name="Normal 183" xfId="43984" xr:uid="{F03FD1FC-4B52-409B-B771-E88B4B14ABBD}"/>
    <cellStyle name="Normal 183 2" xfId="43991" xr:uid="{4D2D11B1-68AD-4B53-AE4C-36E0836AFD9D}"/>
    <cellStyle name="Normal 184" xfId="43988" xr:uid="{767AE098-C66F-4E90-B586-AE25FF7C4463}"/>
    <cellStyle name="Normal 184 2" xfId="43992" xr:uid="{F1439592-5C3D-443A-8DCC-B3D11B002444}"/>
    <cellStyle name="Normal 185" xfId="43996" xr:uid="{16B32036-AE52-4D89-A933-776C7F6E694D}"/>
    <cellStyle name="Normal 185 2" xfId="44003" xr:uid="{E3ECCD75-A4F2-4095-B529-038555036A0D}"/>
    <cellStyle name="Normal 186" xfId="43999" xr:uid="{7CFBD34F-A4E4-4F2E-BFE3-3BD0DE2DBA08}"/>
    <cellStyle name="Normal 187" xfId="44004" xr:uid="{488A424A-5A0D-45BD-BD23-83E0557515A1}"/>
    <cellStyle name="Normal 188" xfId="44010" xr:uid="{E64A13F6-0308-4BB1-AEE8-4A2F264602D4}"/>
    <cellStyle name="Normal 189" xfId="44015" xr:uid="{11A42448-0C9F-40D3-84F7-B78C91BF781F}"/>
    <cellStyle name="Normal 19" xfId="1080" xr:uid="{E67A3D20-F210-48A4-A5EE-8ADC3A0F6323}"/>
    <cellStyle name="Normal 19 10" xfId="11971" xr:uid="{5A1EBF25-FC09-45F9-9A88-B1BC2CAE950A}"/>
    <cellStyle name="Normal 19 10 10" xfId="11972" xr:uid="{8A1AC396-9D3E-4EEE-8AF2-7D723C5E295B}"/>
    <cellStyle name="Normal 19 10 11" xfId="11973" xr:uid="{D944E598-720B-4D56-9D53-6B6CEA6A7EF6}"/>
    <cellStyle name="Normal 19 10 12" xfId="11974" xr:uid="{8EC0FAA6-8640-444D-8881-381F3B35FD6E}"/>
    <cellStyle name="Normal 19 10 13" xfId="11975" xr:uid="{D0F521A7-60FD-432A-8DCD-55F780BB0A18}"/>
    <cellStyle name="Normal 19 10 2" xfId="11976" xr:uid="{0C7BF09E-DB10-4D7E-BD41-8040FC078C58}"/>
    <cellStyle name="Normal 19 10 2 2" xfId="11977" xr:uid="{71D38289-F691-4C74-9072-D01112A8A3D7}"/>
    <cellStyle name="Normal 19 10 2 3" xfId="11978" xr:uid="{11956500-03F1-4F93-BB74-A14B1577481D}"/>
    <cellStyle name="Normal 19 10 2 4" xfId="11979" xr:uid="{7E0ADD17-50DD-4657-ADC9-2479ADFA8294}"/>
    <cellStyle name="Normal 19 10 2 5" xfId="11980" xr:uid="{82E77C64-E097-451E-A53A-3BC5870495BF}"/>
    <cellStyle name="Normal 19 10 2 6" xfId="11981" xr:uid="{D0664E1D-4AFB-4E0B-A4B2-3B5644DEB0EE}"/>
    <cellStyle name="Normal 19 10 3" xfId="11982" xr:uid="{FDAA4C71-EF42-47C5-8680-DB479174520A}"/>
    <cellStyle name="Normal 19 10 3 2" xfId="11983" xr:uid="{B27D9891-DC2B-45DA-825C-11CBA5ABB128}"/>
    <cellStyle name="Normal 19 10 3 3" xfId="11984" xr:uid="{AE7BFB33-4026-4DD5-9DA3-0DFBB7268607}"/>
    <cellStyle name="Normal 19 10 3 4" xfId="11985" xr:uid="{7FB6BAB8-785E-4945-BD90-971A3157419A}"/>
    <cellStyle name="Normal 19 10 3 5" xfId="11986" xr:uid="{4DD2002A-18D5-42F3-BF2D-B8598AEE5600}"/>
    <cellStyle name="Normal 19 10 3 6" xfId="11987" xr:uid="{AF02B7E5-5083-476B-84DD-8C5E36720C85}"/>
    <cellStyle name="Normal 19 10 4" xfId="11988" xr:uid="{75FCF0D1-CBEC-4FDA-B930-B42D3B8E8587}"/>
    <cellStyle name="Normal 19 10 4 2" xfId="11989" xr:uid="{5AC1A2E8-386E-46C0-A13E-74F796A15B3C}"/>
    <cellStyle name="Normal 19 10 4 3" xfId="11990" xr:uid="{A4246E03-88D7-4586-99AF-F79BF3CB9B5D}"/>
    <cellStyle name="Normal 19 10 4 4" xfId="11991" xr:uid="{35AFCD09-E1FB-4159-B9DF-0F4D031992BD}"/>
    <cellStyle name="Normal 19 10 4 5" xfId="11992" xr:uid="{6BE3C159-59F2-4D74-A4D9-6787C914E117}"/>
    <cellStyle name="Normal 19 10 4 6" xfId="11993" xr:uid="{E2F5BD3E-D7CF-4A21-B43D-01A3C75499D7}"/>
    <cellStyle name="Normal 19 10 5" xfId="11994" xr:uid="{FB5EB4E0-C2C8-4729-9B1E-B126694A10B4}"/>
    <cellStyle name="Normal 19 10 5 2" xfId="11995" xr:uid="{4817BE4A-D032-4C62-AEC1-81F7A12A3A8C}"/>
    <cellStyle name="Normal 19 10 5 3" xfId="11996" xr:uid="{E1DBE7EB-D015-4A46-A5EB-65C9BC76102A}"/>
    <cellStyle name="Normal 19 10 5 4" xfId="11997" xr:uid="{6533D92A-A502-4089-A6DE-AE75A6C699DD}"/>
    <cellStyle name="Normal 19 10 5 5" xfId="11998" xr:uid="{97928D58-8654-45EC-8CD9-15C10326BC30}"/>
    <cellStyle name="Normal 19 10 5 6" xfId="11999" xr:uid="{3FC94458-EEE8-444E-97A2-21C55F880F70}"/>
    <cellStyle name="Normal 19 10 6" xfId="12000" xr:uid="{9A9313E2-2536-4B23-9F51-F6EC925D3BF0}"/>
    <cellStyle name="Normal 19 10 6 2" xfId="12001" xr:uid="{9F451DC2-93BB-42B6-8C5F-F2581D5E33E6}"/>
    <cellStyle name="Normal 19 10 6 3" xfId="12002" xr:uid="{EEE3B5D7-F883-4FC7-8378-F48C846429F1}"/>
    <cellStyle name="Normal 19 10 6 4" xfId="12003" xr:uid="{0FFBA4DA-740F-4D2D-A828-87AE4A7A1D63}"/>
    <cellStyle name="Normal 19 10 6 5" xfId="12004" xr:uid="{AFC7572D-401E-4B42-A486-49DA69D8DDED}"/>
    <cellStyle name="Normal 19 10 6 6" xfId="12005" xr:uid="{43CFA5F9-E745-42A3-82FB-7946A140C12E}"/>
    <cellStyle name="Normal 19 10 7" xfId="12006" xr:uid="{D1B06906-C3AD-46CC-93CD-B19A1F2048BE}"/>
    <cellStyle name="Normal 19 10 7 2" xfId="12007" xr:uid="{ACBE8308-49DC-4440-967D-E5AFDFC93114}"/>
    <cellStyle name="Normal 19 10 7 3" xfId="12008" xr:uid="{63B1A6E6-9FD9-46C5-93A3-6CC2638E4F76}"/>
    <cellStyle name="Normal 19 10 7 4" xfId="12009" xr:uid="{DF6B02B7-B2E4-4F86-8D46-3810A7EFDFCB}"/>
    <cellStyle name="Normal 19 10 7 5" xfId="12010" xr:uid="{14B48E94-D9F4-44A2-9D19-47EDC9376E67}"/>
    <cellStyle name="Normal 19 10 7 6" xfId="12011" xr:uid="{618527C6-8F02-46F7-AE60-4D4B3B8454C9}"/>
    <cellStyle name="Normal 19 10 8" xfId="12012" xr:uid="{F47DA6D1-DD98-4283-80AF-FEA7F68FAE4A}"/>
    <cellStyle name="Normal 19 10 8 2" xfId="12013" xr:uid="{A556F28C-C1A4-43F8-A590-DCF91B6F5037}"/>
    <cellStyle name="Normal 19 10 8 3" xfId="12014" xr:uid="{30C8F509-C992-4641-B989-3B7D27997BF2}"/>
    <cellStyle name="Normal 19 10 8 4" xfId="12015" xr:uid="{57FCEBF1-B05B-4EE7-9B16-926600308737}"/>
    <cellStyle name="Normal 19 10 8 5" xfId="12016" xr:uid="{E720DE24-EEAD-4C4E-93F5-A8D6E34E97EF}"/>
    <cellStyle name="Normal 19 10 8 6" xfId="12017" xr:uid="{945DF507-4E35-43CD-ADDF-9DAC1729DAEC}"/>
    <cellStyle name="Normal 19 10 9" xfId="12018" xr:uid="{973E31F3-962A-4809-8953-16953369BAF8}"/>
    <cellStyle name="Normal 19 11" xfId="12019" xr:uid="{C7555053-DC6E-41DF-B339-F17CC0A92549}"/>
    <cellStyle name="Normal 19 11 10" xfId="12020" xr:uid="{3C3F2F77-15DE-41C8-B746-F6A17AE27C31}"/>
    <cellStyle name="Normal 19 11 11" xfId="12021" xr:uid="{BB98C5D2-E37D-4E91-B995-1CC05A13596C}"/>
    <cellStyle name="Normal 19 11 12" xfId="12022" xr:uid="{C03D5A87-A8E7-4784-B9EC-679A5D4D2825}"/>
    <cellStyle name="Normal 19 11 13" xfId="12023" xr:uid="{9ADD5665-A7B3-4EB5-8362-1F0629E93263}"/>
    <cellStyle name="Normal 19 11 2" xfId="12024" xr:uid="{8B45BD01-DA78-405D-8792-D49D8FE6F150}"/>
    <cellStyle name="Normal 19 11 2 2" xfId="12025" xr:uid="{5F24E235-7975-4C03-BFCB-394722A5ADF6}"/>
    <cellStyle name="Normal 19 11 2 3" xfId="12026" xr:uid="{7EEDC5FE-60CE-4DE9-A10B-BCF2D1A592E3}"/>
    <cellStyle name="Normal 19 11 2 4" xfId="12027" xr:uid="{EF2809CF-CACE-4B52-899F-B4A7D3EA38FB}"/>
    <cellStyle name="Normal 19 11 2 5" xfId="12028" xr:uid="{8DAA52FE-74E8-4F01-AB6D-C7036D050939}"/>
    <cellStyle name="Normal 19 11 2 6" xfId="12029" xr:uid="{EA660022-3450-4CAD-9BA7-2F4E58784EEA}"/>
    <cellStyle name="Normal 19 11 3" xfId="12030" xr:uid="{D55812E6-8FF8-4869-983D-7326BE2FB5F0}"/>
    <cellStyle name="Normal 19 11 3 2" xfId="12031" xr:uid="{4A9DD4BC-ADA2-4515-8654-D3AFDF746751}"/>
    <cellStyle name="Normal 19 11 3 3" xfId="12032" xr:uid="{B317E843-271A-457A-9F02-C7FF2285A497}"/>
    <cellStyle name="Normal 19 11 3 4" xfId="12033" xr:uid="{468C9F79-2EF9-481D-9212-0B280391E4FB}"/>
    <cellStyle name="Normal 19 11 3 5" xfId="12034" xr:uid="{A28DA1EA-4EA8-47C1-AEBA-C471619F6C30}"/>
    <cellStyle name="Normal 19 11 3 6" xfId="12035" xr:uid="{F1B14277-1956-44E2-9A95-9665FCE163C2}"/>
    <cellStyle name="Normal 19 11 4" xfId="12036" xr:uid="{57E93F2B-1F12-42AF-A263-818AE7C4D333}"/>
    <cellStyle name="Normal 19 11 4 2" xfId="12037" xr:uid="{0142426E-56D9-4A5E-8B45-9D6002F54640}"/>
    <cellStyle name="Normal 19 11 4 3" xfId="12038" xr:uid="{40382D5A-79AA-4A70-9468-7B32419AA4AE}"/>
    <cellStyle name="Normal 19 11 4 4" xfId="12039" xr:uid="{EE72A6A8-5E1C-49D4-8A45-0AD433214434}"/>
    <cellStyle name="Normal 19 11 4 5" xfId="12040" xr:uid="{1C70AA47-5C75-43A0-80CB-24CF33C8CA8D}"/>
    <cellStyle name="Normal 19 11 4 6" xfId="12041" xr:uid="{4BE5C2CA-5F8F-4284-88EE-9EFBA01BF930}"/>
    <cellStyle name="Normal 19 11 5" xfId="12042" xr:uid="{31848584-892A-47A9-ACF2-548AE5690DDE}"/>
    <cellStyle name="Normal 19 11 5 2" xfId="12043" xr:uid="{12980DDA-F96F-48D1-B164-A62DF4D93A1B}"/>
    <cellStyle name="Normal 19 11 5 3" xfId="12044" xr:uid="{016C124C-9387-4272-97C0-7162624698C5}"/>
    <cellStyle name="Normal 19 11 5 4" xfId="12045" xr:uid="{89AD1574-BE34-4C94-9EFA-18F3BBD1A8CD}"/>
    <cellStyle name="Normal 19 11 5 5" xfId="12046" xr:uid="{5EAE469E-257D-4A52-93E7-A446836D8BAB}"/>
    <cellStyle name="Normal 19 11 5 6" xfId="12047" xr:uid="{374244AC-C3C2-4B79-B356-BE84949DA461}"/>
    <cellStyle name="Normal 19 11 6" xfId="12048" xr:uid="{9F1D8991-B153-4A60-92FD-C2B95C1E8905}"/>
    <cellStyle name="Normal 19 11 6 2" xfId="12049" xr:uid="{B47A6CF2-1B71-40F7-BDD1-D0C2DE9C9A3F}"/>
    <cellStyle name="Normal 19 11 6 3" xfId="12050" xr:uid="{AFD22607-E32B-4327-B73D-23DD8AB0D99B}"/>
    <cellStyle name="Normal 19 11 6 4" xfId="12051" xr:uid="{7943296A-42B3-4243-8D79-F0A28806D417}"/>
    <cellStyle name="Normal 19 11 6 5" xfId="12052" xr:uid="{532AD14D-C63A-48EF-B2B1-F5B1A88EC8BF}"/>
    <cellStyle name="Normal 19 11 6 6" xfId="12053" xr:uid="{697188E1-4C5C-44A9-87B1-26131675AC9F}"/>
    <cellStyle name="Normal 19 11 7" xfId="12054" xr:uid="{E803EDD1-1086-47CE-BDEB-2DB32EAE61DD}"/>
    <cellStyle name="Normal 19 11 7 2" xfId="12055" xr:uid="{3CEEC00E-8F57-418E-9297-40A1B00B8C3D}"/>
    <cellStyle name="Normal 19 11 7 3" xfId="12056" xr:uid="{1CCD4473-DA9E-40DC-B5E0-AD939C8FDEA4}"/>
    <cellStyle name="Normal 19 11 7 4" xfId="12057" xr:uid="{DA6E3897-38D7-4FD4-A8B1-8261877C0287}"/>
    <cellStyle name="Normal 19 11 7 5" xfId="12058" xr:uid="{73A8F52C-67C4-4C58-9E88-DA571A120752}"/>
    <cellStyle name="Normal 19 11 7 6" xfId="12059" xr:uid="{2A1443CE-C4CD-42C7-B1FC-3E4E49211D24}"/>
    <cellStyle name="Normal 19 11 8" xfId="12060" xr:uid="{143A10BA-2B2A-4E0F-8341-CB2AEE9A811F}"/>
    <cellStyle name="Normal 19 11 8 2" xfId="12061" xr:uid="{39B2EF53-85AF-482A-90D9-EC8E4AECBDCB}"/>
    <cellStyle name="Normal 19 11 8 3" xfId="12062" xr:uid="{C0028626-A6C3-4EF8-8A5E-AE92BAD8B9C4}"/>
    <cellStyle name="Normal 19 11 8 4" xfId="12063" xr:uid="{EB999B81-7496-454B-9D7C-BB5452CFC4FC}"/>
    <cellStyle name="Normal 19 11 8 5" xfId="12064" xr:uid="{784F3499-872A-4B5C-B2E0-6439F3A8F708}"/>
    <cellStyle name="Normal 19 11 8 6" xfId="12065" xr:uid="{53FC8B06-6D70-431B-96E2-C9104B2DAC60}"/>
    <cellStyle name="Normal 19 11 9" xfId="12066" xr:uid="{7E67990D-87D9-4E37-830D-9662F340E9EA}"/>
    <cellStyle name="Normal 19 12" xfId="12067" xr:uid="{498FFCB3-3984-42A5-8BEE-069BF2024A92}"/>
    <cellStyle name="Normal 19 12 10" xfId="12068" xr:uid="{B7CD0AC3-D45B-4B73-AFF5-25B25827AE45}"/>
    <cellStyle name="Normal 19 12 11" xfId="12069" xr:uid="{A5DFC6E9-F68E-41F0-A5B4-875D44DBF00F}"/>
    <cellStyle name="Normal 19 12 12" xfId="12070" xr:uid="{BC70C081-865A-4051-B61E-15D605542AED}"/>
    <cellStyle name="Normal 19 12 13" xfId="12071" xr:uid="{22695D95-9FCB-4D5A-98F4-A26343792707}"/>
    <cellStyle name="Normal 19 12 2" xfId="12072" xr:uid="{DDD43AF2-262C-451C-BB39-404AE89765E0}"/>
    <cellStyle name="Normal 19 12 2 2" xfId="12073" xr:uid="{428BB2B7-85D3-4A16-9D3B-0105C89B7488}"/>
    <cellStyle name="Normal 19 12 2 3" xfId="12074" xr:uid="{0C2C20B6-742C-42C2-B811-F0A84A1063BD}"/>
    <cellStyle name="Normal 19 12 2 4" xfId="12075" xr:uid="{9ED76E54-A7F8-40BE-876B-9E7DCCFA24EE}"/>
    <cellStyle name="Normal 19 12 2 5" xfId="12076" xr:uid="{0F9206A6-2FF8-4710-AEC0-8C62F477A9E8}"/>
    <cellStyle name="Normal 19 12 2 6" xfId="12077" xr:uid="{D0CEB876-F5FF-4801-BD4D-241FB662CB6B}"/>
    <cellStyle name="Normal 19 12 3" xfId="12078" xr:uid="{302B7113-D975-4C70-B0FF-261C6753E110}"/>
    <cellStyle name="Normal 19 12 3 2" xfId="12079" xr:uid="{590ED00F-5DB5-4CBD-8BD4-B407F3A17F84}"/>
    <cellStyle name="Normal 19 12 3 3" xfId="12080" xr:uid="{D313C51E-119E-44A8-9B3E-47330BDB592F}"/>
    <cellStyle name="Normal 19 12 3 4" xfId="12081" xr:uid="{97D1D987-DCB5-47E0-8A77-5C4991E72224}"/>
    <cellStyle name="Normal 19 12 3 5" xfId="12082" xr:uid="{46B01E4D-1A3E-4490-AE89-BA8ADE526685}"/>
    <cellStyle name="Normal 19 12 3 6" xfId="12083" xr:uid="{D6463908-EED9-4F7C-B1BE-59A8DC40D936}"/>
    <cellStyle name="Normal 19 12 4" xfId="12084" xr:uid="{319F71EC-4A33-468B-B337-FCDBD5E75D67}"/>
    <cellStyle name="Normal 19 12 4 2" xfId="12085" xr:uid="{6C666DEA-8ED1-4866-A89E-434C62178F28}"/>
    <cellStyle name="Normal 19 12 4 3" xfId="12086" xr:uid="{C2B86803-6A83-479B-ABE0-A2A5504E5F50}"/>
    <cellStyle name="Normal 19 12 4 4" xfId="12087" xr:uid="{0BE39D96-6333-4A7A-A471-BD2AE7C90126}"/>
    <cellStyle name="Normal 19 12 4 5" xfId="12088" xr:uid="{B1535899-0668-4FAB-8666-9E6609CF64CC}"/>
    <cellStyle name="Normal 19 12 4 6" xfId="12089" xr:uid="{7839E12A-ABC9-4436-9680-E7E5916758C9}"/>
    <cellStyle name="Normal 19 12 5" xfId="12090" xr:uid="{E9AAC861-C83F-4E49-9817-2D9509CF8D14}"/>
    <cellStyle name="Normal 19 12 5 2" xfId="12091" xr:uid="{B6B88AB1-45E1-4874-956D-1093DE8C089B}"/>
    <cellStyle name="Normal 19 12 5 3" xfId="12092" xr:uid="{A4483BC0-312D-4643-BE7F-56507FFCAE47}"/>
    <cellStyle name="Normal 19 12 5 4" xfId="12093" xr:uid="{9F87E49E-AB92-4445-9856-7AEAB8D9B25B}"/>
    <cellStyle name="Normal 19 12 5 5" xfId="12094" xr:uid="{7DFBA6C5-8A26-4B97-B4F8-19786E2F80D6}"/>
    <cellStyle name="Normal 19 12 5 6" xfId="12095" xr:uid="{0413476D-18F3-47D6-90B0-C8ECC50AFD61}"/>
    <cellStyle name="Normal 19 12 6" xfId="12096" xr:uid="{6DFA8583-0CDA-4587-BB15-A3755C02FD04}"/>
    <cellStyle name="Normal 19 12 6 2" xfId="12097" xr:uid="{2A905F7F-33FF-4155-B440-9FA174640DB6}"/>
    <cellStyle name="Normal 19 12 6 3" xfId="12098" xr:uid="{5B7E764D-D1BE-4CDF-A689-6F5C1454D58E}"/>
    <cellStyle name="Normal 19 12 6 4" xfId="12099" xr:uid="{71DA2649-2B67-456F-8DBF-55A609639D88}"/>
    <cellStyle name="Normal 19 12 6 5" xfId="12100" xr:uid="{25EBFE11-3B79-4FA5-BF77-39E83B3C6728}"/>
    <cellStyle name="Normal 19 12 6 6" xfId="12101" xr:uid="{B2196F34-32B8-461D-B0E9-918BED032E44}"/>
    <cellStyle name="Normal 19 12 7" xfId="12102" xr:uid="{A070C9CB-55A6-47C5-86F9-D4A5407053C6}"/>
    <cellStyle name="Normal 19 12 7 2" xfId="12103" xr:uid="{5B9E5D97-13E9-4724-BEEF-06F8943EA2E0}"/>
    <cellStyle name="Normal 19 12 7 3" xfId="12104" xr:uid="{A3082686-55DA-4824-8D8B-1AE43C897436}"/>
    <cellStyle name="Normal 19 12 7 4" xfId="12105" xr:uid="{58D30AEB-3BEE-455C-B761-20D2F7668A95}"/>
    <cellStyle name="Normal 19 12 7 5" xfId="12106" xr:uid="{4EB17CF9-34C9-405C-8340-B709320BA35E}"/>
    <cellStyle name="Normal 19 12 7 6" xfId="12107" xr:uid="{44584F8D-4329-4508-BF06-3BF125B4A4AF}"/>
    <cellStyle name="Normal 19 12 8" xfId="12108" xr:uid="{6DC28B5A-FEC5-4B8F-B6BC-1FC141897583}"/>
    <cellStyle name="Normal 19 12 8 2" xfId="12109" xr:uid="{A7241EDD-7686-45D7-A76E-3A5D7AD8CF46}"/>
    <cellStyle name="Normal 19 12 8 3" xfId="12110" xr:uid="{C91F9C6C-7BF5-4605-8DC2-534D1B4EFBCB}"/>
    <cellStyle name="Normal 19 12 8 4" xfId="12111" xr:uid="{BF359B79-6DA7-4F63-9A8E-3CA914C002EF}"/>
    <cellStyle name="Normal 19 12 8 5" xfId="12112" xr:uid="{F00BE0AB-A763-4A1C-AE35-BFF8C5A7B54A}"/>
    <cellStyle name="Normal 19 12 8 6" xfId="12113" xr:uid="{69897F9D-51DA-4645-A968-0C8F3132CEC8}"/>
    <cellStyle name="Normal 19 12 9" xfId="12114" xr:uid="{A06BCB21-E68E-48C8-BD18-6D6C63599CB1}"/>
    <cellStyle name="Normal 19 13" xfId="12115" xr:uid="{9478EB0C-A5DF-4DE4-96B2-D05B941BD62C}"/>
    <cellStyle name="Normal 19 13 10" xfId="12116" xr:uid="{DCE34D70-FE85-4AE5-9762-5A9B900ED5F7}"/>
    <cellStyle name="Normal 19 13 11" xfId="12117" xr:uid="{F3923AB9-335C-4E3D-B166-E6B4F124F3A2}"/>
    <cellStyle name="Normal 19 13 12" xfId="12118" xr:uid="{5F630FC2-D858-488C-84AB-6B138A4340B0}"/>
    <cellStyle name="Normal 19 13 13" xfId="12119" xr:uid="{17B77990-3E16-4DE0-B374-F349985CF5EE}"/>
    <cellStyle name="Normal 19 13 2" xfId="12120" xr:uid="{F20DD10B-950A-4F04-BFC5-EE1C7A28F9E3}"/>
    <cellStyle name="Normal 19 13 2 2" xfId="12121" xr:uid="{FF240413-2DB4-4140-8853-D35DF57AD84A}"/>
    <cellStyle name="Normal 19 13 2 3" xfId="12122" xr:uid="{ACC386B7-C709-4A29-8928-0CCAA9FCA34E}"/>
    <cellStyle name="Normal 19 13 2 4" xfId="12123" xr:uid="{4EE09A0B-54C5-4D96-BFA0-7B93495B0059}"/>
    <cellStyle name="Normal 19 13 2 5" xfId="12124" xr:uid="{0CF96D12-06AC-4109-802E-3F920E722FD6}"/>
    <cellStyle name="Normal 19 13 2 6" xfId="12125" xr:uid="{A8B4D9C0-3D4E-43AE-A5CE-A22EBE0CFFF3}"/>
    <cellStyle name="Normal 19 13 3" xfId="12126" xr:uid="{39EDDD1C-535E-44FF-9523-718CD8AE925D}"/>
    <cellStyle name="Normal 19 13 3 2" xfId="12127" xr:uid="{F35A86F4-DE6D-46E6-A51E-15CC62F71A10}"/>
    <cellStyle name="Normal 19 13 3 3" xfId="12128" xr:uid="{A142ED05-36FC-4108-BF7C-D2431CD19774}"/>
    <cellStyle name="Normal 19 13 3 4" xfId="12129" xr:uid="{065ED438-F8D1-488D-818E-E8171FC61C33}"/>
    <cellStyle name="Normal 19 13 3 5" xfId="12130" xr:uid="{041BCBBA-1EE8-4E1F-8EA0-3DBE57DF4FDB}"/>
    <cellStyle name="Normal 19 13 3 6" xfId="12131" xr:uid="{FC1335C2-5242-446D-985F-A951F9E19CCD}"/>
    <cellStyle name="Normal 19 13 4" xfId="12132" xr:uid="{53695B74-3814-4762-A6F2-3936E9AE5E39}"/>
    <cellStyle name="Normal 19 13 4 2" xfId="12133" xr:uid="{E2D351E2-6881-488F-BBCE-DAE7210F1254}"/>
    <cellStyle name="Normal 19 13 4 3" xfId="12134" xr:uid="{520D181F-A661-46CB-9599-6254A7DAFD39}"/>
    <cellStyle name="Normal 19 13 4 4" xfId="12135" xr:uid="{D8083ABF-F1EC-4029-B9D5-7FDD4575B528}"/>
    <cellStyle name="Normal 19 13 4 5" xfId="12136" xr:uid="{7BDA69B7-11E6-4C81-B675-EEBE23FF2607}"/>
    <cellStyle name="Normal 19 13 4 6" xfId="12137" xr:uid="{37ED2339-2BED-4DB2-B6DD-3AF3036F7F70}"/>
    <cellStyle name="Normal 19 13 5" xfId="12138" xr:uid="{FF7AD2D1-4DF3-4214-9EF2-7BAC7838E380}"/>
    <cellStyle name="Normal 19 13 5 2" xfId="12139" xr:uid="{1DE50926-CE3B-41C2-A959-E8C30FA6E15F}"/>
    <cellStyle name="Normal 19 13 5 3" xfId="12140" xr:uid="{541B5F36-B0BA-45EE-95F5-29E155A8A7A4}"/>
    <cellStyle name="Normal 19 13 5 4" xfId="12141" xr:uid="{0C5F0AB4-857F-4C3C-A1AC-C8766137EFAD}"/>
    <cellStyle name="Normal 19 13 5 5" xfId="12142" xr:uid="{72813A0D-5565-44FB-8732-BD1CD60A5505}"/>
    <cellStyle name="Normal 19 13 5 6" xfId="12143" xr:uid="{4DF6AAE1-C7B9-47A8-A385-33C0EB88B64A}"/>
    <cellStyle name="Normal 19 13 6" xfId="12144" xr:uid="{1F350B62-9F82-4942-A2C2-C5C1BA6A743B}"/>
    <cellStyle name="Normal 19 13 6 2" xfId="12145" xr:uid="{724DC228-9B22-4A59-B7E5-E953358E9E33}"/>
    <cellStyle name="Normal 19 13 6 3" xfId="12146" xr:uid="{5F34C902-59FC-41C4-87D5-9AFD7679A1E1}"/>
    <cellStyle name="Normal 19 13 6 4" xfId="12147" xr:uid="{EE188D35-6D6B-4B2E-8B6E-502D7D19ABBD}"/>
    <cellStyle name="Normal 19 13 6 5" xfId="12148" xr:uid="{88217487-A613-4514-ACCB-718A28E4D24C}"/>
    <cellStyle name="Normal 19 13 6 6" xfId="12149" xr:uid="{E0F50DCC-E33B-4344-931D-2DF1C4FCEE2C}"/>
    <cellStyle name="Normal 19 13 7" xfId="12150" xr:uid="{B134EBCB-D402-43DA-AC7B-B4DE11DE1FEA}"/>
    <cellStyle name="Normal 19 13 7 2" xfId="12151" xr:uid="{089D1680-D673-402F-8846-E2F03A0A74D2}"/>
    <cellStyle name="Normal 19 13 7 3" xfId="12152" xr:uid="{6055EE87-DC54-4425-A9A9-36788CFDEF71}"/>
    <cellStyle name="Normal 19 13 7 4" xfId="12153" xr:uid="{5C7E3EC5-8C95-4183-82EB-8AFEB5E8762B}"/>
    <cellStyle name="Normal 19 13 7 5" xfId="12154" xr:uid="{7ED705B6-E70D-4826-9439-2C9C6DC2A586}"/>
    <cellStyle name="Normal 19 13 7 6" xfId="12155" xr:uid="{239BD0CE-493E-417E-853A-421A98A37725}"/>
    <cellStyle name="Normal 19 13 8" xfId="12156" xr:uid="{304207F8-087A-4BB3-B44A-DBD66B62DB92}"/>
    <cellStyle name="Normal 19 13 8 2" xfId="12157" xr:uid="{5BF5B624-4E81-4C26-85F0-D67BBBFD2836}"/>
    <cellStyle name="Normal 19 13 8 3" xfId="12158" xr:uid="{B5F989E3-2CBB-4F39-A92A-91795A1C4FC8}"/>
    <cellStyle name="Normal 19 13 8 4" xfId="12159" xr:uid="{6474F2BE-7948-4185-B700-39C1FF4FBE63}"/>
    <cellStyle name="Normal 19 13 8 5" xfId="12160" xr:uid="{DC8646A3-BC17-42D9-94DD-E7E87FB1B19B}"/>
    <cellStyle name="Normal 19 13 8 6" xfId="12161" xr:uid="{EFB34BF0-8B11-41E1-86B9-68AE5D993D48}"/>
    <cellStyle name="Normal 19 13 9" xfId="12162" xr:uid="{CE318652-1D29-4EA8-AD98-5808C5F62F16}"/>
    <cellStyle name="Normal 19 14" xfId="12163" xr:uid="{BD4125C2-3585-4F2B-B640-823E9E2CC754}"/>
    <cellStyle name="Normal 19 14 10" xfId="12164" xr:uid="{15700807-D346-4211-9162-1400D8603A06}"/>
    <cellStyle name="Normal 19 14 11" xfId="12165" xr:uid="{2185BA9F-D129-47BA-B8F1-5FC431B70170}"/>
    <cellStyle name="Normal 19 14 12" xfId="12166" xr:uid="{EAAC664F-DE86-4D9D-AE22-33D9304AF881}"/>
    <cellStyle name="Normal 19 14 13" xfId="12167" xr:uid="{35FF259A-F160-455A-9F6A-0481B2687CB6}"/>
    <cellStyle name="Normal 19 14 2" xfId="12168" xr:uid="{E30B9149-7FDC-49DB-9FDF-911D4ED4B847}"/>
    <cellStyle name="Normal 19 14 2 2" xfId="12169" xr:uid="{7286CC74-570B-41EC-B1CF-6A2FA3E5367F}"/>
    <cellStyle name="Normal 19 14 2 3" xfId="12170" xr:uid="{800DB5A0-9904-49E2-B007-6964140207B9}"/>
    <cellStyle name="Normal 19 14 2 4" xfId="12171" xr:uid="{08426621-D717-419C-9EFE-A3F52144F58D}"/>
    <cellStyle name="Normal 19 14 2 5" xfId="12172" xr:uid="{F17845E4-B931-4F8A-951F-9C3A29C36D5A}"/>
    <cellStyle name="Normal 19 14 2 6" xfId="12173" xr:uid="{0DBFD420-34BA-45A1-9FED-08CC506FDFAB}"/>
    <cellStyle name="Normal 19 14 3" xfId="12174" xr:uid="{CD1F9881-00AF-4061-ACCF-6373F44E72E4}"/>
    <cellStyle name="Normal 19 14 3 2" xfId="12175" xr:uid="{4EF1D2E4-75B5-4A8E-8E20-34C9AF2D481F}"/>
    <cellStyle name="Normal 19 14 3 3" xfId="12176" xr:uid="{FCFC1788-0EB7-4C31-9FB6-938F3C50DE40}"/>
    <cellStyle name="Normal 19 14 3 4" xfId="12177" xr:uid="{3B6343D0-7F61-47BF-9B6E-2CC617C745B1}"/>
    <cellStyle name="Normal 19 14 3 5" xfId="12178" xr:uid="{73816F29-AAE6-41D8-8BB6-5278877DB3AE}"/>
    <cellStyle name="Normal 19 14 3 6" xfId="12179" xr:uid="{0898AFDB-00A3-4839-9B36-085F2DDA6AEA}"/>
    <cellStyle name="Normal 19 14 4" xfId="12180" xr:uid="{F78DEBA4-2E52-4B03-BFA5-C594DE8FCAC0}"/>
    <cellStyle name="Normal 19 14 4 2" xfId="12181" xr:uid="{55B60A74-61A9-4FE3-8217-FB19BF857595}"/>
    <cellStyle name="Normal 19 14 4 3" xfId="12182" xr:uid="{62BC8565-DA12-4DDF-B731-A889EBE79BDD}"/>
    <cellStyle name="Normal 19 14 4 4" xfId="12183" xr:uid="{5B26D9A1-0252-4CD4-BA02-E16DF807A630}"/>
    <cellStyle name="Normal 19 14 4 5" xfId="12184" xr:uid="{5468D22B-9FC4-48DA-A182-458FFABF6C1F}"/>
    <cellStyle name="Normal 19 14 4 6" xfId="12185" xr:uid="{063F9A48-761B-42D5-BF09-A4C20AEE83C7}"/>
    <cellStyle name="Normal 19 14 5" xfId="12186" xr:uid="{7C3F7115-9940-498E-9D6D-299DC89B0250}"/>
    <cellStyle name="Normal 19 14 5 2" xfId="12187" xr:uid="{ECFC9B62-A691-4215-AA85-A5723859BE11}"/>
    <cellStyle name="Normal 19 14 5 3" xfId="12188" xr:uid="{ADBC2E57-788F-4E86-9D7F-9334AE6EAF21}"/>
    <cellStyle name="Normal 19 14 5 4" xfId="12189" xr:uid="{85DA672A-A323-49F6-A15E-B2A12CE2C70F}"/>
    <cellStyle name="Normal 19 14 5 5" xfId="12190" xr:uid="{B0C428F2-844E-4B1F-ADC1-CB6456EA1AB0}"/>
    <cellStyle name="Normal 19 14 5 6" xfId="12191" xr:uid="{A93892A7-D15A-4C78-90A6-0F031ACC66BC}"/>
    <cellStyle name="Normal 19 14 6" xfId="12192" xr:uid="{D9910F26-0FC5-4C4E-89E7-D668569B5A8B}"/>
    <cellStyle name="Normal 19 14 6 2" xfId="12193" xr:uid="{0E6EEE44-F1A9-4C04-88B0-C5A85B08521B}"/>
    <cellStyle name="Normal 19 14 6 3" xfId="12194" xr:uid="{620142A5-8A19-4062-814E-6F8029533380}"/>
    <cellStyle name="Normal 19 14 6 4" xfId="12195" xr:uid="{33519037-A43B-46DE-939B-9F18D0731CD6}"/>
    <cellStyle name="Normal 19 14 6 5" xfId="12196" xr:uid="{4E39CB8A-2E41-4565-9402-A20C51DC58FC}"/>
    <cellStyle name="Normal 19 14 6 6" xfId="12197" xr:uid="{B61C1ED0-63AE-407A-A919-E94A9BA61A6E}"/>
    <cellStyle name="Normal 19 14 7" xfId="12198" xr:uid="{CD8F7326-F1BD-4439-93C4-C5C04F139068}"/>
    <cellStyle name="Normal 19 14 7 2" xfId="12199" xr:uid="{D51FE2B9-3110-48FA-98B2-A50901D8220F}"/>
    <cellStyle name="Normal 19 14 7 3" xfId="12200" xr:uid="{160A868A-C658-4C39-BF5F-3550F654B5CB}"/>
    <cellStyle name="Normal 19 14 7 4" xfId="12201" xr:uid="{E6AA52B3-B2EA-453D-9D42-B11EDED5F93C}"/>
    <cellStyle name="Normal 19 14 7 5" xfId="12202" xr:uid="{319E1363-F8D3-448B-97AA-7AA14D0D9ACC}"/>
    <cellStyle name="Normal 19 14 7 6" xfId="12203" xr:uid="{F11DDBFE-A91C-4035-A9D7-DCC49222FB7A}"/>
    <cellStyle name="Normal 19 14 8" xfId="12204" xr:uid="{84C55335-F1CE-4503-91E5-6CC7EF8A8FAB}"/>
    <cellStyle name="Normal 19 14 8 2" xfId="12205" xr:uid="{6155B343-09B0-4E22-8F96-438D20335B45}"/>
    <cellStyle name="Normal 19 14 8 3" xfId="12206" xr:uid="{5271D1CD-CCC4-4DA7-B80F-538D721A94D6}"/>
    <cellStyle name="Normal 19 14 8 4" xfId="12207" xr:uid="{E7F8A171-8970-4B87-A82D-9EF8D60A6ADD}"/>
    <cellStyle name="Normal 19 14 8 5" xfId="12208" xr:uid="{A7C1B6D6-43B1-4BBB-AF41-35EAC2356A1C}"/>
    <cellStyle name="Normal 19 14 8 6" xfId="12209" xr:uid="{4307456D-B489-40F4-BA34-39047329AE5E}"/>
    <cellStyle name="Normal 19 14 9" xfId="12210" xr:uid="{111FBA66-0011-419D-973F-CA42EE824E15}"/>
    <cellStyle name="Normal 19 15" xfId="12211" xr:uid="{E80CD07A-86C8-4EF9-B602-A005EE4E91EC}"/>
    <cellStyle name="Normal 19 15 10" xfId="12212" xr:uid="{B52E8474-ED35-4259-9789-80067A90DE27}"/>
    <cellStyle name="Normal 19 15 11" xfId="12213" xr:uid="{ED4C66B6-7BDE-47F9-843C-704F66A3C39B}"/>
    <cellStyle name="Normal 19 15 12" xfId="12214" xr:uid="{8CAC0137-7EEF-4C53-B0B3-8317D988CBD0}"/>
    <cellStyle name="Normal 19 15 13" xfId="12215" xr:uid="{685019D8-FE0B-488E-9E5A-8A401C714DC3}"/>
    <cellStyle name="Normal 19 15 2" xfId="12216" xr:uid="{A865F7B6-8032-45AA-A553-48F5546A24E0}"/>
    <cellStyle name="Normal 19 15 2 2" xfId="12217" xr:uid="{FA3AFBF7-C8BC-49EB-8BB9-2BAD0D47F3FF}"/>
    <cellStyle name="Normal 19 15 2 3" xfId="12218" xr:uid="{00A80997-C970-488B-859D-D9F533A3155C}"/>
    <cellStyle name="Normal 19 15 2 4" xfId="12219" xr:uid="{2D5B1721-123F-41F6-AF8D-EB8F334DD9A6}"/>
    <cellStyle name="Normal 19 15 2 5" xfId="12220" xr:uid="{B53069AF-3F23-4538-814D-AF5312FCF102}"/>
    <cellStyle name="Normal 19 15 2 6" xfId="12221" xr:uid="{67C70E20-CBAD-4AB6-8012-E1B7304823AB}"/>
    <cellStyle name="Normal 19 15 3" xfId="12222" xr:uid="{A0A1FA8D-2FEC-41AB-81E1-29BC4310EF3D}"/>
    <cellStyle name="Normal 19 15 3 2" xfId="12223" xr:uid="{AED23B46-3B89-485D-A032-9E0B6980E1BF}"/>
    <cellStyle name="Normal 19 15 3 3" xfId="12224" xr:uid="{0733CD77-CC20-4E52-9B7C-BF33949ED13C}"/>
    <cellStyle name="Normal 19 15 3 4" xfId="12225" xr:uid="{337E10BB-9114-4E59-946C-54F7357AA036}"/>
    <cellStyle name="Normal 19 15 3 5" xfId="12226" xr:uid="{AA85214C-B660-4BBD-9919-A955FEA3A7B5}"/>
    <cellStyle name="Normal 19 15 3 6" xfId="12227" xr:uid="{FC5F1B6B-FD8C-487B-BC7A-A074595DC5FF}"/>
    <cellStyle name="Normal 19 15 4" xfId="12228" xr:uid="{B688C75D-BA51-471D-9E15-E543546E6897}"/>
    <cellStyle name="Normal 19 15 4 2" xfId="12229" xr:uid="{C8E24441-0DE0-42EE-8D78-146A35209984}"/>
    <cellStyle name="Normal 19 15 4 3" xfId="12230" xr:uid="{FF0AC5A9-E5EB-4F42-BAD8-701426697011}"/>
    <cellStyle name="Normal 19 15 4 4" xfId="12231" xr:uid="{EB5A25A0-75E4-4EEE-AE48-D7EB1FD9236E}"/>
    <cellStyle name="Normal 19 15 4 5" xfId="12232" xr:uid="{17F5130E-030E-4A4D-848A-0907954FA9A7}"/>
    <cellStyle name="Normal 19 15 4 6" xfId="12233" xr:uid="{E9C3ADAD-98C2-49BB-9516-C7739ABF523C}"/>
    <cellStyle name="Normal 19 15 5" xfId="12234" xr:uid="{7F672FA1-53CE-4754-B148-C43DA20625AC}"/>
    <cellStyle name="Normal 19 15 5 2" xfId="12235" xr:uid="{A3BBF08C-DD48-41B9-8941-4165847CEB4D}"/>
    <cellStyle name="Normal 19 15 5 3" xfId="12236" xr:uid="{48DD7C1D-759E-4D92-828D-411F2156413E}"/>
    <cellStyle name="Normal 19 15 5 4" xfId="12237" xr:uid="{F5AA9E16-3229-47BB-A5E4-D7E6F53BD654}"/>
    <cellStyle name="Normal 19 15 5 5" xfId="12238" xr:uid="{CC7C3B5C-4E16-4371-B9FE-EC8609AA092B}"/>
    <cellStyle name="Normal 19 15 5 6" xfId="12239" xr:uid="{2512890F-80A2-4C67-9613-2850EAE3CE50}"/>
    <cellStyle name="Normal 19 15 6" xfId="12240" xr:uid="{0C29CDC9-5AAC-4390-AD88-EBDD2D7F220E}"/>
    <cellStyle name="Normal 19 15 6 2" xfId="12241" xr:uid="{E766AA70-0AF3-4E12-8987-9D1A8C7A6480}"/>
    <cellStyle name="Normal 19 15 6 3" xfId="12242" xr:uid="{40011421-92A2-499D-9D8D-E52ABC35A5CE}"/>
    <cellStyle name="Normal 19 15 6 4" xfId="12243" xr:uid="{80E5A91C-7CEF-4FF3-B76E-F0F9E63920F6}"/>
    <cellStyle name="Normal 19 15 6 5" xfId="12244" xr:uid="{1D329F25-A1EC-46D0-9E38-36EEB241F19A}"/>
    <cellStyle name="Normal 19 15 6 6" xfId="12245" xr:uid="{3F52379A-AA07-4CBC-A2AB-0BA890E994CF}"/>
    <cellStyle name="Normal 19 15 7" xfId="12246" xr:uid="{B9FD4693-ACAD-487B-94BD-F4209D279120}"/>
    <cellStyle name="Normal 19 15 7 2" xfId="12247" xr:uid="{F42ECEA5-4B34-4980-976A-4CC77A21A0BC}"/>
    <cellStyle name="Normal 19 15 7 3" xfId="12248" xr:uid="{5ABBF3E2-D357-4F92-93B1-7CC82D3F5421}"/>
    <cellStyle name="Normal 19 15 7 4" xfId="12249" xr:uid="{AB14ED7D-9A1C-4108-877E-BCD6B961F521}"/>
    <cellStyle name="Normal 19 15 7 5" xfId="12250" xr:uid="{924CC90A-1770-4FFB-9A82-4CE72B35F62F}"/>
    <cellStyle name="Normal 19 15 7 6" xfId="12251" xr:uid="{0B87837B-15FA-4135-9FD8-3C6180CA7683}"/>
    <cellStyle name="Normal 19 15 8" xfId="12252" xr:uid="{30521F9C-0405-46B4-A7B4-8A250BCC5724}"/>
    <cellStyle name="Normal 19 15 8 2" xfId="12253" xr:uid="{6F6CC640-0215-4B6C-BD9C-E8025F5F177E}"/>
    <cellStyle name="Normal 19 15 8 3" xfId="12254" xr:uid="{198EE953-64E4-4399-A984-2E8754459C25}"/>
    <cellStyle name="Normal 19 15 8 4" xfId="12255" xr:uid="{82C4670D-84AB-4EC5-A132-3E85453A5DBD}"/>
    <cellStyle name="Normal 19 15 8 5" xfId="12256" xr:uid="{E2D5A7B9-35DD-49A0-A8F1-CE6710C68FFE}"/>
    <cellStyle name="Normal 19 15 8 6" xfId="12257" xr:uid="{64F98BEA-BC5C-4E93-BA84-E251516F3720}"/>
    <cellStyle name="Normal 19 15 9" xfId="12258" xr:uid="{E54FA81D-801D-4AE3-907D-B41F231E2B59}"/>
    <cellStyle name="Normal 19 16" xfId="12259" xr:uid="{952B88D3-4053-48D4-91C0-2DB4D9504032}"/>
    <cellStyle name="Normal 19 16 10" xfId="12260" xr:uid="{CBA4E427-C2CA-4BB4-8DCA-463C05AACBCF}"/>
    <cellStyle name="Normal 19 16 11" xfId="12261" xr:uid="{6393A6B3-0971-4EEC-AF0A-AE9B82E2A02C}"/>
    <cellStyle name="Normal 19 16 12" xfId="12262" xr:uid="{74CF5B97-3920-456C-99D5-BEB6C6573F80}"/>
    <cellStyle name="Normal 19 16 13" xfId="12263" xr:uid="{89C16249-F331-402D-AB1F-96C71169624B}"/>
    <cellStyle name="Normal 19 16 2" xfId="12264" xr:uid="{A8B7768A-0947-442C-8FFF-A44060C52690}"/>
    <cellStyle name="Normal 19 16 2 2" xfId="12265" xr:uid="{DD772226-28DE-422D-BCC6-BB6619C720DB}"/>
    <cellStyle name="Normal 19 16 2 3" xfId="12266" xr:uid="{D862538E-9B34-4837-93A3-2CF8F07E6540}"/>
    <cellStyle name="Normal 19 16 2 4" xfId="12267" xr:uid="{0B9750EF-5A77-48F0-86B0-7D33FD618485}"/>
    <cellStyle name="Normal 19 16 2 5" xfId="12268" xr:uid="{A6762FFE-2690-4BC4-ACFC-6E8CA3381B62}"/>
    <cellStyle name="Normal 19 16 2 6" xfId="12269" xr:uid="{FEDD9B65-90ED-4740-9FA5-942857120058}"/>
    <cellStyle name="Normal 19 16 3" xfId="12270" xr:uid="{1D702D30-D9A5-470A-AFFC-97B9F5847920}"/>
    <cellStyle name="Normal 19 16 3 2" xfId="12271" xr:uid="{987968F0-26A6-48C4-9E62-E7EE09DD7E4D}"/>
    <cellStyle name="Normal 19 16 3 3" xfId="12272" xr:uid="{CABA5A9B-04B6-4E73-857D-843DC81B601F}"/>
    <cellStyle name="Normal 19 16 3 4" xfId="12273" xr:uid="{FC60CB17-228D-4AB4-9BDE-62930B4C0721}"/>
    <cellStyle name="Normal 19 16 3 5" xfId="12274" xr:uid="{0183FB9B-EB25-4F68-A31B-F468D14E7D9B}"/>
    <cellStyle name="Normal 19 16 3 6" xfId="12275" xr:uid="{8B2E18AE-898C-4710-AB55-98FB8818196E}"/>
    <cellStyle name="Normal 19 16 4" xfId="12276" xr:uid="{CFDDEFBC-BD86-42F0-A665-07842C22804E}"/>
    <cellStyle name="Normal 19 16 4 2" xfId="12277" xr:uid="{964590D5-6CA3-4EBA-8276-ECEA2E15FD78}"/>
    <cellStyle name="Normal 19 16 4 3" xfId="12278" xr:uid="{B97A4155-BE5E-41F7-A82B-EA4F8A42A9A1}"/>
    <cellStyle name="Normal 19 16 4 4" xfId="12279" xr:uid="{A48F4D5F-4188-4594-AE97-8147FC407BC8}"/>
    <cellStyle name="Normal 19 16 4 5" xfId="12280" xr:uid="{7332C588-2CFE-4C0B-85FF-08CE82F8588C}"/>
    <cellStyle name="Normal 19 16 4 6" xfId="12281" xr:uid="{3C18E456-454F-41CF-BE32-CCEEFC32B9D4}"/>
    <cellStyle name="Normal 19 16 5" xfId="12282" xr:uid="{079E980D-E08E-4006-99FB-98FC8EF8BE1C}"/>
    <cellStyle name="Normal 19 16 5 2" xfId="12283" xr:uid="{800D7D4F-DB08-4F4A-BA90-A88FADD042BE}"/>
    <cellStyle name="Normal 19 16 5 3" xfId="12284" xr:uid="{1B164D47-0621-43CF-A79E-FFCF35238F62}"/>
    <cellStyle name="Normal 19 16 5 4" xfId="12285" xr:uid="{B5618331-3393-4EDA-8153-C75F744FD0B2}"/>
    <cellStyle name="Normal 19 16 5 5" xfId="12286" xr:uid="{08DEA51A-F7C6-4BE8-8DD2-3B4257DD3511}"/>
    <cellStyle name="Normal 19 16 5 6" xfId="12287" xr:uid="{13F2057E-87DD-4A48-B0CF-CB473B2A4AC9}"/>
    <cellStyle name="Normal 19 16 6" xfId="12288" xr:uid="{7E0CD4D8-D59E-42F2-97D8-04FB606820EF}"/>
    <cellStyle name="Normal 19 16 6 2" xfId="12289" xr:uid="{7C9F76CB-A470-4400-87C4-95AB384F5DED}"/>
    <cellStyle name="Normal 19 16 6 3" xfId="12290" xr:uid="{50083959-59A2-4F24-AD5A-1C3BD86ADE05}"/>
    <cellStyle name="Normal 19 16 6 4" xfId="12291" xr:uid="{38983B7A-63CF-4C8F-8810-6CCC561AF3F5}"/>
    <cellStyle name="Normal 19 16 6 5" xfId="12292" xr:uid="{5F468523-A1EF-43B3-AF81-EC281DBF09B6}"/>
    <cellStyle name="Normal 19 16 6 6" xfId="12293" xr:uid="{550CE440-D778-44DA-9072-39C505CE159E}"/>
    <cellStyle name="Normal 19 16 7" xfId="12294" xr:uid="{C346B9CF-123D-43BC-9411-79B44361858E}"/>
    <cellStyle name="Normal 19 16 7 2" xfId="12295" xr:uid="{97D5539D-B3B6-497F-9789-D1E3703FE900}"/>
    <cellStyle name="Normal 19 16 7 3" xfId="12296" xr:uid="{689DE669-53F2-43AA-AF89-8374E93AE0C7}"/>
    <cellStyle name="Normal 19 16 7 4" xfId="12297" xr:uid="{D498BB11-9B47-4161-B46C-A7287F3A5B3A}"/>
    <cellStyle name="Normal 19 16 7 5" xfId="12298" xr:uid="{87F447CA-285C-48C2-AE6F-4549BC4ED5B1}"/>
    <cellStyle name="Normal 19 16 7 6" xfId="12299" xr:uid="{D1D32229-457C-4AE4-B92B-4BDB679BD01E}"/>
    <cellStyle name="Normal 19 16 8" xfId="12300" xr:uid="{17185188-9273-4F92-B830-C282F9925F5E}"/>
    <cellStyle name="Normal 19 16 8 2" xfId="12301" xr:uid="{9F6DE4EE-2C0D-4DCD-BDCA-D64E408550DD}"/>
    <cellStyle name="Normal 19 16 8 3" xfId="12302" xr:uid="{6814BD7A-3AA4-4B9B-B0EF-E53A004DB286}"/>
    <cellStyle name="Normal 19 16 8 4" xfId="12303" xr:uid="{6C385E17-24A8-4625-AB4D-DDA98F0008D7}"/>
    <cellStyle name="Normal 19 16 8 5" xfId="12304" xr:uid="{F3B0E51D-0E34-4AAD-B85F-FCCD98494766}"/>
    <cellStyle name="Normal 19 16 8 6" xfId="12305" xr:uid="{4EF646D4-D3C3-4DCC-97C0-818B732AFF64}"/>
    <cellStyle name="Normal 19 16 9" xfId="12306" xr:uid="{3A35D6F4-8FDF-4125-A08B-8A7ED908936A}"/>
    <cellStyle name="Normal 19 17" xfId="12307" xr:uid="{CFBABD6E-5943-46D0-8CF4-4B36A29A1E5D}"/>
    <cellStyle name="Normal 19 17 10" xfId="12308" xr:uid="{8EC33028-1A73-4E59-BD41-BCF667F0FB32}"/>
    <cellStyle name="Normal 19 17 11" xfId="12309" xr:uid="{B0B950DC-30A4-47ED-BC5C-2B3C152C4CC6}"/>
    <cellStyle name="Normal 19 17 12" xfId="12310" xr:uid="{25A115AF-1B2A-4E06-A59A-BE87F851B8D2}"/>
    <cellStyle name="Normal 19 17 13" xfId="12311" xr:uid="{D1EC1D66-D63D-4C19-8D4E-E8C6C17EB805}"/>
    <cellStyle name="Normal 19 17 2" xfId="12312" xr:uid="{649129DE-9662-467E-A45A-4A8AF0CD22CC}"/>
    <cellStyle name="Normal 19 17 2 2" xfId="12313" xr:uid="{CDE6FD09-524F-42E5-912B-AF0E0CD38E48}"/>
    <cellStyle name="Normal 19 17 2 3" xfId="12314" xr:uid="{84955DA5-BF72-46FC-9F32-5E2D44FD2F3A}"/>
    <cellStyle name="Normal 19 17 2 4" xfId="12315" xr:uid="{FDC9B103-6FCC-4E46-8ED3-66000A6F0F4C}"/>
    <cellStyle name="Normal 19 17 2 5" xfId="12316" xr:uid="{4483BC8B-1621-4B3F-82A8-52E64CFB33FA}"/>
    <cellStyle name="Normal 19 17 2 6" xfId="12317" xr:uid="{A1FA1B73-5187-416C-A5CB-22EEA0F93647}"/>
    <cellStyle name="Normal 19 17 3" xfId="12318" xr:uid="{200B11D0-4278-4C96-A466-632CCB323F55}"/>
    <cellStyle name="Normal 19 17 3 2" xfId="12319" xr:uid="{73B904FB-C41E-41CB-BBFD-91D0B5E94B23}"/>
    <cellStyle name="Normal 19 17 3 3" xfId="12320" xr:uid="{A0EC8551-506D-4479-93AA-809BC3875EA7}"/>
    <cellStyle name="Normal 19 17 3 4" xfId="12321" xr:uid="{28059E28-3E20-4B5D-A4EC-AE54981DFD20}"/>
    <cellStyle name="Normal 19 17 3 5" xfId="12322" xr:uid="{D0A61515-3624-4D30-A012-589A0E1856B9}"/>
    <cellStyle name="Normal 19 17 3 6" xfId="12323" xr:uid="{1EF87236-4C47-4400-AA51-20AC12F4E5F3}"/>
    <cellStyle name="Normal 19 17 4" xfId="12324" xr:uid="{417DD164-148A-4F98-BF14-242B6699BE0C}"/>
    <cellStyle name="Normal 19 17 4 2" xfId="12325" xr:uid="{8B980CAE-79CC-4708-8FDE-2DF0A8590DB6}"/>
    <cellStyle name="Normal 19 17 4 3" xfId="12326" xr:uid="{FD07D916-8117-4C71-8C00-9593FA27E976}"/>
    <cellStyle name="Normal 19 17 4 4" xfId="12327" xr:uid="{9777F398-80BD-471A-8D00-B1B6AC063AEA}"/>
    <cellStyle name="Normal 19 17 4 5" xfId="12328" xr:uid="{EE3C1EE8-8034-45FF-AFA6-35242DE03C72}"/>
    <cellStyle name="Normal 19 17 4 6" xfId="12329" xr:uid="{DD41D4D3-E562-4653-B3CF-93173B093C5E}"/>
    <cellStyle name="Normal 19 17 5" xfId="12330" xr:uid="{35CD223A-C2E8-4E99-91F8-A58072D498C7}"/>
    <cellStyle name="Normal 19 17 5 2" xfId="12331" xr:uid="{BC94EAB8-02E0-4A31-9F7F-6C95F12AD916}"/>
    <cellStyle name="Normal 19 17 5 3" xfId="12332" xr:uid="{70758DE1-8858-47B7-A2EE-E151CE0C503C}"/>
    <cellStyle name="Normal 19 17 5 4" xfId="12333" xr:uid="{AA453FBC-F6D3-40E0-BF8A-F73C15AFB234}"/>
    <cellStyle name="Normal 19 17 5 5" xfId="12334" xr:uid="{E537E206-DEB4-40A2-A330-D728D0C1ED74}"/>
    <cellStyle name="Normal 19 17 5 6" xfId="12335" xr:uid="{29F0BDCA-46AE-4A79-8032-4602DCA4BF18}"/>
    <cellStyle name="Normal 19 17 6" xfId="12336" xr:uid="{27C42E90-3713-4A7E-AC9C-1A980B254116}"/>
    <cellStyle name="Normal 19 17 6 2" xfId="12337" xr:uid="{E7E32233-C052-440D-A764-C2ACB87C9DE5}"/>
    <cellStyle name="Normal 19 17 6 3" xfId="12338" xr:uid="{96774480-D442-443B-A5E7-B3125F9ED03B}"/>
    <cellStyle name="Normal 19 17 6 4" xfId="12339" xr:uid="{F34610F2-0CA7-4AEB-957D-4BC468E94416}"/>
    <cellStyle name="Normal 19 17 6 5" xfId="12340" xr:uid="{88EA00D7-8066-40D9-8B68-092C91ACB076}"/>
    <cellStyle name="Normal 19 17 6 6" xfId="12341" xr:uid="{0916AD61-31BA-448B-892D-03685F59F123}"/>
    <cellStyle name="Normal 19 17 7" xfId="12342" xr:uid="{140906CC-0247-4D00-9637-365D3B2D3743}"/>
    <cellStyle name="Normal 19 17 7 2" xfId="12343" xr:uid="{C88943B0-09CB-4E17-ABA9-9F3BF9D3E4E4}"/>
    <cellStyle name="Normal 19 17 7 3" xfId="12344" xr:uid="{4C85FCC2-DD96-4BFD-96BF-BC688FD9C21E}"/>
    <cellStyle name="Normal 19 17 7 4" xfId="12345" xr:uid="{503B3514-B5B5-483D-BA09-511826B8EB4D}"/>
    <cellStyle name="Normal 19 17 7 5" xfId="12346" xr:uid="{138DDA7F-B10B-4FF1-8962-5D050F291FC6}"/>
    <cellStyle name="Normal 19 17 7 6" xfId="12347" xr:uid="{C66EF96C-1091-4EDC-BC11-6C21AE053CD3}"/>
    <cellStyle name="Normal 19 17 8" xfId="12348" xr:uid="{4397EEA2-C6FE-4C9C-8112-5F76F56ED0E4}"/>
    <cellStyle name="Normal 19 17 8 2" xfId="12349" xr:uid="{AB46E868-4CBC-4DBB-B971-2DC27D618293}"/>
    <cellStyle name="Normal 19 17 8 3" xfId="12350" xr:uid="{FA30243F-17D1-45B8-BAED-ED658B346CE4}"/>
    <cellStyle name="Normal 19 17 8 4" xfId="12351" xr:uid="{8CD2E270-BE19-4BBF-B533-22E8215D8B11}"/>
    <cellStyle name="Normal 19 17 8 5" xfId="12352" xr:uid="{8BF818C7-7BE4-43E2-851E-68983C746153}"/>
    <cellStyle name="Normal 19 17 8 6" xfId="12353" xr:uid="{82584CEA-872F-44ED-99C0-DDB0EABE25B4}"/>
    <cellStyle name="Normal 19 17 9" xfId="12354" xr:uid="{46BF0222-FD1A-4A32-9EF8-AA51639F11DB}"/>
    <cellStyle name="Normal 19 18" xfId="12355" xr:uid="{D1D9DC51-9832-4898-BBA9-FFE177AD8902}"/>
    <cellStyle name="Normal 19 18 10" xfId="12356" xr:uid="{7457C11B-6D3F-4805-B9E7-81FA1713967B}"/>
    <cellStyle name="Normal 19 18 11" xfId="12357" xr:uid="{8AA30E0A-15E5-45D5-A5D2-EE42A12F7DDB}"/>
    <cellStyle name="Normal 19 18 12" xfId="12358" xr:uid="{96520EBF-1FE4-4223-8B0B-3F241AA50E1B}"/>
    <cellStyle name="Normal 19 18 13" xfId="12359" xr:uid="{8CBFED66-96C7-4969-950D-F9DD640BF76A}"/>
    <cellStyle name="Normal 19 18 2" xfId="12360" xr:uid="{3F75F5A1-213E-4F6E-A643-EAEFB232F8E9}"/>
    <cellStyle name="Normal 19 18 2 2" xfId="12361" xr:uid="{DF6919ED-80FD-4454-88A4-C35029D433A9}"/>
    <cellStyle name="Normal 19 18 2 3" xfId="12362" xr:uid="{6312DCB2-9BDD-4ADE-96EB-9127D8263513}"/>
    <cellStyle name="Normal 19 18 2 4" xfId="12363" xr:uid="{BEFD611B-4CF6-4AFC-ADF4-3824150CCE26}"/>
    <cellStyle name="Normal 19 18 2 5" xfId="12364" xr:uid="{9CE2E0E2-8F24-4975-AA0C-80CD8D610D2A}"/>
    <cellStyle name="Normal 19 18 2 6" xfId="12365" xr:uid="{7827839B-07B1-4458-B2EC-9D1B8C99F19A}"/>
    <cellStyle name="Normal 19 18 3" xfId="12366" xr:uid="{FF2653D8-0FB9-4691-82F2-04C5EABCB104}"/>
    <cellStyle name="Normal 19 18 3 2" xfId="12367" xr:uid="{7421C6B3-748D-414E-9172-E28EC9DB1F28}"/>
    <cellStyle name="Normal 19 18 3 3" xfId="12368" xr:uid="{86FF3FBD-CE8B-43C6-A2E5-B20B79808C5C}"/>
    <cellStyle name="Normal 19 18 3 4" xfId="12369" xr:uid="{3BCDA2FE-AF55-4B81-9F9F-CF88787BF204}"/>
    <cellStyle name="Normal 19 18 3 5" xfId="12370" xr:uid="{A4541FF6-88A2-4713-A249-2B56D05D3AD7}"/>
    <cellStyle name="Normal 19 18 3 6" xfId="12371" xr:uid="{BFCC5C9F-EFEA-486D-A71C-AB7E616BFD07}"/>
    <cellStyle name="Normal 19 18 4" xfId="12372" xr:uid="{976DB5B2-A8A0-43E2-8326-8D24684FA462}"/>
    <cellStyle name="Normal 19 18 4 2" xfId="12373" xr:uid="{C038A1E5-CAAB-4AA3-9AC3-A3E99FFD5E50}"/>
    <cellStyle name="Normal 19 18 4 3" xfId="12374" xr:uid="{B97DE92C-6103-4754-ABCD-0579CA759EF8}"/>
    <cellStyle name="Normal 19 18 4 4" xfId="12375" xr:uid="{3A9694EB-9BF6-4F3A-A894-E6184BB74824}"/>
    <cellStyle name="Normal 19 18 4 5" xfId="12376" xr:uid="{BD5BB9C1-9999-4F12-89E3-3A28D47FEB80}"/>
    <cellStyle name="Normal 19 18 4 6" xfId="12377" xr:uid="{B9DCF857-8C85-4E61-8152-7F1CF520E92F}"/>
    <cellStyle name="Normal 19 18 5" xfId="12378" xr:uid="{CF91434A-3349-4B44-91BA-CF301C23D52F}"/>
    <cellStyle name="Normal 19 18 5 2" xfId="12379" xr:uid="{F5D45B34-8D79-4365-A5F6-B7BDE2092A43}"/>
    <cellStyle name="Normal 19 18 5 3" xfId="12380" xr:uid="{12D4C7BB-FDBD-4B8B-834A-5216FBBC76AF}"/>
    <cellStyle name="Normal 19 18 5 4" xfId="12381" xr:uid="{B623690C-E439-466E-A475-1ABFE35716AF}"/>
    <cellStyle name="Normal 19 18 5 5" xfId="12382" xr:uid="{0EBA9E45-DA2C-490C-AC66-F3CB7C2B1863}"/>
    <cellStyle name="Normal 19 18 5 6" xfId="12383" xr:uid="{731E81A2-37A2-4489-9E19-9FF94E69D11A}"/>
    <cellStyle name="Normal 19 18 6" xfId="12384" xr:uid="{D9E7B001-9246-48AB-ABC3-9B5C497200F3}"/>
    <cellStyle name="Normal 19 18 6 2" xfId="12385" xr:uid="{9FA7A3EB-C82A-46D0-A800-975736C612B6}"/>
    <cellStyle name="Normal 19 18 6 3" xfId="12386" xr:uid="{FE47BB16-F2F0-40C7-85A8-73D16390AE7C}"/>
    <cellStyle name="Normal 19 18 6 4" xfId="12387" xr:uid="{4609F5E8-AC05-4E84-B76E-E8828F3923F2}"/>
    <cellStyle name="Normal 19 18 6 5" xfId="12388" xr:uid="{99661F88-EA17-48F5-9969-0B9A00F2E707}"/>
    <cellStyle name="Normal 19 18 6 6" xfId="12389" xr:uid="{D54EF8F1-740E-402B-A121-E38AB88D76F7}"/>
    <cellStyle name="Normal 19 18 7" xfId="12390" xr:uid="{C4EE17B5-A7AE-4821-869B-BDD606ACE036}"/>
    <cellStyle name="Normal 19 18 7 2" xfId="12391" xr:uid="{B1BAD9DD-F011-4069-9B90-85C178837CEA}"/>
    <cellStyle name="Normal 19 18 7 3" xfId="12392" xr:uid="{F5A42BB8-DAB3-4E69-A9F5-B2A79F4D84C9}"/>
    <cellStyle name="Normal 19 18 7 4" xfId="12393" xr:uid="{44AB9452-5C6B-4B7F-9BB3-C2304681F8FD}"/>
    <cellStyle name="Normal 19 18 7 5" xfId="12394" xr:uid="{F3B24B70-A7CA-4AC7-B6B5-A4DB8B9871C1}"/>
    <cellStyle name="Normal 19 18 7 6" xfId="12395" xr:uid="{D0569105-4062-4F5E-838D-2BE98918F87A}"/>
    <cellStyle name="Normal 19 18 8" xfId="12396" xr:uid="{F05CDAB5-11BE-4183-B890-E3121B89C6DC}"/>
    <cellStyle name="Normal 19 18 8 2" xfId="12397" xr:uid="{030A9387-DE7C-484B-8A7E-29A00EE0BB0B}"/>
    <cellStyle name="Normal 19 18 8 3" xfId="12398" xr:uid="{DFE01BBB-6FCC-488C-8D21-B95604333C85}"/>
    <cellStyle name="Normal 19 18 8 4" xfId="12399" xr:uid="{BB0B4B38-69D8-4C2D-8653-75E751CAF107}"/>
    <cellStyle name="Normal 19 18 8 5" xfId="12400" xr:uid="{6C7CCD5C-39E0-4C07-A3A7-14F6207C682F}"/>
    <cellStyle name="Normal 19 18 8 6" xfId="12401" xr:uid="{7AD747B9-3CC8-4435-AF50-6F1E37B80489}"/>
    <cellStyle name="Normal 19 18 9" xfId="12402" xr:uid="{2A1D21DE-0B21-445B-A748-ACF194D894BE}"/>
    <cellStyle name="Normal 19 19" xfId="12403" xr:uid="{661F1D04-0B42-4A06-B3BD-9163639AE548}"/>
    <cellStyle name="Normal 19 19 10" xfId="12404" xr:uid="{8FBA84A3-4706-44B0-B604-3FB4699D9F28}"/>
    <cellStyle name="Normal 19 19 11" xfId="12405" xr:uid="{D40AF73B-C81D-4EA1-B19E-88B9BBE2DC96}"/>
    <cellStyle name="Normal 19 19 12" xfId="12406" xr:uid="{7D4B8020-4F6F-4FD0-9488-6C807D7E0A6B}"/>
    <cellStyle name="Normal 19 19 13" xfId="12407" xr:uid="{77F34BE0-21C1-4338-AFA2-B0815CE5CAE4}"/>
    <cellStyle name="Normal 19 19 2" xfId="12408" xr:uid="{5F73DEA2-AEBF-4CBD-A85E-2B31ACE7A711}"/>
    <cellStyle name="Normal 19 19 2 2" xfId="12409" xr:uid="{3B2C48D2-2E41-4500-A350-375871624196}"/>
    <cellStyle name="Normal 19 19 2 3" xfId="12410" xr:uid="{F2692022-BD98-45B6-87A7-591FB705B4E9}"/>
    <cellStyle name="Normal 19 19 2 4" xfId="12411" xr:uid="{E7599B1C-B77C-4513-A810-8B6F9CB0AFDD}"/>
    <cellStyle name="Normal 19 19 2 5" xfId="12412" xr:uid="{E21FF433-8D96-4332-9FC7-F29F502420E4}"/>
    <cellStyle name="Normal 19 19 2 6" xfId="12413" xr:uid="{E4CEF6DA-D3EE-4D19-8659-4BA8B2DDF437}"/>
    <cellStyle name="Normal 19 19 3" xfId="12414" xr:uid="{18ED0B1E-84C4-4B15-B032-3DBD72CCC2AF}"/>
    <cellStyle name="Normal 19 19 3 2" xfId="12415" xr:uid="{D36F05DC-D38B-4961-9F22-B03DC6F5795A}"/>
    <cellStyle name="Normal 19 19 3 3" xfId="12416" xr:uid="{AA1FD723-0FD8-4B71-973B-BAFBD30A651C}"/>
    <cellStyle name="Normal 19 19 3 4" xfId="12417" xr:uid="{D8A1FDB6-544D-49EA-9AE2-328DCDD64E9D}"/>
    <cellStyle name="Normal 19 19 3 5" xfId="12418" xr:uid="{98CF338D-B3EF-49BF-99FA-71F733BC3972}"/>
    <cellStyle name="Normal 19 19 3 6" xfId="12419" xr:uid="{DF022E14-234E-40B9-AD7D-493BD0D01BAB}"/>
    <cellStyle name="Normal 19 19 4" xfId="12420" xr:uid="{69BC30F9-90B3-4D6C-8185-AC7A8F4C7423}"/>
    <cellStyle name="Normal 19 19 4 2" xfId="12421" xr:uid="{EE56D1DC-C434-4759-BD7F-613B12B64CCF}"/>
    <cellStyle name="Normal 19 19 4 3" xfId="12422" xr:uid="{0CF57D9D-2C65-4F45-81A7-DE1DBDCB7769}"/>
    <cellStyle name="Normal 19 19 4 4" xfId="12423" xr:uid="{8208BF2A-BC12-45A8-9D32-D323A88D7BCD}"/>
    <cellStyle name="Normal 19 19 4 5" xfId="12424" xr:uid="{BA66BF4C-E515-4697-BD31-96CD64D3343B}"/>
    <cellStyle name="Normal 19 19 4 6" xfId="12425" xr:uid="{B575E183-F23D-472D-B69E-FE6071434C3C}"/>
    <cellStyle name="Normal 19 19 5" xfId="12426" xr:uid="{066D971E-2683-4213-8B74-B9733801FBFD}"/>
    <cellStyle name="Normal 19 19 5 2" xfId="12427" xr:uid="{84F5E59A-DE10-43C7-9EFF-092B9750D600}"/>
    <cellStyle name="Normal 19 19 5 3" xfId="12428" xr:uid="{6A946A74-8861-4709-A72D-F2A4208E4B99}"/>
    <cellStyle name="Normal 19 19 5 4" xfId="12429" xr:uid="{7246A69D-826B-43B4-AFA4-8D0280E56457}"/>
    <cellStyle name="Normal 19 19 5 5" xfId="12430" xr:uid="{D29ECB3B-52CF-4DFC-BD4B-82D8F75A20DB}"/>
    <cellStyle name="Normal 19 19 5 6" xfId="12431" xr:uid="{49DDEEE0-C92A-4899-86D1-B88044112259}"/>
    <cellStyle name="Normal 19 19 6" xfId="12432" xr:uid="{3DEEB3F2-2B7D-48E3-B36D-9265673B8A9F}"/>
    <cellStyle name="Normal 19 19 6 2" xfId="12433" xr:uid="{76A8F2D2-6162-4806-B7E2-3B7ADC760C77}"/>
    <cellStyle name="Normal 19 19 6 3" xfId="12434" xr:uid="{693443CF-97DE-4EBA-88BB-E4645F7FEABD}"/>
    <cellStyle name="Normal 19 19 6 4" xfId="12435" xr:uid="{EBDE2B15-7C28-4DF2-A285-5AF219415D9C}"/>
    <cellStyle name="Normal 19 19 6 5" xfId="12436" xr:uid="{9E96C99B-80FE-46EB-8D40-6338389918DB}"/>
    <cellStyle name="Normal 19 19 6 6" xfId="12437" xr:uid="{98DCA651-8855-4657-ABF8-83B52B27CEF7}"/>
    <cellStyle name="Normal 19 19 7" xfId="12438" xr:uid="{804B1CBD-48F4-4D60-840A-4750569FFA4F}"/>
    <cellStyle name="Normal 19 19 7 2" xfId="12439" xr:uid="{666AA15A-8583-4C29-8D3D-9771644C9D76}"/>
    <cellStyle name="Normal 19 19 7 3" xfId="12440" xr:uid="{6F91A98F-F21E-4327-8DFB-B6B37E78EC82}"/>
    <cellStyle name="Normal 19 19 7 4" xfId="12441" xr:uid="{A3F64AD4-F299-4009-8D6C-1A0ED7DFA968}"/>
    <cellStyle name="Normal 19 19 7 5" xfId="12442" xr:uid="{91964788-EBC0-4DF3-8C22-E97B98EE23D0}"/>
    <cellStyle name="Normal 19 19 7 6" xfId="12443" xr:uid="{7C0778E6-65BF-4251-B799-7C4FBE8B20C2}"/>
    <cellStyle name="Normal 19 19 8" xfId="12444" xr:uid="{193A0F38-8C17-4140-A4DD-B7F1249FD348}"/>
    <cellStyle name="Normal 19 19 8 2" xfId="12445" xr:uid="{B50FDB5C-1EC1-49AE-AF92-48D0AE877C43}"/>
    <cellStyle name="Normal 19 19 8 3" xfId="12446" xr:uid="{FB5E362B-10E4-4ED9-841A-4C6CDF32DB51}"/>
    <cellStyle name="Normal 19 19 8 4" xfId="12447" xr:uid="{C6005E46-066E-4738-9E64-4210A9124032}"/>
    <cellStyle name="Normal 19 19 8 5" xfId="12448" xr:uid="{CBF3195C-A3CA-47C0-92CE-A8BB20859DC9}"/>
    <cellStyle name="Normal 19 19 8 6" xfId="12449" xr:uid="{40017EDD-81BF-4A0E-B254-E2A57BBD9D14}"/>
    <cellStyle name="Normal 19 19 9" xfId="12450" xr:uid="{49AB19A7-BD7D-4D01-A047-E492705F880D}"/>
    <cellStyle name="Normal 19 2" xfId="12451" xr:uid="{53DEF2BF-4278-4121-BFB9-DDD4CC2E491B}"/>
    <cellStyle name="Normal 19 2 10" xfId="12452" xr:uid="{65F388F9-CDA2-4E6C-8958-9DAE24337960}"/>
    <cellStyle name="Normal 19 2 11" xfId="12453" xr:uid="{60DBDDFC-F48B-4EA0-8E6B-3FD4A22E017A}"/>
    <cellStyle name="Normal 19 2 12" xfId="12454" xr:uid="{B477E027-E91B-4C3D-A2E2-63F062EED44A}"/>
    <cellStyle name="Normal 19 2 13" xfId="12455" xr:uid="{D9C1E928-9C83-49C8-B941-9C2D41C9A3F3}"/>
    <cellStyle name="Normal 19 2 14" xfId="42574" xr:uid="{9FA143CD-E515-4B88-9400-58496471A965}"/>
    <cellStyle name="Normal 19 2 14 2" xfId="43590" xr:uid="{5FCC4CBF-875C-48C9-9DF0-99E41F300855}"/>
    <cellStyle name="Normal 19 2 2" xfId="12456" xr:uid="{CE2F8800-114A-47CD-B711-F523C76DB2A5}"/>
    <cellStyle name="Normal 19 2 2 2" xfId="12457" xr:uid="{05D2C179-DB8E-47DB-818C-7E4D193C0C07}"/>
    <cellStyle name="Normal 19 2 2 3" xfId="12458" xr:uid="{B2CBDC56-C508-4E99-A280-E3E3CC621FD6}"/>
    <cellStyle name="Normal 19 2 2 4" xfId="12459" xr:uid="{37AEC40F-9B59-4042-BC15-B4C0651DF275}"/>
    <cellStyle name="Normal 19 2 2 5" xfId="12460" xr:uid="{0ABB07C3-7C05-4609-B3BB-46F3B27CAD12}"/>
    <cellStyle name="Normal 19 2 2 6" xfId="12461" xr:uid="{04BFE076-C861-4B39-A996-205CE5305C46}"/>
    <cellStyle name="Normal 19 2 3" xfId="12462" xr:uid="{4180D7A4-83C4-425D-B8EE-06E2DC6CDF72}"/>
    <cellStyle name="Normal 19 2 3 2" xfId="12463" xr:uid="{FF93797E-11DF-41F6-8B9C-0352052CE28C}"/>
    <cellStyle name="Normal 19 2 3 3" xfId="12464" xr:uid="{B9AAEC63-C351-4B3B-A5CE-DCBD41FFF466}"/>
    <cellStyle name="Normal 19 2 3 4" xfId="12465" xr:uid="{B014AFC2-C94B-4F2F-BF61-6A928CF85DD4}"/>
    <cellStyle name="Normal 19 2 3 5" xfId="12466" xr:uid="{203544B5-5BD6-4226-8513-F12E3C1A1099}"/>
    <cellStyle name="Normal 19 2 3 6" xfId="12467" xr:uid="{144BED58-BC08-4D87-9269-2E050B6A729A}"/>
    <cellStyle name="Normal 19 2 4" xfId="12468" xr:uid="{26D8730B-CB6E-48DB-93E4-31B571109A6E}"/>
    <cellStyle name="Normal 19 2 4 2" xfId="12469" xr:uid="{CF931A48-894F-4AE1-8ABF-817947551FA8}"/>
    <cellStyle name="Normal 19 2 4 3" xfId="12470" xr:uid="{6DAC9670-1AAA-4527-BA6A-40AC3B2C75B8}"/>
    <cellStyle name="Normal 19 2 4 4" xfId="12471" xr:uid="{39403C2E-22DF-4F01-8591-2C0D5723DAE5}"/>
    <cellStyle name="Normal 19 2 4 5" xfId="12472" xr:uid="{E65F8A37-9D74-4342-BD16-86E8FC5F6DC0}"/>
    <cellStyle name="Normal 19 2 4 6" xfId="12473" xr:uid="{603D7096-E17B-4952-A8A6-DF2B9EC093BF}"/>
    <cellStyle name="Normal 19 2 5" xfId="12474" xr:uid="{118B2DE7-6502-481A-98BA-776B7B31C77A}"/>
    <cellStyle name="Normal 19 2 5 2" xfId="12475" xr:uid="{92F23CF1-2861-442D-BEC6-B9351F66F738}"/>
    <cellStyle name="Normal 19 2 5 3" xfId="12476" xr:uid="{0658D4EA-F90D-4413-9EF1-ABE4F6728162}"/>
    <cellStyle name="Normal 19 2 5 4" xfId="12477" xr:uid="{A615C5A9-F587-4EE6-8639-36B3499B796E}"/>
    <cellStyle name="Normal 19 2 5 5" xfId="12478" xr:uid="{F39209DF-0BEF-4FBC-823A-222EC407BB4B}"/>
    <cellStyle name="Normal 19 2 5 6" xfId="12479" xr:uid="{2A633462-3AA6-43D7-B172-FA4E6FD12E2E}"/>
    <cellStyle name="Normal 19 2 6" xfId="12480" xr:uid="{ADFBE4D5-A25A-4B3B-BD6C-C0F9E294E07A}"/>
    <cellStyle name="Normal 19 2 6 2" xfId="12481" xr:uid="{1646147E-603C-4DAA-944A-B1835A915C0B}"/>
    <cellStyle name="Normal 19 2 6 3" xfId="12482" xr:uid="{1ECC6D22-66D0-4E85-A5B4-46BD2AF01604}"/>
    <cellStyle name="Normal 19 2 6 4" xfId="12483" xr:uid="{0B3559C1-C68B-4B1F-9A44-5F800466DF4E}"/>
    <cellStyle name="Normal 19 2 6 5" xfId="12484" xr:uid="{DCE5C14D-6B46-4251-8D3D-E6885E3E36A4}"/>
    <cellStyle name="Normal 19 2 6 6" xfId="12485" xr:uid="{42FE2161-E04F-4631-A3F1-E996042C6ABD}"/>
    <cellStyle name="Normal 19 2 7" xfId="12486" xr:uid="{B349D997-7711-4BC0-9825-D6E561F00738}"/>
    <cellStyle name="Normal 19 2 7 2" xfId="12487" xr:uid="{A80E0C0B-19A7-4737-BB2B-319381F428CB}"/>
    <cellStyle name="Normal 19 2 7 3" xfId="12488" xr:uid="{379E76B7-1C12-48E9-902D-87BB65264BC8}"/>
    <cellStyle name="Normal 19 2 7 4" xfId="12489" xr:uid="{480DC1C2-077F-42AD-A037-7F43CA1BD293}"/>
    <cellStyle name="Normal 19 2 7 5" xfId="12490" xr:uid="{8191AAE2-4D9C-4138-8CB1-E22177F5B038}"/>
    <cellStyle name="Normal 19 2 7 6" xfId="12491" xr:uid="{F74CA78E-C480-44E9-A3D4-2723FB188538}"/>
    <cellStyle name="Normal 19 2 8" xfId="12492" xr:uid="{14738326-2CF9-47E1-930D-0E0EA942321B}"/>
    <cellStyle name="Normal 19 2 8 2" xfId="12493" xr:uid="{2F219702-8493-486A-9B98-CAC0735DDAA8}"/>
    <cellStyle name="Normal 19 2 8 3" xfId="12494" xr:uid="{6DA95574-8DD1-4B25-B768-730D8CD94E07}"/>
    <cellStyle name="Normal 19 2 8 4" xfId="12495" xr:uid="{E59632A9-95AE-4C74-A245-2B2CE2C04EDD}"/>
    <cellStyle name="Normal 19 2 8 5" xfId="12496" xr:uid="{ABEBA318-F76B-446E-B57D-7123D752EC6C}"/>
    <cellStyle name="Normal 19 2 8 6" xfId="12497" xr:uid="{79C3AEFA-6AEC-424D-97C3-550DF89F2301}"/>
    <cellStyle name="Normal 19 2 9" xfId="12498" xr:uid="{4BC7B145-ABE0-49D9-A77A-9329099E33B3}"/>
    <cellStyle name="Normal 19 20" xfId="12499" xr:uid="{78C38D84-2D74-4BEF-82B6-146790DE5344}"/>
    <cellStyle name="Normal 19 20 10" xfId="12500" xr:uid="{6E6A241F-7485-403B-946D-4EDA2BA06FA5}"/>
    <cellStyle name="Normal 19 20 11" xfId="12501" xr:uid="{DC44826A-F628-4370-8236-CB6B5CD5D1BB}"/>
    <cellStyle name="Normal 19 20 12" xfId="12502" xr:uid="{3291D06F-9E0D-4F08-8F66-33917275016E}"/>
    <cellStyle name="Normal 19 20 13" xfId="12503" xr:uid="{D916723E-52D3-4461-BC8C-DC585E891A79}"/>
    <cellStyle name="Normal 19 20 2" xfId="12504" xr:uid="{2EDD72C4-EA8B-4CF0-B4DF-6DE1FE6C5FD4}"/>
    <cellStyle name="Normal 19 20 2 2" xfId="12505" xr:uid="{50FC3567-DC32-4364-9AA8-E7B728227D18}"/>
    <cellStyle name="Normal 19 20 2 3" xfId="12506" xr:uid="{46BFB0A9-88B7-4784-B1AB-85DAF7FE928E}"/>
    <cellStyle name="Normal 19 20 2 4" xfId="12507" xr:uid="{5E9CB2C7-EF6A-469E-9944-47A0A27A5169}"/>
    <cellStyle name="Normal 19 20 2 5" xfId="12508" xr:uid="{2119DA15-10DF-476E-8C55-AE536AA9D1CF}"/>
    <cellStyle name="Normal 19 20 2 6" xfId="12509" xr:uid="{3751C26C-F0A2-4754-AC29-BFB549AB6C43}"/>
    <cellStyle name="Normal 19 20 3" xfId="12510" xr:uid="{2CE071DF-6CE4-4688-81A7-8A3EAAE1DB1E}"/>
    <cellStyle name="Normal 19 20 3 2" xfId="12511" xr:uid="{876F89AA-0D15-4384-887D-682388128B37}"/>
    <cellStyle name="Normal 19 20 3 3" xfId="12512" xr:uid="{6A5DED13-435D-4617-A46D-20C01F977685}"/>
    <cellStyle name="Normal 19 20 3 4" xfId="12513" xr:uid="{CA0C9C13-2181-4408-9077-809A64ED145F}"/>
    <cellStyle name="Normal 19 20 3 5" xfId="12514" xr:uid="{56875DDB-FC68-46B8-8F58-62BEEF4C2499}"/>
    <cellStyle name="Normal 19 20 3 6" xfId="12515" xr:uid="{21A5BA22-07D9-45B5-841E-79777F57F348}"/>
    <cellStyle name="Normal 19 20 4" xfId="12516" xr:uid="{082B9237-097A-4517-8864-6B15E41A5D1C}"/>
    <cellStyle name="Normal 19 20 4 2" xfId="12517" xr:uid="{3A5CD79D-9CAD-45F0-BE4F-F7E039BFD9B6}"/>
    <cellStyle name="Normal 19 20 4 3" xfId="12518" xr:uid="{82D8BDB1-95B7-4180-9693-8C09C0950835}"/>
    <cellStyle name="Normal 19 20 4 4" xfId="12519" xr:uid="{3A6A0834-4378-47F5-BBFC-E222B71140EE}"/>
    <cellStyle name="Normal 19 20 4 5" xfId="12520" xr:uid="{43A3F75F-0F9F-4DB6-B734-D1BC85C48265}"/>
    <cellStyle name="Normal 19 20 4 6" xfId="12521" xr:uid="{06D9D07F-EEB4-4B8B-9A0F-281115ACB5D5}"/>
    <cellStyle name="Normal 19 20 5" xfId="12522" xr:uid="{B00BA342-0F49-48BF-A37F-F0B1F70B7879}"/>
    <cellStyle name="Normal 19 20 5 2" xfId="12523" xr:uid="{E69A7B9D-A8B8-495D-A469-13770396A5CC}"/>
    <cellStyle name="Normal 19 20 5 3" xfId="12524" xr:uid="{76F11A0B-1BB2-4BA5-A22A-D8C23DC78946}"/>
    <cellStyle name="Normal 19 20 5 4" xfId="12525" xr:uid="{2C2A6FC1-F643-491F-9D63-53ECEEF10325}"/>
    <cellStyle name="Normal 19 20 5 5" xfId="12526" xr:uid="{8C895014-5B5F-4AAB-AA8C-F217236A2337}"/>
    <cellStyle name="Normal 19 20 5 6" xfId="12527" xr:uid="{52284042-E53D-4A59-9B62-11A814D4B30C}"/>
    <cellStyle name="Normal 19 20 6" xfId="12528" xr:uid="{37807ABB-FCDD-4419-B54A-2A0D143E6914}"/>
    <cellStyle name="Normal 19 20 6 2" xfId="12529" xr:uid="{E23220D5-4B0A-4B90-A42C-530FE89029D9}"/>
    <cellStyle name="Normal 19 20 6 3" xfId="12530" xr:uid="{CB482AA2-8D2D-4800-ADCD-7F2E8C14C0C2}"/>
    <cellStyle name="Normal 19 20 6 4" xfId="12531" xr:uid="{1FC6C8D2-7666-4A58-94B7-3E986A5A07D5}"/>
    <cellStyle name="Normal 19 20 6 5" xfId="12532" xr:uid="{5399E6F9-6801-4AC6-A116-DCCD2B0DE9A8}"/>
    <cellStyle name="Normal 19 20 6 6" xfId="12533" xr:uid="{A1F2D43B-A0A2-4EFC-8267-60866CCAFB55}"/>
    <cellStyle name="Normal 19 20 7" xfId="12534" xr:uid="{F44DBAB3-8021-4AAD-90A7-8FCAB631E4BC}"/>
    <cellStyle name="Normal 19 20 7 2" xfId="12535" xr:uid="{8CB6297C-0168-4777-87CC-62C15F40A2B0}"/>
    <cellStyle name="Normal 19 20 7 3" xfId="12536" xr:uid="{36FB7303-2A43-49FC-ABB8-13DAE1F7BF62}"/>
    <cellStyle name="Normal 19 20 7 4" xfId="12537" xr:uid="{5F731313-8E74-4F19-9AD6-493CBA4CCF28}"/>
    <cellStyle name="Normal 19 20 7 5" xfId="12538" xr:uid="{D606E7A8-EDE2-4B7C-8F26-FC1966BE125E}"/>
    <cellStyle name="Normal 19 20 7 6" xfId="12539" xr:uid="{C5FCE8CD-F912-47D0-8B52-F638F40EC621}"/>
    <cellStyle name="Normal 19 20 8" xfId="12540" xr:uid="{F44D3337-6D8E-4DB4-97F9-80FB37ACF456}"/>
    <cellStyle name="Normal 19 20 8 2" xfId="12541" xr:uid="{78CA0832-6067-4CD3-BDD5-097F7669B466}"/>
    <cellStyle name="Normal 19 20 8 3" xfId="12542" xr:uid="{50295462-E636-4B1A-9F9F-E2104FDB80D5}"/>
    <cellStyle name="Normal 19 20 8 4" xfId="12543" xr:uid="{7C799A1B-783B-49D2-B64C-D9AE95A2C739}"/>
    <cellStyle name="Normal 19 20 8 5" xfId="12544" xr:uid="{21126199-5129-4839-9A8E-24CEDCDCB874}"/>
    <cellStyle name="Normal 19 20 8 6" xfId="12545" xr:uid="{B2C3FC69-29A8-4B43-8397-EC8D1583FCE4}"/>
    <cellStyle name="Normal 19 20 9" xfId="12546" xr:uid="{B2608B82-81DD-4D7C-A204-D529B0867CE1}"/>
    <cellStyle name="Normal 19 21" xfId="12547" xr:uid="{2B1AA928-A5BC-4CEB-80DA-5B752FDFC61B}"/>
    <cellStyle name="Normal 19 21 10" xfId="12548" xr:uid="{9AB8D40A-9EAF-4C5D-B8FF-A88E4BB0AC89}"/>
    <cellStyle name="Normal 19 21 11" xfId="12549" xr:uid="{72E8D3D8-889B-48AB-84BB-FED17B620027}"/>
    <cellStyle name="Normal 19 21 12" xfId="12550" xr:uid="{C5684772-F9DD-45ED-AF16-1130E03C0E89}"/>
    <cellStyle name="Normal 19 21 13" xfId="12551" xr:uid="{61567CD4-029B-492C-AE09-694D112D8423}"/>
    <cellStyle name="Normal 19 21 2" xfId="12552" xr:uid="{A27123A7-9022-4083-B927-3FFC6D969B3B}"/>
    <cellStyle name="Normal 19 21 2 2" xfId="12553" xr:uid="{C9433548-FE90-4E4A-B6F5-2ED267A84D29}"/>
    <cellStyle name="Normal 19 21 2 3" xfId="12554" xr:uid="{C28830BD-C547-4C9E-8B7D-23641DAF990C}"/>
    <cellStyle name="Normal 19 21 2 4" xfId="12555" xr:uid="{EFFC3E7E-143F-4538-BCFC-EFA130F2B567}"/>
    <cellStyle name="Normal 19 21 2 5" xfId="12556" xr:uid="{D54CC060-00A2-42B1-BE87-25B3D0E48EF1}"/>
    <cellStyle name="Normal 19 21 2 6" xfId="12557" xr:uid="{D6CF6055-C9F8-4BA9-AB07-968E1FA6F732}"/>
    <cellStyle name="Normal 19 21 3" xfId="12558" xr:uid="{9D96278B-3264-40D7-8807-9354BCBF1657}"/>
    <cellStyle name="Normal 19 21 3 2" xfId="12559" xr:uid="{9B5B207B-1C3C-4E14-ACFE-060B2C687060}"/>
    <cellStyle name="Normal 19 21 3 3" xfId="12560" xr:uid="{343CFA55-4048-4603-87F2-3C0D98FFDB4E}"/>
    <cellStyle name="Normal 19 21 3 4" xfId="12561" xr:uid="{87448E8E-C42E-4117-B15F-E82BEFEB7A3E}"/>
    <cellStyle name="Normal 19 21 3 5" xfId="12562" xr:uid="{740D1233-EA35-4D04-ABB3-E9D5BADE0349}"/>
    <cellStyle name="Normal 19 21 3 6" xfId="12563" xr:uid="{48460065-DAC6-43CD-9BAE-3CBFA92E6CDD}"/>
    <cellStyle name="Normal 19 21 4" xfId="12564" xr:uid="{B90C5475-BC83-4D8C-A7C3-7564ECE7CFDA}"/>
    <cellStyle name="Normal 19 21 4 2" xfId="12565" xr:uid="{39EB06DD-AA53-4A66-A53B-56622D67FBB8}"/>
    <cellStyle name="Normal 19 21 4 3" xfId="12566" xr:uid="{639DED9D-152B-4A67-9AA6-00C426C603A6}"/>
    <cellStyle name="Normal 19 21 4 4" xfId="12567" xr:uid="{442787B1-B6B2-4123-BE59-F046333197A7}"/>
    <cellStyle name="Normal 19 21 4 5" xfId="12568" xr:uid="{42572606-7793-4127-A388-65AD46041035}"/>
    <cellStyle name="Normal 19 21 4 6" xfId="12569" xr:uid="{7318B08B-7A51-4414-BDB7-A6C17C31DF0B}"/>
    <cellStyle name="Normal 19 21 5" xfId="12570" xr:uid="{9468186D-07EA-4A6B-90A1-00911DC43143}"/>
    <cellStyle name="Normal 19 21 5 2" xfId="12571" xr:uid="{53061AAA-1D44-41E4-8395-C3F2DB53C4B1}"/>
    <cellStyle name="Normal 19 21 5 3" xfId="12572" xr:uid="{0F1F4B1C-A862-4BA3-8D18-2670A6D342CD}"/>
    <cellStyle name="Normal 19 21 5 4" xfId="12573" xr:uid="{F77B78FD-4230-4BB8-8CB7-568296B84E59}"/>
    <cellStyle name="Normal 19 21 5 5" xfId="12574" xr:uid="{D477B3D0-3EFF-481A-ABF8-C021C3A566E1}"/>
    <cellStyle name="Normal 19 21 5 6" xfId="12575" xr:uid="{68B104EA-16C9-4CF8-B4C0-44212DDB01F4}"/>
    <cellStyle name="Normal 19 21 6" xfId="12576" xr:uid="{466C69E3-7BCE-443F-A3EC-0AE18E64D295}"/>
    <cellStyle name="Normal 19 21 6 2" xfId="12577" xr:uid="{00623135-32BA-40CC-B14E-7245FE762136}"/>
    <cellStyle name="Normal 19 21 6 3" xfId="12578" xr:uid="{B3028DFF-C3F5-462E-AF72-9F93FA35F0AD}"/>
    <cellStyle name="Normal 19 21 6 4" xfId="12579" xr:uid="{1DF20E3E-3B26-416F-B66E-65F66AE689C8}"/>
    <cellStyle name="Normal 19 21 6 5" xfId="12580" xr:uid="{527939FF-B55E-44E8-8C17-719F9C12C173}"/>
    <cellStyle name="Normal 19 21 6 6" xfId="12581" xr:uid="{C0AD57A3-94A8-4477-99AA-4FD5D7961B9E}"/>
    <cellStyle name="Normal 19 21 7" xfId="12582" xr:uid="{2FEFD9CD-B1F2-427C-B1D1-521B6B65AD40}"/>
    <cellStyle name="Normal 19 21 7 2" xfId="12583" xr:uid="{47F291B5-F0CF-4C5F-81C9-2CE9B10EA5B3}"/>
    <cellStyle name="Normal 19 21 7 3" xfId="12584" xr:uid="{A0B201AC-D321-4FD5-A8F5-D34099DB9A3F}"/>
    <cellStyle name="Normal 19 21 7 4" xfId="12585" xr:uid="{24355DB9-E27D-49D6-A5AA-93EC65E248B9}"/>
    <cellStyle name="Normal 19 21 7 5" xfId="12586" xr:uid="{C56F8FB3-C05E-4BBC-9B56-E57459236ED1}"/>
    <cellStyle name="Normal 19 21 7 6" xfId="12587" xr:uid="{ACB855C9-00DA-4AB8-B024-6FE8F22A86CA}"/>
    <cellStyle name="Normal 19 21 8" xfId="12588" xr:uid="{CD26B96C-AF11-4EFD-927E-28AF4D09D1F9}"/>
    <cellStyle name="Normal 19 21 8 2" xfId="12589" xr:uid="{44CDBD62-289A-4117-9B60-9278A4C25359}"/>
    <cellStyle name="Normal 19 21 8 3" xfId="12590" xr:uid="{AE8CFDFE-F76E-46D3-A0F5-8F2648D3D533}"/>
    <cellStyle name="Normal 19 21 8 4" xfId="12591" xr:uid="{4E858169-3C31-4AE3-BE9A-5256A7C3864A}"/>
    <cellStyle name="Normal 19 21 8 5" xfId="12592" xr:uid="{76CCFCCF-DFDB-43BA-B9BD-66F734444854}"/>
    <cellStyle name="Normal 19 21 8 6" xfId="12593" xr:uid="{F777E98F-D197-4717-9ACE-01A466F0758C}"/>
    <cellStyle name="Normal 19 21 9" xfId="12594" xr:uid="{299FDF50-19F6-40C9-A2FD-706F5BA8315A}"/>
    <cellStyle name="Normal 19 22" xfId="12595" xr:uid="{83361968-60A7-4B5C-8E8E-C773FE0F42C3}"/>
    <cellStyle name="Normal 19 22 10" xfId="12596" xr:uid="{4541C46E-58A3-4168-B3BF-12485D39BD4F}"/>
    <cellStyle name="Normal 19 22 11" xfId="12597" xr:uid="{D4018314-E9E9-43BF-AE4C-831B289EBB98}"/>
    <cellStyle name="Normal 19 22 12" xfId="12598" xr:uid="{CF5AD173-D567-4621-B703-24F75F718DDB}"/>
    <cellStyle name="Normal 19 22 13" xfId="12599" xr:uid="{4977E40A-A3B2-4F06-9FC3-07DDC2DCCB26}"/>
    <cellStyle name="Normal 19 22 2" xfId="12600" xr:uid="{66E92605-16ED-4C1C-B402-8AA55DFBEB29}"/>
    <cellStyle name="Normal 19 22 2 2" xfId="12601" xr:uid="{3D1A078B-FD31-4589-8D98-1810584745C8}"/>
    <cellStyle name="Normal 19 22 2 3" xfId="12602" xr:uid="{75481176-319A-44B5-8220-3DB78DE3C801}"/>
    <cellStyle name="Normal 19 22 2 4" xfId="12603" xr:uid="{E177675B-6C43-4B89-8793-6BC2FE08C5E7}"/>
    <cellStyle name="Normal 19 22 2 5" xfId="12604" xr:uid="{80EA7F60-250A-4B0D-B21B-8D983D58F062}"/>
    <cellStyle name="Normal 19 22 2 6" xfId="12605" xr:uid="{4172D2AE-09F5-4AFF-A56F-AFE9A678F104}"/>
    <cellStyle name="Normal 19 22 3" xfId="12606" xr:uid="{D21F3B5F-09A1-491F-9036-3422A3239AEC}"/>
    <cellStyle name="Normal 19 22 3 2" xfId="12607" xr:uid="{56170B5B-6FF8-4177-A3BD-2F7279E0CE85}"/>
    <cellStyle name="Normal 19 22 3 3" xfId="12608" xr:uid="{023CC339-A6B6-4C7B-901A-AB6D4A06C324}"/>
    <cellStyle name="Normal 19 22 3 4" xfId="12609" xr:uid="{CD364888-C7DF-40A0-831D-4451E1D453D4}"/>
    <cellStyle name="Normal 19 22 3 5" xfId="12610" xr:uid="{DC2198D9-F7C9-4635-82DB-F99B45D11BCF}"/>
    <cellStyle name="Normal 19 22 3 6" xfId="12611" xr:uid="{9F00F17B-A558-4A64-AF25-513FE107D08A}"/>
    <cellStyle name="Normal 19 22 4" xfId="12612" xr:uid="{65473B06-012F-42AA-A122-C15003761D0D}"/>
    <cellStyle name="Normal 19 22 4 2" xfId="12613" xr:uid="{6F375959-7007-42C8-A38F-D5C20B7613AF}"/>
    <cellStyle name="Normal 19 22 4 3" xfId="12614" xr:uid="{03207BD5-89CB-4861-B5C7-EDC36618F4EF}"/>
    <cellStyle name="Normal 19 22 4 4" xfId="12615" xr:uid="{99A42BC0-BB30-4B1A-9B78-3D68CB8EFF50}"/>
    <cellStyle name="Normal 19 22 4 5" xfId="12616" xr:uid="{B902BB2F-CEBA-402B-A129-DB30E93CCBB7}"/>
    <cellStyle name="Normal 19 22 4 6" xfId="12617" xr:uid="{F959E9A2-57B5-4789-AE3D-03CA0CB2E1CD}"/>
    <cellStyle name="Normal 19 22 5" xfId="12618" xr:uid="{B19062DD-A255-4FE4-8790-A308BF8E9BAB}"/>
    <cellStyle name="Normal 19 22 5 2" xfId="12619" xr:uid="{666705DF-9797-4ECF-B2DE-0C6B718AE4D0}"/>
    <cellStyle name="Normal 19 22 5 3" xfId="12620" xr:uid="{05A0A30F-55F8-439E-9E21-3DDDA2F4481A}"/>
    <cellStyle name="Normal 19 22 5 4" xfId="12621" xr:uid="{87088D1F-7AE4-4E55-AE0C-C2191AA7FF61}"/>
    <cellStyle name="Normal 19 22 5 5" xfId="12622" xr:uid="{BA59F768-F0B1-4700-AD83-49275019E674}"/>
    <cellStyle name="Normal 19 22 5 6" xfId="12623" xr:uid="{ED800772-6DEF-49ED-8733-B21E5B771C71}"/>
    <cellStyle name="Normal 19 22 6" xfId="12624" xr:uid="{EFEC20FC-2EC2-44B4-B62D-E80D21F201A1}"/>
    <cellStyle name="Normal 19 22 6 2" xfId="12625" xr:uid="{E6273424-D550-437D-A364-735BD50038BC}"/>
    <cellStyle name="Normal 19 22 6 3" xfId="12626" xr:uid="{0134F915-DAF9-4A7D-884A-DA10F5AC52E4}"/>
    <cellStyle name="Normal 19 22 6 4" xfId="12627" xr:uid="{C229EBB2-435C-49BA-9DC1-712E82CA76B2}"/>
    <cellStyle name="Normal 19 22 6 5" xfId="12628" xr:uid="{C681E588-7823-4650-8B0F-1FE46BD1A374}"/>
    <cellStyle name="Normal 19 22 6 6" xfId="12629" xr:uid="{F06EF030-09D5-4F21-BDF0-12B721D5A109}"/>
    <cellStyle name="Normal 19 22 7" xfId="12630" xr:uid="{EFFCA3AC-FB91-4CA4-B7F2-CB6F6DA4920E}"/>
    <cellStyle name="Normal 19 22 7 2" xfId="12631" xr:uid="{023A6A80-D538-4656-A4F8-F475DA84CA19}"/>
    <cellStyle name="Normal 19 22 7 3" xfId="12632" xr:uid="{F417A0BC-441F-404C-AF4B-982ED040928E}"/>
    <cellStyle name="Normal 19 22 7 4" xfId="12633" xr:uid="{95514EA5-C650-4D3C-A7E9-D66AD739B73F}"/>
    <cellStyle name="Normal 19 22 7 5" xfId="12634" xr:uid="{CAB0987B-CB18-47D0-8A36-EE5F89F890EC}"/>
    <cellStyle name="Normal 19 22 7 6" xfId="12635" xr:uid="{81E6E7A1-C444-4DF2-861B-553E69709A42}"/>
    <cellStyle name="Normal 19 22 8" xfId="12636" xr:uid="{52979ECD-26DD-42C4-8D9E-6C335C9B1C92}"/>
    <cellStyle name="Normal 19 22 8 2" xfId="12637" xr:uid="{FC13881C-0CAB-4DB2-BFC4-A5247334F151}"/>
    <cellStyle name="Normal 19 22 8 3" xfId="12638" xr:uid="{5D993ABA-5BC1-45E4-BAAB-027C3960914B}"/>
    <cellStyle name="Normal 19 22 8 4" xfId="12639" xr:uid="{16D7AA88-7009-44ED-82B7-C275DADBC35D}"/>
    <cellStyle name="Normal 19 22 8 5" xfId="12640" xr:uid="{B15BE63D-E25C-4A3B-A986-62F4480BFA6A}"/>
    <cellStyle name="Normal 19 22 8 6" xfId="12641" xr:uid="{5119FF91-3CB7-4DA2-9CE1-5B45EC134A14}"/>
    <cellStyle name="Normal 19 22 9" xfId="12642" xr:uid="{1935BAC8-689C-4BC8-AE67-EFBB0D173BA4}"/>
    <cellStyle name="Normal 19 23" xfId="12643" xr:uid="{89B2F6EF-B36A-40B9-B441-5B23753F26A3}"/>
    <cellStyle name="Normal 19 23 10" xfId="12644" xr:uid="{3E828F99-2F2A-4153-BF98-D19D5BA30827}"/>
    <cellStyle name="Normal 19 23 11" xfId="12645" xr:uid="{596E476A-D17D-4607-8341-2F03F2EA99BB}"/>
    <cellStyle name="Normal 19 23 12" xfId="12646" xr:uid="{D7AA864D-D0D4-4496-85D7-E9B6D5B3E70E}"/>
    <cellStyle name="Normal 19 23 13" xfId="12647" xr:uid="{B05EEDD3-E1C3-4F32-95DF-709F9A8FEE3E}"/>
    <cellStyle name="Normal 19 23 2" xfId="12648" xr:uid="{DB4E3EF2-4FD8-4282-93E4-129F7F2B70E0}"/>
    <cellStyle name="Normal 19 23 2 2" xfId="12649" xr:uid="{4EA0ADEF-13E8-478E-80F6-131973694599}"/>
    <cellStyle name="Normal 19 23 2 3" xfId="12650" xr:uid="{DB434E78-3C7F-4E86-AB6A-1A8E9CF8EAB1}"/>
    <cellStyle name="Normal 19 23 2 4" xfId="12651" xr:uid="{4FCCFB23-2A26-4DB6-991D-1B259637BBC0}"/>
    <cellStyle name="Normal 19 23 2 5" xfId="12652" xr:uid="{F080F016-BDF6-4BCD-A999-5EE3A0838035}"/>
    <cellStyle name="Normal 19 23 2 6" xfId="12653" xr:uid="{0EB89C31-E75C-4B2A-BF2D-84775E5FDAA8}"/>
    <cellStyle name="Normal 19 23 3" xfId="12654" xr:uid="{94748206-DACB-4369-A879-8DAC591488AD}"/>
    <cellStyle name="Normal 19 23 3 2" xfId="12655" xr:uid="{DED71191-2AB6-4980-9C6D-B4980361477C}"/>
    <cellStyle name="Normal 19 23 3 3" xfId="12656" xr:uid="{6901A60D-C4B0-438A-852F-86AA4F6265EE}"/>
    <cellStyle name="Normal 19 23 3 4" xfId="12657" xr:uid="{939117C3-A1F1-4711-9024-98C71AD90401}"/>
    <cellStyle name="Normal 19 23 3 5" xfId="12658" xr:uid="{7ECBE12C-F64B-4529-9F9A-5C7523E4C960}"/>
    <cellStyle name="Normal 19 23 3 6" xfId="12659" xr:uid="{9B40CF96-18D9-4EFF-A40F-F87CD8274FFF}"/>
    <cellStyle name="Normal 19 23 4" xfId="12660" xr:uid="{0AD8FAE4-1BE9-4A1A-AE03-CEEB1EF92CB3}"/>
    <cellStyle name="Normal 19 23 4 2" xfId="12661" xr:uid="{5824F209-5C34-4ABD-91EB-F620F44DBE3E}"/>
    <cellStyle name="Normal 19 23 4 3" xfId="12662" xr:uid="{F2320A39-379C-4312-B48F-DECFCC127C15}"/>
    <cellStyle name="Normal 19 23 4 4" xfId="12663" xr:uid="{AD1ED560-9011-4F7C-998D-ADD2A750E8BB}"/>
    <cellStyle name="Normal 19 23 4 5" xfId="12664" xr:uid="{F10FDCD3-A1D8-4CCC-8879-7FD1A91F0829}"/>
    <cellStyle name="Normal 19 23 4 6" xfId="12665" xr:uid="{8E772355-A427-4753-8BF3-393EC633ABB0}"/>
    <cellStyle name="Normal 19 23 5" xfId="12666" xr:uid="{9F9B82BD-0935-4171-B80B-ECB0402C3D74}"/>
    <cellStyle name="Normal 19 23 5 2" xfId="12667" xr:uid="{0847C2A4-39F8-4EEC-8AF7-B961BB5DCB3A}"/>
    <cellStyle name="Normal 19 23 5 3" xfId="12668" xr:uid="{BFC58343-1DFB-4146-BBCC-FD9F972DA3F5}"/>
    <cellStyle name="Normal 19 23 5 4" xfId="12669" xr:uid="{EEE21D1B-AEAC-47EA-BDB0-C3CE9B745321}"/>
    <cellStyle name="Normal 19 23 5 5" xfId="12670" xr:uid="{B65541E1-23CC-4EAD-94F1-85A072E7F9ED}"/>
    <cellStyle name="Normal 19 23 5 6" xfId="12671" xr:uid="{798A101A-4A9B-46DE-9E62-36A82E7FA322}"/>
    <cellStyle name="Normal 19 23 6" xfId="12672" xr:uid="{86EC2E6F-FE26-4D37-8323-CD2808F17379}"/>
    <cellStyle name="Normal 19 23 6 2" xfId="12673" xr:uid="{131C7A6C-435F-485E-870F-874789BBF571}"/>
    <cellStyle name="Normal 19 23 6 3" xfId="12674" xr:uid="{6365E6C5-1E96-4B23-B1EE-8DA79E2E28B3}"/>
    <cellStyle name="Normal 19 23 6 4" xfId="12675" xr:uid="{9ED57C2C-579A-4937-85E9-A9158E4CB9B8}"/>
    <cellStyle name="Normal 19 23 6 5" xfId="12676" xr:uid="{CF33F209-9E03-41B4-BD9D-92CD947D2B67}"/>
    <cellStyle name="Normal 19 23 6 6" xfId="12677" xr:uid="{932750CF-91D4-4CD3-ADD9-62246B0C3670}"/>
    <cellStyle name="Normal 19 23 7" xfId="12678" xr:uid="{A16E8D0D-63AD-4D4C-BBD8-4B3AE5B4DD6C}"/>
    <cellStyle name="Normal 19 23 7 2" xfId="12679" xr:uid="{8A71E2FC-8A6C-4DBF-A760-1DB7C3AA0C9C}"/>
    <cellStyle name="Normal 19 23 7 3" xfId="12680" xr:uid="{B6EAFB21-1A27-4084-9A23-6ACEBB9DE1D5}"/>
    <cellStyle name="Normal 19 23 7 4" xfId="12681" xr:uid="{774E897C-22DC-49B2-9FE6-E89BA48815B6}"/>
    <cellStyle name="Normal 19 23 7 5" xfId="12682" xr:uid="{47F6188E-002F-416F-A186-48FCD75AF566}"/>
    <cellStyle name="Normal 19 23 7 6" xfId="12683" xr:uid="{F5585099-02CA-4B3A-B95F-DB5DE3C96536}"/>
    <cellStyle name="Normal 19 23 8" xfId="12684" xr:uid="{6EC7DF14-175B-4813-9AEF-84C067F43164}"/>
    <cellStyle name="Normal 19 23 8 2" xfId="12685" xr:uid="{BB6F2B67-FC2C-4047-87F9-1064CCE5E640}"/>
    <cellStyle name="Normal 19 23 8 3" xfId="12686" xr:uid="{C8CED0AB-9DF6-4A96-BCCE-1441A8C55BA0}"/>
    <cellStyle name="Normal 19 23 8 4" xfId="12687" xr:uid="{C5CF5FAE-782F-4025-B9C6-12555B6F34E5}"/>
    <cellStyle name="Normal 19 23 8 5" xfId="12688" xr:uid="{C8F2687A-9628-451F-9E89-D2065C8EFB1C}"/>
    <cellStyle name="Normal 19 23 8 6" xfId="12689" xr:uid="{89A83C83-4CF3-4C7B-BA2A-40188E6135C5}"/>
    <cellStyle name="Normal 19 23 9" xfId="12690" xr:uid="{7FD7C413-A1D1-40BF-9F9C-1C87935E6F70}"/>
    <cellStyle name="Normal 19 24" xfId="12691" xr:uid="{FC839504-48A0-4D33-85EB-46AED7BFBB8C}"/>
    <cellStyle name="Normal 19 24 10" xfId="12692" xr:uid="{5AA73F20-C4C4-4364-AEFF-2BD5916C26E0}"/>
    <cellStyle name="Normal 19 24 11" xfId="12693" xr:uid="{55EC74A1-A647-43C0-B3C9-A20CDD47E0F6}"/>
    <cellStyle name="Normal 19 24 12" xfId="12694" xr:uid="{CEF52C95-7719-498D-81B9-381E1E487B27}"/>
    <cellStyle name="Normal 19 24 13" xfId="12695" xr:uid="{6B60D0A0-73D3-4AA5-9A3F-B9393BA8B6E3}"/>
    <cellStyle name="Normal 19 24 2" xfId="12696" xr:uid="{F7F929DE-2D5B-493D-BED8-8B01B05AFBAD}"/>
    <cellStyle name="Normal 19 24 2 2" xfId="12697" xr:uid="{1C1E2CCA-69F1-4AE2-90C7-D16C7DE8D30F}"/>
    <cellStyle name="Normal 19 24 2 3" xfId="12698" xr:uid="{9D7A6039-EEE0-4BBC-96BE-F96290FBF321}"/>
    <cellStyle name="Normal 19 24 2 4" xfId="12699" xr:uid="{D6373B41-E920-42D2-AC95-978BE5B555FD}"/>
    <cellStyle name="Normal 19 24 2 5" xfId="12700" xr:uid="{CEC93428-EE2C-4532-A77E-C65EA6098AB5}"/>
    <cellStyle name="Normal 19 24 2 6" xfId="12701" xr:uid="{11A5D08B-92BB-4491-B0A6-18F04C2ED168}"/>
    <cellStyle name="Normal 19 24 3" xfId="12702" xr:uid="{9880B4D4-B812-4171-8C3E-06BC4C8B8200}"/>
    <cellStyle name="Normal 19 24 3 2" xfId="12703" xr:uid="{2164B62F-5250-4423-A522-33F95E95381C}"/>
    <cellStyle name="Normal 19 24 3 3" xfId="12704" xr:uid="{F7AF8597-0F5C-49F1-B527-DA082DEC990C}"/>
    <cellStyle name="Normal 19 24 3 4" xfId="12705" xr:uid="{DAD27B4F-A9F9-47B7-AEC8-D355340CC093}"/>
    <cellStyle name="Normal 19 24 3 5" xfId="12706" xr:uid="{171AFEF6-C44E-4615-ADC7-81C33144772D}"/>
    <cellStyle name="Normal 19 24 3 6" xfId="12707" xr:uid="{64C0645C-00B0-483C-829F-D9A1008B2F43}"/>
    <cellStyle name="Normal 19 24 4" xfId="12708" xr:uid="{BB9F8B07-E94B-4466-8A85-3791C96A2E59}"/>
    <cellStyle name="Normal 19 24 4 2" xfId="12709" xr:uid="{B20D2531-7D2E-4563-B9EC-A654E862D431}"/>
    <cellStyle name="Normal 19 24 4 3" xfId="12710" xr:uid="{5DFA70F1-5AAA-4FCB-BF28-C809A8E386E2}"/>
    <cellStyle name="Normal 19 24 4 4" xfId="12711" xr:uid="{F6853EA9-160D-47B4-9A84-C5DBF0DB226E}"/>
    <cellStyle name="Normal 19 24 4 5" xfId="12712" xr:uid="{DBC6ABAE-8BF2-42B2-AC77-191DC3CA4091}"/>
    <cellStyle name="Normal 19 24 4 6" xfId="12713" xr:uid="{0C129215-73F0-46A6-8EB0-625916BCD8BF}"/>
    <cellStyle name="Normal 19 24 5" xfId="12714" xr:uid="{DE8641A0-EA2D-4B18-80CB-55DA1AA603FF}"/>
    <cellStyle name="Normal 19 24 5 2" xfId="12715" xr:uid="{E1F64A84-A835-4D12-9D75-43D9753B3DA3}"/>
    <cellStyle name="Normal 19 24 5 3" xfId="12716" xr:uid="{0E1BCCAF-81F0-4543-98FD-5E8D02F9C4DC}"/>
    <cellStyle name="Normal 19 24 5 4" xfId="12717" xr:uid="{B4A61D0D-0EE5-4AB5-94C9-19E71F4607EA}"/>
    <cellStyle name="Normal 19 24 5 5" xfId="12718" xr:uid="{8C1FAAE4-EBED-4BBF-AF8D-7048DE618654}"/>
    <cellStyle name="Normal 19 24 5 6" xfId="12719" xr:uid="{C99B4F85-4639-4814-BEC1-4D3D92061AD6}"/>
    <cellStyle name="Normal 19 24 6" xfId="12720" xr:uid="{B4C11ECB-6FD6-41E8-A5E9-D7CFB6C457E4}"/>
    <cellStyle name="Normal 19 24 6 2" xfId="12721" xr:uid="{C6826BAA-C2D2-4355-B8DC-33E388361C49}"/>
    <cellStyle name="Normal 19 24 6 3" xfId="12722" xr:uid="{9304EAF2-552D-4DCE-B249-B146AAD187FE}"/>
    <cellStyle name="Normal 19 24 6 4" xfId="12723" xr:uid="{051ECF94-0817-4606-922F-0D4A8D69DD9B}"/>
    <cellStyle name="Normal 19 24 6 5" xfId="12724" xr:uid="{AC1A0DBD-6CD3-44E5-AEB6-9C189681D129}"/>
    <cellStyle name="Normal 19 24 6 6" xfId="12725" xr:uid="{39C0DB32-5A45-4625-B3C7-1ECCAEB50715}"/>
    <cellStyle name="Normal 19 24 7" xfId="12726" xr:uid="{933FF073-DE54-417B-BE03-24372E87C143}"/>
    <cellStyle name="Normal 19 24 7 2" xfId="12727" xr:uid="{2CA6FA93-7329-4C76-B909-A9D40B5C0445}"/>
    <cellStyle name="Normal 19 24 7 3" xfId="12728" xr:uid="{2149902E-32F8-4AA3-9B6D-206F2E3ED923}"/>
    <cellStyle name="Normal 19 24 7 4" xfId="12729" xr:uid="{79BE0BEF-86D1-4E4B-B909-D2E71B371EF1}"/>
    <cellStyle name="Normal 19 24 7 5" xfId="12730" xr:uid="{4AE99D03-57F7-4C32-B733-019586E4B3EA}"/>
    <cellStyle name="Normal 19 24 7 6" xfId="12731" xr:uid="{B08E734F-079B-4F66-9520-CD337A8310CA}"/>
    <cellStyle name="Normal 19 24 8" xfId="12732" xr:uid="{BC35703A-2A69-4793-A141-81E02B0825FF}"/>
    <cellStyle name="Normal 19 24 8 2" xfId="12733" xr:uid="{0FCC83F7-48E7-44FF-B6D1-95C4F581E581}"/>
    <cellStyle name="Normal 19 24 8 3" xfId="12734" xr:uid="{AB99B8C6-4F32-4EDF-8942-97E8C9173520}"/>
    <cellStyle name="Normal 19 24 8 4" xfId="12735" xr:uid="{C3D7B03D-7C17-4439-B1A6-C1191F4278D8}"/>
    <cellStyle name="Normal 19 24 8 5" xfId="12736" xr:uid="{B9E5435F-F1D6-4435-89E3-06EF2429EE79}"/>
    <cellStyle name="Normal 19 24 8 6" xfId="12737" xr:uid="{4B24CCB9-95E0-4519-AAC4-2A25B144EB45}"/>
    <cellStyle name="Normal 19 24 9" xfId="12738" xr:uid="{FE8ABF0E-27FC-43AE-9ABF-04FE18F576D3}"/>
    <cellStyle name="Normal 19 25" xfId="12739" xr:uid="{B0F82EC8-7F39-468B-B7D1-C115666DD01A}"/>
    <cellStyle name="Normal 19 25 2" xfId="12740" xr:uid="{03866753-475D-4359-868B-E49AE96A0A31}"/>
    <cellStyle name="Normal 19 25 3" xfId="12741" xr:uid="{E5C367E2-3A77-4E47-81D6-B612E4EEF566}"/>
    <cellStyle name="Normal 19 25 4" xfId="12742" xr:uid="{AF6D411B-6A66-46DC-B9BB-6B1A6B89633E}"/>
    <cellStyle name="Normal 19 25 5" xfId="12743" xr:uid="{AF8BF43D-B6DB-4176-953C-6F3204D25319}"/>
    <cellStyle name="Normal 19 25 6" xfId="12744" xr:uid="{17ED0146-B78F-4AAB-B94C-770DD2257124}"/>
    <cellStyle name="Normal 19 26" xfId="12745" xr:uid="{3766BE55-AE00-4E83-8DD0-AAAB156C3151}"/>
    <cellStyle name="Normal 19 26 2" xfId="12746" xr:uid="{0DFF29F3-440F-4C64-BA83-171EF752E5BB}"/>
    <cellStyle name="Normal 19 26 3" xfId="12747" xr:uid="{E176EED0-2832-4CC8-A03E-2F1ED626562C}"/>
    <cellStyle name="Normal 19 26 4" xfId="12748" xr:uid="{433C187C-D79D-45C8-91EB-A9B6D5EFBC09}"/>
    <cellStyle name="Normal 19 26 5" xfId="12749" xr:uid="{18EAECEB-2E25-4C36-B808-AB5E7FC5ED6D}"/>
    <cellStyle name="Normal 19 26 6" xfId="12750" xr:uid="{37E7A3A1-1936-4D72-B207-2F68B797E8B8}"/>
    <cellStyle name="Normal 19 27" xfId="12751" xr:uid="{0C6EEA92-FE9C-4C6F-A466-C0EA225C7C37}"/>
    <cellStyle name="Normal 19 27 2" xfId="12752" xr:uid="{0B6213DE-89CC-4BEA-AACC-363D22660432}"/>
    <cellStyle name="Normal 19 27 3" xfId="12753" xr:uid="{FA17D142-D257-4795-9D5A-5A0077724695}"/>
    <cellStyle name="Normal 19 27 4" xfId="12754" xr:uid="{1CA4D239-F9F6-40AF-8177-67BA358FCF8C}"/>
    <cellStyle name="Normal 19 27 5" xfId="12755" xr:uid="{F92612C0-0ABE-452B-B36E-50FC8E688645}"/>
    <cellStyle name="Normal 19 27 6" xfId="12756" xr:uid="{21C4E4BE-7CB5-4219-8407-6856A184B7CF}"/>
    <cellStyle name="Normal 19 28" xfId="12757" xr:uid="{CA038CA3-29FB-4AC3-918F-354F631A8104}"/>
    <cellStyle name="Normal 19 28 2" xfId="12758" xr:uid="{5091C7C7-2EFB-4E09-9A42-2252A6EE8D9E}"/>
    <cellStyle name="Normal 19 28 3" xfId="12759" xr:uid="{AFAAAC4C-0C9C-4B78-82D1-895458F0F038}"/>
    <cellStyle name="Normal 19 28 4" xfId="12760" xr:uid="{17395B08-3103-4F25-BB16-DA7B7D938748}"/>
    <cellStyle name="Normal 19 28 5" xfId="12761" xr:uid="{2CBABCF1-93E8-484C-8B77-DF7CF184838D}"/>
    <cellStyle name="Normal 19 28 6" xfId="12762" xr:uid="{0C1924C1-4D0E-4D45-BA9A-A691B00B340D}"/>
    <cellStyle name="Normal 19 29" xfId="12763" xr:uid="{E041CA5E-9288-4182-B0B9-A360842EBA11}"/>
    <cellStyle name="Normal 19 29 2" xfId="12764" xr:uid="{D8B2F052-2554-4328-B93A-EBD2CE40696A}"/>
    <cellStyle name="Normal 19 29 3" xfId="12765" xr:uid="{7763B942-0167-488D-B4CB-9351B8CE31BC}"/>
    <cellStyle name="Normal 19 29 4" xfId="12766" xr:uid="{7BD9E3C1-65AB-4581-B1C3-E5168BD6AC20}"/>
    <cellStyle name="Normal 19 29 5" xfId="12767" xr:uid="{E0E42552-B2B1-43FD-9F0E-876CDA0CCDAC}"/>
    <cellStyle name="Normal 19 29 6" xfId="12768" xr:uid="{DD012376-358E-4112-93DF-409F3FC85AFD}"/>
    <cellStyle name="Normal 19 3" xfId="12769" xr:uid="{15BF3B77-DBF3-4566-9ADA-54680461A959}"/>
    <cellStyle name="Normal 19 3 10" xfId="12770" xr:uid="{FDD5BA38-D6E3-4549-9CB1-EA6E4E6B5400}"/>
    <cellStyle name="Normal 19 3 11" xfId="12771" xr:uid="{14B350A4-24A9-423A-9271-6F2ECF090B44}"/>
    <cellStyle name="Normal 19 3 12" xfId="12772" xr:uid="{97F43FC6-033E-4636-AE06-0C9220AAA9E4}"/>
    <cellStyle name="Normal 19 3 13" xfId="12773" xr:uid="{44AC901D-6068-43DE-9A4F-B7125584EDE0}"/>
    <cellStyle name="Normal 19 3 2" xfId="12774" xr:uid="{CE0BFFAB-B0CA-47FC-AFFE-B4C3A1F03F2D}"/>
    <cellStyle name="Normal 19 3 2 2" xfId="12775" xr:uid="{150571DA-9ED3-4607-9DCB-062EE8AA770C}"/>
    <cellStyle name="Normal 19 3 2 3" xfId="12776" xr:uid="{D159B731-55B5-4695-96EF-3DBAFE7BEBB6}"/>
    <cellStyle name="Normal 19 3 2 4" xfId="12777" xr:uid="{45547687-0819-4A86-AB4B-EAEE47B7CD29}"/>
    <cellStyle name="Normal 19 3 2 5" xfId="12778" xr:uid="{811C7F5F-6645-43FB-A226-36EB123B449E}"/>
    <cellStyle name="Normal 19 3 2 6" xfId="12779" xr:uid="{5F80AA57-1937-4F17-B499-F22CDF69EFF1}"/>
    <cellStyle name="Normal 19 3 3" xfId="12780" xr:uid="{EBCDAC04-1F5E-4ABC-A5AE-D45F20224790}"/>
    <cellStyle name="Normal 19 3 3 2" xfId="12781" xr:uid="{A9E97E77-5334-454D-9D6A-B476ED8D4FB7}"/>
    <cellStyle name="Normal 19 3 3 3" xfId="12782" xr:uid="{BB876C1D-D75C-4B88-8C32-611E2F8C0E82}"/>
    <cellStyle name="Normal 19 3 3 4" xfId="12783" xr:uid="{1532CA31-75B3-4761-8CB1-9757AD182A9C}"/>
    <cellStyle name="Normal 19 3 3 5" xfId="12784" xr:uid="{BD6B8207-1846-4DD9-8B4C-432AD02D6F6C}"/>
    <cellStyle name="Normal 19 3 3 6" xfId="12785" xr:uid="{A4ED367C-EE71-4DE8-8E11-C4F6F2FCA8D3}"/>
    <cellStyle name="Normal 19 3 4" xfId="12786" xr:uid="{068AB050-4C1F-407D-894A-ED4F2170E42B}"/>
    <cellStyle name="Normal 19 3 4 2" xfId="12787" xr:uid="{97F0631E-3F90-406E-8F98-6EACFF975728}"/>
    <cellStyle name="Normal 19 3 4 3" xfId="12788" xr:uid="{E10718B6-0672-4328-B45F-28B84DC5969B}"/>
    <cellStyle name="Normal 19 3 4 4" xfId="12789" xr:uid="{ADDE7867-B3F6-431B-911D-3594E59E090A}"/>
    <cellStyle name="Normal 19 3 4 5" xfId="12790" xr:uid="{70B1BADA-3BEF-4595-A052-9DD30120EC80}"/>
    <cellStyle name="Normal 19 3 4 6" xfId="12791" xr:uid="{B47325F9-B710-4732-8070-B7EE7D7552C1}"/>
    <cellStyle name="Normal 19 3 5" xfId="12792" xr:uid="{32E50020-AD7A-4280-AFC1-BC83DFEDE6F9}"/>
    <cellStyle name="Normal 19 3 5 2" xfId="12793" xr:uid="{07E1DF18-8953-4004-BB77-287E20777B58}"/>
    <cellStyle name="Normal 19 3 5 3" xfId="12794" xr:uid="{034D6882-9CE2-4E02-A55B-3249C9DCCE80}"/>
    <cellStyle name="Normal 19 3 5 4" xfId="12795" xr:uid="{929831FA-5DB9-4A54-A5DD-7F1C8FD3C7CA}"/>
    <cellStyle name="Normal 19 3 5 5" xfId="12796" xr:uid="{2E908C16-CE8F-49F2-A684-F90E2C59F9B9}"/>
    <cellStyle name="Normal 19 3 5 6" xfId="12797" xr:uid="{58F2B899-508D-4783-975F-3A2821BE1993}"/>
    <cellStyle name="Normal 19 3 6" xfId="12798" xr:uid="{A784ABA7-9DE2-476D-A048-DF51B05861E3}"/>
    <cellStyle name="Normal 19 3 6 2" xfId="12799" xr:uid="{CCF23FAE-27ED-49E3-8887-F434A853DF48}"/>
    <cellStyle name="Normal 19 3 6 3" xfId="12800" xr:uid="{2CF2CBCB-732A-41A2-8B6A-F3B8282C3B3A}"/>
    <cellStyle name="Normal 19 3 6 4" xfId="12801" xr:uid="{A5075342-1159-490A-B3F5-E7F69EBEB259}"/>
    <cellStyle name="Normal 19 3 6 5" xfId="12802" xr:uid="{6D5B477F-5A31-4986-990E-A20C03C019D7}"/>
    <cellStyle name="Normal 19 3 6 6" xfId="12803" xr:uid="{D5406CEC-2E84-493A-8F64-988EFFCE0F91}"/>
    <cellStyle name="Normal 19 3 7" xfId="12804" xr:uid="{3E506EF1-7104-456F-A766-9B5C70CC60CB}"/>
    <cellStyle name="Normal 19 3 7 2" xfId="12805" xr:uid="{628D8211-190F-4B20-9B4E-F7684F4D7C20}"/>
    <cellStyle name="Normal 19 3 7 3" xfId="12806" xr:uid="{4CBA1B89-148C-47FD-9521-E72355EBFAFA}"/>
    <cellStyle name="Normal 19 3 7 4" xfId="12807" xr:uid="{CFA22BCA-2F2A-4B6D-97FC-1B0336F79C47}"/>
    <cellStyle name="Normal 19 3 7 5" xfId="12808" xr:uid="{3B100204-90EC-4535-A810-6025C7609333}"/>
    <cellStyle name="Normal 19 3 7 6" xfId="12809" xr:uid="{D922348A-19A6-49D4-9ADE-6007AC0380DF}"/>
    <cellStyle name="Normal 19 3 8" xfId="12810" xr:uid="{47C1AABF-7913-418B-991F-6169F12958DA}"/>
    <cellStyle name="Normal 19 3 8 2" xfId="12811" xr:uid="{BD738AEB-48CB-4573-9B58-AE80DAE5281A}"/>
    <cellStyle name="Normal 19 3 8 3" xfId="12812" xr:uid="{CC88956E-81F9-49CF-937B-DAACEE2356B6}"/>
    <cellStyle name="Normal 19 3 8 4" xfId="12813" xr:uid="{021C5A22-3C94-4CBE-8F6B-C1AB347A082A}"/>
    <cellStyle name="Normal 19 3 8 5" xfId="12814" xr:uid="{73EE6BD3-776E-40BB-BACC-80947C3F21F3}"/>
    <cellStyle name="Normal 19 3 8 6" xfId="12815" xr:uid="{CDDA3B12-280C-42C7-90DF-DA0167E9495E}"/>
    <cellStyle name="Normal 19 3 9" xfId="12816" xr:uid="{040F5F62-26F3-4186-BB2E-1DFF0FF4997A}"/>
    <cellStyle name="Normal 19 30" xfId="12817" xr:uid="{016636D7-8B72-4948-BDD4-22E691F99A6E}"/>
    <cellStyle name="Normal 19 30 2" xfId="12818" xr:uid="{790062B1-ED5D-4AA8-AE3E-B36DC34394E9}"/>
    <cellStyle name="Normal 19 30 3" xfId="12819" xr:uid="{841EA419-5CF1-42DD-8390-51914CC17F3E}"/>
    <cellStyle name="Normal 19 30 4" xfId="12820" xr:uid="{B5EF589C-68C3-427E-82DE-63CEBE2A736E}"/>
    <cellStyle name="Normal 19 30 5" xfId="12821" xr:uid="{13FCA299-0971-4A59-95B3-320FC96301BC}"/>
    <cellStyle name="Normal 19 30 6" xfId="12822" xr:uid="{FDC061A8-2549-4F8A-9B61-37F844F2A21B}"/>
    <cellStyle name="Normal 19 31" xfId="12823" xr:uid="{16B9BA9E-32F8-4903-A49C-F4808242DB40}"/>
    <cellStyle name="Normal 19 31 2" xfId="12824" xr:uid="{EA2A0367-580D-4452-BC9C-4DFCF757FA31}"/>
    <cellStyle name="Normal 19 31 3" xfId="12825" xr:uid="{4224F3DD-BF8B-4FE4-B97B-F52060DE3791}"/>
    <cellStyle name="Normal 19 31 4" xfId="12826" xr:uid="{9972B33A-64E3-427E-B0C0-865297ABC243}"/>
    <cellStyle name="Normal 19 31 5" xfId="12827" xr:uid="{2671D5FD-FBA8-4CB4-B890-D0A2D78255D5}"/>
    <cellStyle name="Normal 19 31 6" xfId="12828" xr:uid="{A97272E3-651D-4B9F-9904-745D05D9459A}"/>
    <cellStyle name="Normal 19 32" xfId="12829" xr:uid="{AFB30585-9F91-4D59-9832-B6FF99DA3BC7}"/>
    <cellStyle name="Normal 19 33" xfId="12830" xr:uid="{BE531517-104B-4E27-B645-3E553B7BDBD4}"/>
    <cellStyle name="Normal 19 34" xfId="12831" xr:uid="{E7D78606-D0E4-43FF-979F-B2F613348B88}"/>
    <cellStyle name="Normal 19 35" xfId="12832" xr:uid="{C0C34F66-B775-42BB-8547-6F2701D8393E}"/>
    <cellStyle name="Normal 19 36" xfId="12833" xr:uid="{C6E224B6-0BA4-409C-A502-3698290B11BB}"/>
    <cellStyle name="Normal 19 37" xfId="12834" xr:uid="{128C263D-5513-4B0A-B5BD-25DADCA38867}"/>
    <cellStyle name="Normal 19 4" xfId="12835" xr:uid="{6F8C9F95-1DC3-4A50-9B0B-3B51DB66AD37}"/>
    <cellStyle name="Normal 19 4 10" xfId="12836" xr:uid="{EC1BA53D-5805-4E21-8BB4-F251A5836558}"/>
    <cellStyle name="Normal 19 4 11" xfId="12837" xr:uid="{02F07FAD-309F-4CD8-BD4B-ED4B09E71B8F}"/>
    <cellStyle name="Normal 19 4 12" xfId="12838" xr:uid="{12383175-0B9E-4DE0-8D78-C498BD509CAC}"/>
    <cellStyle name="Normal 19 4 13" xfId="12839" xr:uid="{1B67FDDD-250C-4F4C-95C6-32DB135B1E54}"/>
    <cellStyle name="Normal 19 4 2" xfId="12840" xr:uid="{68F82123-72CC-408E-8D6B-4B805D169D05}"/>
    <cellStyle name="Normal 19 4 2 2" xfId="12841" xr:uid="{7B8814D4-9719-4082-B382-D07949ADACE5}"/>
    <cellStyle name="Normal 19 4 2 3" xfId="12842" xr:uid="{FB1735AC-D1F2-4025-9DBC-B44E3E87CAC0}"/>
    <cellStyle name="Normal 19 4 2 4" xfId="12843" xr:uid="{B569A7DF-6940-4A27-A313-F5DAC97A49D5}"/>
    <cellStyle name="Normal 19 4 2 5" xfId="12844" xr:uid="{02C24B4B-5225-4750-8393-F8B88E28C3AB}"/>
    <cellStyle name="Normal 19 4 2 6" xfId="12845" xr:uid="{42AEE658-256C-4522-B4C5-940750D6F849}"/>
    <cellStyle name="Normal 19 4 3" xfId="12846" xr:uid="{F89397E4-90BA-4D59-A14E-4EE658A7102E}"/>
    <cellStyle name="Normal 19 4 3 2" xfId="12847" xr:uid="{73C4721B-D08D-46BB-B702-4D011E153543}"/>
    <cellStyle name="Normal 19 4 3 3" xfId="12848" xr:uid="{DDC35F2B-A2CE-4E8C-944B-5CEA70975089}"/>
    <cellStyle name="Normal 19 4 3 4" xfId="12849" xr:uid="{D3C33D7D-1188-4F72-AAC9-2CA68385A100}"/>
    <cellStyle name="Normal 19 4 3 5" xfId="12850" xr:uid="{1999DD1E-4BE9-4F5B-AAC8-67DC789F17BE}"/>
    <cellStyle name="Normal 19 4 3 6" xfId="12851" xr:uid="{BF68A8DD-4960-4029-B76C-947BA909C4C7}"/>
    <cellStyle name="Normal 19 4 4" xfId="12852" xr:uid="{980AB345-7DA6-4A54-9375-1B5AF75A76CA}"/>
    <cellStyle name="Normal 19 4 4 2" xfId="12853" xr:uid="{0C41E24F-58D3-4959-A40E-E05013BC27CA}"/>
    <cellStyle name="Normal 19 4 4 3" xfId="12854" xr:uid="{7F1E659A-6507-4A4A-A85E-D0712CA54CED}"/>
    <cellStyle name="Normal 19 4 4 4" xfId="12855" xr:uid="{00B2B06B-A258-425D-9F9C-8802C553AFAB}"/>
    <cellStyle name="Normal 19 4 4 5" xfId="12856" xr:uid="{0BC59BA8-7664-4B26-A325-1611610AFEA0}"/>
    <cellStyle name="Normal 19 4 4 6" xfId="12857" xr:uid="{5940F73F-A5FC-48F0-9674-783541D9B8E3}"/>
    <cellStyle name="Normal 19 4 5" xfId="12858" xr:uid="{BFCCDB1D-ACDF-4BAE-A0E8-928FE63EC2C7}"/>
    <cellStyle name="Normal 19 4 5 2" xfId="12859" xr:uid="{C88BBBDA-91C6-44AD-BA6E-42E8B2FC365F}"/>
    <cellStyle name="Normal 19 4 5 3" xfId="12860" xr:uid="{366CF768-ABF3-4779-963E-C4F936A0351F}"/>
    <cellStyle name="Normal 19 4 5 4" xfId="12861" xr:uid="{FF85DB10-100A-46C1-BC1C-E7FCA268FA44}"/>
    <cellStyle name="Normal 19 4 5 5" xfId="12862" xr:uid="{055C52EF-7C5A-4C1A-9ABF-8E97CFF9E550}"/>
    <cellStyle name="Normal 19 4 5 6" xfId="12863" xr:uid="{392D43AE-4220-4E20-AD80-3D6254A541DD}"/>
    <cellStyle name="Normal 19 4 6" xfId="12864" xr:uid="{F5B846EB-A92C-4D0E-B430-D9AE1B522C2E}"/>
    <cellStyle name="Normal 19 4 6 2" xfId="12865" xr:uid="{7A6BBBE8-2B2C-4A74-94AD-8604454DEEE4}"/>
    <cellStyle name="Normal 19 4 6 3" xfId="12866" xr:uid="{622AA2BE-3022-498F-A63C-F9FAF6288B69}"/>
    <cellStyle name="Normal 19 4 6 4" xfId="12867" xr:uid="{A77F64DE-F1A5-43F6-9F32-B1954C0A6EDD}"/>
    <cellStyle name="Normal 19 4 6 5" xfId="12868" xr:uid="{BD34E32F-DCFB-4579-9087-4531A3AC8CC6}"/>
    <cellStyle name="Normal 19 4 6 6" xfId="12869" xr:uid="{CB65BCE8-3E15-4552-93E8-09C1CDA6D0C0}"/>
    <cellStyle name="Normal 19 4 7" xfId="12870" xr:uid="{EEF810E7-481F-461B-9F66-AD41182CE787}"/>
    <cellStyle name="Normal 19 4 7 2" xfId="12871" xr:uid="{2DE01914-2CE4-4423-9BCC-E416B240795B}"/>
    <cellStyle name="Normal 19 4 7 3" xfId="12872" xr:uid="{EA211318-BE8B-4934-9966-E59554D0AF7F}"/>
    <cellStyle name="Normal 19 4 7 4" xfId="12873" xr:uid="{D42D2BF7-EB23-4C28-B6FE-3B85537BA902}"/>
    <cellStyle name="Normal 19 4 7 5" xfId="12874" xr:uid="{15A3BC1E-7AED-4BC3-A703-0DDA77133435}"/>
    <cellStyle name="Normal 19 4 7 6" xfId="12875" xr:uid="{FB8EF8E7-A894-4B41-8AB5-529DE1CD95FD}"/>
    <cellStyle name="Normal 19 4 8" xfId="12876" xr:uid="{6444206C-0007-4279-A9F3-EE81D5F9BE2E}"/>
    <cellStyle name="Normal 19 4 8 2" xfId="12877" xr:uid="{BC65DCEE-32F8-40EC-A3E3-C8F33A587A94}"/>
    <cellStyle name="Normal 19 4 8 3" xfId="12878" xr:uid="{5F2D8281-C59C-4612-A642-E1E92B8578E8}"/>
    <cellStyle name="Normal 19 4 8 4" xfId="12879" xr:uid="{D069035D-5C7E-4720-97C1-C41B072DDF36}"/>
    <cellStyle name="Normal 19 4 8 5" xfId="12880" xr:uid="{3512E2EC-06B8-4E2B-8EA7-14147F1F9895}"/>
    <cellStyle name="Normal 19 4 8 6" xfId="12881" xr:uid="{99051508-0580-44D5-A88F-C7824A0072F0}"/>
    <cellStyle name="Normal 19 4 9" xfId="12882" xr:uid="{E0B37B54-85B2-4867-A97A-C237512E2331}"/>
    <cellStyle name="Normal 19 5" xfId="12883" xr:uid="{DBE9187C-2F91-4413-B627-AFB10D69DAB9}"/>
    <cellStyle name="Normal 19 5 10" xfId="12884" xr:uid="{05C21111-47B4-4616-A99A-6DBE1A3EB635}"/>
    <cellStyle name="Normal 19 5 11" xfId="12885" xr:uid="{BD9E81F1-6DE3-4C5A-98E1-709EFE22DF5B}"/>
    <cellStyle name="Normal 19 5 12" xfId="12886" xr:uid="{468ECA09-31CE-4111-B916-4028ABD231DD}"/>
    <cellStyle name="Normal 19 5 13" xfId="12887" xr:uid="{AFE43094-288F-4609-9363-33CB1BB5014A}"/>
    <cellStyle name="Normal 19 5 2" xfId="12888" xr:uid="{A6D5BEC2-3923-4276-8C7B-647DC8CFF6BF}"/>
    <cellStyle name="Normal 19 5 2 2" xfId="12889" xr:uid="{0ADAB7E6-9FDC-46C8-A20B-EC32AE13BF45}"/>
    <cellStyle name="Normal 19 5 2 3" xfId="12890" xr:uid="{FF015DD2-8BD7-4CED-BBAF-B40A40C74E54}"/>
    <cellStyle name="Normal 19 5 2 4" xfId="12891" xr:uid="{0829E32F-851A-4EDD-B70F-B147EE8C40BE}"/>
    <cellStyle name="Normal 19 5 2 5" xfId="12892" xr:uid="{F7B7BE43-56F4-403F-A094-2F2690FF3E41}"/>
    <cellStyle name="Normal 19 5 2 6" xfId="12893" xr:uid="{B7CA1B9E-8F84-4D93-8724-F883F8A0920F}"/>
    <cellStyle name="Normal 19 5 3" xfId="12894" xr:uid="{45BA6200-1D95-4894-9DD2-3538967E7457}"/>
    <cellStyle name="Normal 19 5 3 2" xfId="12895" xr:uid="{F4527FFE-3DDB-4BFD-A5A2-0687BCE7FD52}"/>
    <cellStyle name="Normal 19 5 3 3" xfId="12896" xr:uid="{76A7CD6E-E611-4331-B8AB-D62F0E067765}"/>
    <cellStyle name="Normal 19 5 3 4" xfId="12897" xr:uid="{0C709B24-5BC8-4772-8CAE-8215BEBC3B37}"/>
    <cellStyle name="Normal 19 5 3 5" xfId="12898" xr:uid="{627DEEE3-D002-4D6C-91F4-8CB54C273B14}"/>
    <cellStyle name="Normal 19 5 3 6" xfId="12899" xr:uid="{8A9855E8-9058-469C-918F-1AD13CF708BD}"/>
    <cellStyle name="Normal 19 5 4" xfId="12900" xr:uid="{2F2F4DC3-D0F3-4CD1-BA66-ECA57C514716}"/>
    <cellStyle name="Normal 19 5 4 2" xfId="12901" xr:uid="{08538BBE-C794-4857-BC26-837629B2538F}"/>
    <cellStyle name="Normal 19 5 4 3" xfId="12902" xr:uid="{EC8ADCB7-FEEB-4B22-B42D-D88B1C26518E}"/>
    <cellStyle name="Normal 19 5 4 4" xfId="12903" xr:uid="{182D1C7E-4FEA-48D9-A341-22C05ADFC047}"/>
    <cellStyle name="Normal 19 5 4 5" xfId="12904" xr:uid="{E72AA73D-C759-456F-9E1A-5EC879A529E1}"/>
    <cellStyle name="Normal 19 5 4 6" xfId="12905" xr:uid="{7D7BDF67-4A48-4342-9F72-406BB25BF484}"/>
    <cellStyle name="Normal 19 5 5" xfId="12906" xr:uid="{D99BB807-9D7A-4303-8CF1-62273DE5A4E5}"/>
    <cellStyle name="Normal 19 5 5 2" xfId="12907" xr:uid="{FD08FFA9-0A7B-4533-9219-9D81FE6B3CE3}"/>
    <cellStyle name="Normal 19 5 5 3" xfId="12908" xr:uid="{B66E4596-3F63-4312-87AA-B83553F55F5D}"/>
    <cellStyle name="Normal 19 5 5 4" xfId="12909" xr:uid="{9C9F8615-B4C4-40A5-9B12-472A5508D5FD}"/>
    <cellStyle name="Normal 19 5 5 5" xfId="12910" xr:uid="{4A54B8DE-BF5E-464E-B3FD-70553E5E1A6B}"/>
    <cellStyle name="Normal 19 5 5 6" xfId="12911" xr:uid="{340F42A2-5DB0-4258-8E3C-ED1A18DF570D}"/>
    <cellStyle name="Normal 19 5 6" xfId="12912" xr:uid="{43361202-47DB-46A2-8170-C01EED8D08FD}"/>
    <cellStyle name="Normal 19 5 6 2" xfId="12913" xr:uid="{371CC0CE-1DD7-4D9C-8479-9811BD0F893A}"/>
    <cellStyle name="Normal 19 5 6 3" xfId="12914" xr:uid="{8FA08E65-D79D-4046-BE08-6600ECB22184}"/>
    <cellStyle name="Normal 19 5 6 4" xfId="12915" xr:uid="{6C8BAF19-0A77-4590-9AEE-84C605CE8657}"/>
    <cellStyle name="Normal 19 5 6 5" xfId="12916" xr:uid="{6F8031FA-1202-405B-B55B-2CA935CDA108}"/>
    <cellStyle name="Normal 19 5 6 6" xfId="12917" xr:uid="{6E2E8A44-C567-4512-9FC0-C74D8DAD6373}"/>
    <cellStyle name="Normal 19 5 7" xfId="12918" xr:uid="{C8C4E522-D390-4037-999E-CD02AE7D8B26}"/>
    <cellStyle name="Normal 19 5 7 2" xfId="12919" xr:uid="{14CE09E2-7058-48F1-BE8C-ABC2733DD29F}"/>
    <cellStyle name="Normal 19 5 7 3" xfId="12920" xr:uid="{8625C25A-FC0A-4E38-B7C9-C7987B6F7853}"/>
    <cellStyle name="Normal 19 5 7 4" xfId="12921" xr:uid="{1D705525-5EAE-4C4C-943F-60EC75D9A991}"/>
    <cellStyle name="Normal 19 5 7 5" xfId="12922" xr:uid="{59E5E833-00B8-408C-A62E-CDB0C1603A50}"/>
    <cellStyle name="Normal 19 5 7 6" xfId="12923" xr:uid="{6A93D06F-F839-4388-B7A8-4E54A1A2AA70}"/>
    <cellStyle name="Normal 19 5 8" xfId="12924" xr:uid="{E9D37732-4471-46A1-8AEA-E95C8873231B}"/>
    <cellStyle name="Normal 19 5 8 2" xfId="12925" xr:uid="{16060F7C-97BB-45A3-91D8-A7C71BCCE360}"/>
    <cellStyle name="Normal 19 5 8 3" xfId="12926" xr:uid="{45438FBA-B721-4EBF-84C4-3C1E0E6DBDB5}"/>
    <cellStyle name="Normal 19 5 8 4" xfId="12927" xr:uid="{48078893-F8A0-4DAF-A3A8-FFD2B0F339B7}"/>
    <cellStyle name="Normal 19 5 8 5" xfId="12928" xr:uid="{82244747-F69B-4670-9065-E48379AC1068}"/>
    <cellStyle name="Normal 19 5 8 6" xfId="12929" xr:uid="{B6FCF873-6920-4DBE-8BCB-28D4427EF68F}"/>
    <cellStyle name="Normal 19 5 9" xfId="12930" xr:uid="{2AE61391-2F57-438E-9F21-2C8108E52A5E}"/>
    <cellStyle name="Normal 19 6" xfId="12931" xr:uid="{B4CD5C16-B814-44C9-9B61-034D8152CE40}"/>
    <cellStyle name="Normal 19 6 10" xfId="12932" xr:uid="{6CDA6457-4073-468B-9382-EB5DA61DD417}"/>
    <cellStyle name="Normal 19 6 11" xfId="12933" xr:uid="{3F0994B7-E889-49CC-81F0-CD5C9971F79B}"/>
    <cellStyle name="Normal 19 6 12" xfId="12934" xr:uid="{27013A97-09FE-4C91-A60A-C5A9FB07F900}"/>
    <cellStyle name="Normal 19 6 13" xfId="12935" xr:uid="{4147AD4B-59A0-4595-8163-C65D263B548E}"/>
    <cellStyle name="Normal 19 6 2" xfId="12936" xr:uid="{D931BF48-C27F-4C47-AA74-2F05D96D691F}"/>
    <cellStyle name="Normal 19 6 2 2" xfId="12937" xr:uid="{64991914-B547-48B7-8A59-0D1D44D0B7D8}"/>
    <cellStyle name="Normal 19 6 2 3" xfId="12938" xr:uid="{A594775E-ED3D-4B30-AC75-B2BB3C3E5C05}"/>
    <cellStyle name="Normal 19 6 2 4" xfId="12939" xr:uid="{65C3B468-6872-4316-889C-2834AE14ECBB}"/>
    <cellStyle name="Normal 19 6 2 5" xfId="12940" xr:uid="{4D6D6415-4EB7-4A1F-95F8-1D3419E38F51}"/>
    <cellStyle name="Normal 19 6 2 6" xfId="12941" xr:uid="{8075F00D-FAB9-4FBB-878C-F59D34980119}"/>
    <cellStyle name="Normal 19 6 3" xfId="12942" xr:uid="{8F92CE4E-7FDA-4D74-9731-3312EA04843E}"/>
    <cellStyle name="Normal 19 6 3 2" xfId="12943" xr:uid="{840BB74E-DBEB-4ADC-8647-D027A8B36893}"/>
    <cellStyle name="Normal 19 6 3 3" xfId="12944" xr:uid="{21835A11-87F1-4CDF-AC29-027B9B2ED401}"/>
    <cellStyle name="Normal 19 6 3 4" xfId="12945" xr:uid="{25895CE2-DBAD-44B1-B660-9361169D483B}"/>
    <cellStyle name="Normal 19 6 3 5" xfId="12946" xr:uid="{9808FB50-4A50-4F57-BE9E-977F0EE681A8}"/>
    <cellStyle name="Normal 19 6 3 6" xfId="12947" xr:uid="{1158CC4E-ECCA-4B44-AED6-32B5316AC0CB}"/>
    <cellStyle name="Normal 19 6 4" xfId="12948" xr:uid="{F9028DC5-C73A-4D18-91F1-F9D9A0A96077}"/>
    <cellStyle name="Normal 19 6 4 2" xfId="12949" xr:uid="{8D99F5B3-F347-4632-80C4-6B514902E8A5}"/>
    <cellStyle name="Normal 19 6 4 3" xfId="12950" xr:uid="{A068CA4D-CC2C-40E2-9B19-E2EB7DB9E6F6}"/>
    <cellStyle name="Normal 19 6 4 4" xfId="12951" xr:uid="{C4286314-4858-4D32-9DEA-AD709FD25DAA}"/>
    <cellStyle name="Normal 19 6 4 5" xfId="12952" xr:uid="{B6D3C4CA-C9DD-4DD7-A5F3-26502612AD4F}"/>
    <cellStyle name="Normal 19 6 4 6" xfId="12953" xr:uid="{DD4B5120-EDA5-46B3-8CFB-2950A8D5E260}"/>
    <cellStyle name="Normal 19 6 5" xfId="12954" xr:uid="{EA6B3785-AF29-4AC4-8273-62FACF9A348A}"/>
    <cellStyle name="Normal 19 6 5 2" xfId="12955" xr:uid="{4641C2C6-DA4B-43D9-933C-3C25D5C1FEEB}"/>
    <cellStyle name="Normal 19 6 5 3" xfId="12956" xr:uid="{FFA82F1A-6FC3-487B-980E-659C7AB9D3F9}"/>
    <cellStyle name="Normal 19 6 5 4" xfId="12957" xr:uid="{3DCD407D-5899-403C-AE6F-D6E1BEA3E394}"/>
    <cellStyle name="Normal 19 6 5 5" xfId="12958" xr:uid="{960EB9EC-6EC7-4078-9B6C-40395BB25AA1}"/>
    <cellStyle name="Normal 19 6 5 6" xfId="12959" xr:uid="{5CD19E29-0769-45CF-9AFA-8FF7EE72E487}"/>
    <cellStyle name="Normal 19 6 6" xfId="12960" xr:uid="{E9D14B46-F3D7-4594-B1A9-7620F37B41AB}"/>
    <cellStyle name="Normal 19 6 6 2" xfId="12961" xr:uid="{5E3EE3C4-4C82-46EB-A2E5-1D28B46EAA1F}"/>
    <cellStyle name="Normal 19 6 6 3" xfId="12962" xr:uid="{B7DF3825-1049-4E29-A57D-0C919B5B6241}"/>
    <cellStyle name="Normal 19 6 6 4" xfId="12963" xr:uid="{79223B5E-6D60-4DCB-A3BC-F8B90E8013B3}"/>
    <cellStyle name="Normal 19 6 6 5" xfId="12964" xr:uid="{41F9E019-F5C3-4963-9476-8318480465AD}"/>
    <cellStyle name="Normal 19 6 6 6" xfId="12965" xr:uid="{37A114D0-FBF5-445D-8C02-21ED4F8A51A9}"/>
    <cellStyle name="Normal 19 6 7" xfId="12966" xr:uid="{253A6F10-A892-44BA-ABCA-88C44074C087}"/>
    <cellStyle name="Normal 19 6 7 2" xfId="12967" xr:uid="{DBA78BC3-B1D9-4C07-AB2D-0B1615B5D84A}"/>
    <cellStyle name="Normal 19 6 7 3" xfId="12968" xr:uid="{A998E8DC-2A5D-4B8B-BEB7-0D9CE1C18C51}"/>
    <cellStyle name="Normal 19 6 7 4" xfId="12969" xr:uid="{46E87C0C-93B7-4AB6-8D71-639B1A0B9341}"/>
    <cellStyle name="Normal 19 6 7 5" xfId="12970" xr:uid="{1C92A8C1-B222-4341-B057-0F07506753CD}"/>
    <cellStyle name="Normal 19 6 7 6" xfId="12971" xr:uid="{9234C363-3E6A-48E7-B012-9F46E6737BC5}"/>
    <cellStyle name="Normal 19 6 8" xfId="12972" xr:uid="{9C13F3FD-8E26-4DE0-B827-FA4195344183}"/>
    <cellStyle name="Normal 19 6 8 2" xfId="12973" xr:uid="{010DB4F6-3415-43DE-97BA-44A62931F9AA}"/>
    <cellStyle name="Normal 19 6 8 3" xfId="12974" xr:uid="{4D4856D2-E14F-4BF4-8E69-AA8DA4088C37}"/>
    <cellStyle name="Normal 19 6 8 4" xfId="12975" xr:uid="{9A17E462-CABF-489B-8CB5-789DB7D425C9}"/>
    <cellStyle name="Normal 19 6 8 5" xfId="12976" xr:uid="{F76916BC-1F1E-428D-8985-6205018A586B}"/>
    <cellStyle name="Normal 19 6 8 6" xfId="12977" xr:uid="{75E3C55A-6046-423F-8D85-EA064FFFC371}"/>
    <cellStyle name="Normal 19 6 9" xfId="12978" xr:uid="{A7C476ED-777F-483F-98C0-C671B449FF09}"/>
    <cellStyle name="Normal 19 7" xfId="12979" xr:uid="{6E665B2C-3320-48CA-8859-4E57DE7634D8}"/>
    <cellStyle name="Normal 19 7 10" xfId="12980" xr:uid="{0979A310-DD38-4AE5-8938-AB84D169AD8E}"/>
    <cellStyle name="Normal 19 7 11" xfId="12981" xr:uid="{28536F53-6253-4407-8781-7AD6CD02D438}"/>
    <cellStyle name="Normal 19 7 12" xfId="12982" xr:uid="{CAE77536-B948-447E-B4CE-18D65EB270DF}"/>
    <cellStyle name="Normal 19 7 13" xfId="12983" xr:uid="{74930E7C-80E0-4C3B-8FE8-6CF18FB17DE7}"/>
    <cellStyle name="Normal 19 7 2" xfId="12984" xr:uid="{2C26F8E3-D529-46F3-ADEA-D4D39AE55CBB}"/>
    <cellStyle name="Normal 19 7 2 2" xfId="12985" xr:uid="{388841B1-E13C-4436-AE9E-17CA93C3943D}"/>
    <cellStyle name="Normal 19 7 2 3" xfId="12986" xr:uid="{F1C500F9-2EFF-48EB-813A-5AB109BEC377}"/>
    <cellStyle name="Normal 19 7 2 4" xfId="12987" xr:uid="{8CBBE190-8493-4CE9-B328-CE2A921E3327}"/>
    <cellStyle name="Normal 19 7 2 5" xfId="12988" xr:uid="{74CBE74C-494A-4797-8806-321EBFE0ACD7}"/>
    <cellStyle name="Normal 19 7 2 6" xfId="12989" xr:uid="{1F74FBE6-5B09-456A-A085-79E3828E2A0E}"/>
    <cellStyle name="Normal 19 7 3" xfId="12990" xr:uid="{EAE20212-8458-4952-AA4C-B678C87225A5}"/>
    <cellStyle name="Normal 19 7 3 2" xfId="12991" xr:uid="{E6B2402A-4BEF-4C08-B9E5-BDB88A503497}"/>
    <cellStyle name="Normal 19 7 3 3" xfId="12992" xr:uid="{F1C53ED8-6AA8-45FF-95A6-032D65F024B1}"/>
    <cellStyle name="Normal 19 7 3 4" xfId="12993" xr:uid="{A67BBCD3-5756-48F3-84BA-401F00EA2579}"/>
    <cellStyle name="Normal 19 7 3 5" xfId="12994" xr:uid="{01371552-4E89-4D6C-A91B-ACCDE32019D0}"/>
    <cellStyle name="Normal 19 7 3 6" xfId="12995" xr:uid="{52B6355A-AC03-4232-A29D-166CBC7155BA}"/>
    <cellStyle name="Normal 19 7 4" xfId="12996" xr:uid="{DEC45C57-D47B-4AC7-A0D6-4EFEC735DAA0}"/>
    <cellStyle name="Normal 19 7 4 2" xfId="12997" xr:uid="{8780D292-9A45-4F37-947F-7822D68A2495}"/>
    <cellStyle name="Normal 19 7 4 3" xfId="12998" xr:uid="{DEB1D644-42D6-4FF7-B55E-888D921F9140}"/>
    <cellStyle name="Normal 19 7 4 4" xfId="12999" xr:uid="{768E6BBF-DD4B-4A89-8CAC-34E20B01C91E}"/>
    <cellStyle name="Normal 19 7 4 5" xfId="13000" xr:uid="{D9CD558E-AE99-4E3F-9308-3316135AFE25}"/>
    <cellStyle name="Normal 19 7 4 6" xfId="13001" xr:uid="{5987D09B-C1D8-41AF-B9C7-C99DD8E51D97}"/>
    <cellStyle name="Normal 19 7 5" xfId="13002" xr:uid="{8D32030B-AB0E-4570-B218-B71E8CA7E247}"/>
    <cellStyle name="Normal 19 7 5 2" xfId="13003" xr:uid="{95E0E52A-459A-4376-8489-48045BB94C92}"/>
    <cellStyle name="Normal 19 7 5 3" xfId="13004" xr:uid="{D725114B-E42F-4B5A-9570-E5244B99E18A}"/>
    <cellStyle name="Normal 19 7 5 4" xfId="13005" xr:uid="{93617C07-6C8B-4BDF-A0C6-58683FE31C9F}"/>
    <cellStyle name="Normal 19 7 5 5" xfId="13006" xr:uid="{077F735E-F3D8-4D54-AA37-34D35B66DABA}"/>
    <cellStyle name="Normal 19 7 5 6" xfId="13007" xr:uid="{7D218EBC-B65E-4038-A4D1-A2F10BE6F20B}"/>
    <cellStyle name="Normal 19 7 6" xfId="13008" xr:uid="{161230F1-E163-4237-BE59-A82DA725815B}"/>
    <cellStyle name="Normal 19 7 6 2" xfId="13009" xr:uid="{434A3077-02E6-4A82-98A0-77578E8BC996}"/>
    <cellStyle name="Normal 19 7 6 3" xfId="13010" xr:uid="{2265C965-C53E-436E-863C-B7B1081063C1}"/>
    <cellStyle name="Normal 19 7 6 4" xfId="13011" xr:uid="{AD7AF200-638B-40D1-9AB5-7662277221DB}"/>
    <cellStyle name="Normal 19 7 6 5" xfId="13012" xr:uid="{921F9F05-400F-4A6E-A1AB-37A8D59BD70C}"/>
    <cellStyle name="Normal 19 7 6 6" xfId="13013" xr:uid="{1BA56816-4986-4B9F-831C-2AB1B128FF50}"/>
    <cellStyle name="Normal 19 7 7" xfId="13014" xr:uid="{B2B67C83-7CFC-4920-A435-A1E2B49BD994}"/>
    <cellStyle name="Normal 19 7 7 2" xfId="13015" xr:uid="{F0D55630-9654-487F-AE46-B73665141549}"/>
    <cellStyle name="Normal 19 7 7 3" xfId="13016" xr:uid="{BBB6C261-991F-47A4-B3D2-02CB625D9493}"/>
    <cellStyle name="Normal 19 7 7 4" xfId="13017" xr:uid="{A78194BC-21A4-41E6-81FC-59D7105F6A3A}"/>
    <cellStyle name="Normal 19 7 7 5" xfId="13018" xr:uid="{600F1C93-5546-4D8B-BACE-64581596C2EB}"/>
    <cellStyle name="Normal 19 7 7 6" xfId="13019" xr:uid="{A5341FF1-0DAC-46A6-9301-5CBD4F33A9EB}"/>
    <cellStyle name="Normal 19 7 8" xfId="13020" xr:uid="{52D2CEEC-680F-4103-87E3-AD20B96F7E80}"/>
    <cellStyle name="Normal 19 7 8 2" xfId="13021" xr:uid="{6E3AD992-D1C9-455C-B884-D57CF8F76A3B}"/>
    <cellStyle name="Normal 19 7 8 3" xfId="13022" xr:uid="{88137CDF-22C4-477E-8B06-16543F1CFECD}"/>
    <cellStyle name="Normal 19 7 8 4" xfId="13023" xr:uid="{5F71DE83-440E-4713-A8A8-A222E066B1D2}"/>
    <cellStyle name="Normal 19 7 8 5" xfId="13024" xr:uid="{F622F8B9-BD13-49D8-9BB6-2D5D8EC2F1C1}"/>
    <cellStyle name="Normal 19 7 8 6" xfId="13025" xr:uid="{AFCA73E5-18F9-46E2-8F44-ED8D3EAC3306}"/>
    <cellStyle name="Normal 19 7 9" xfId="13026" xr:uid="{E94BEBC5-96D4-478E-98C3-649CB0292BC1}"/>
    <cellStyle name="Normal 19 8" xfId="13027" xr:uid="{33C5BACD-3CA1-45C4-BDE2-C5CF10EDC957}"/>
    <cellStyle name="Normal 19 8 10" xfId="13028" xr:uid="{DFBF2EC4-5ADC-4F45-952F-0F979D1E9483}"/>
    <cellStyle name="Normal 19 8 11" xfId="13029" xr:uid="{4DDEE13F-ED70-4226-80BE-E859979ED123}"/>
    <cellStyle name="Normal 19 8 12" xfId="13030" xr:uid="{CF1BE9AE-1C0A-4655-9D9C-F2F32F13CCC9}"/>
    <cellStyle name="Normal 19 8 13" xfId="13031" xr:uid="{F4DE7511-74BF-445B-894D-630D5EB38E41}"/>
    <cellStyle name="Normal 19 8 2" xfId="13032" xr:uid="{7E008B34-7A7A-4932-86CE-EB556119CB28}"/>
    <cellStyle name="Normal 19 8 2 2" xfId="13033" xr:uid="{90AA94A7-A9E6-4049-9A57-117BDC1E610E}"/>
    <cellStyle name="Normal 19 8 2 3" xfId="13034" xr:uid="{5C38C8F2-287F-4095-9B63-220703440C83}"/>
    <cellStyle name="Normal 19 8 2 4" xfId="13035" xr:uid="{5DFD50F5-1D83-41B8-BAA5-8D43AF4E14AF}"/>
    <cellStyle name="Normal 19 8 2 5" xfId="13036" xr:uid="{8357BF3C-B325-4EDD-8861-DAFD03BFCB9E}"/>
    <cellStyle name="Normal 19 8 2 6" xfId="13037" xr:uid="{0438A774-652D-4018-8741-9B2FBCD57BF0}"/>
    <cellStyle name="Normal 19 8 3" xfId="13038" xr:uid="{3DD6B6DC-FFD7-42CD-A909-A96B0179EF13}"/>
    <cellStyle name="Normal 19 8 3 2" xfId="13039" xr:uid="{7F457801-8362-45AB-B338-95F90ABEA0D5}"/>
    <cellStyle name="Normal 19 8 3 3" xfId="13040" xr:uid="{D9FFA733-6EEC-4CC6-B28A-44541D289D98}"/>
    <cellStyle name="Normal 19 8 3 4" xfId="13041" xr:uid="{69E8C97E-9634-4905-8473-4E9CECF5AE3D}"/>
    <cellStyle name="Normal 19 8 3 5" xfId="13042" xr:uid="{C5CD28BE-735E-4F17-8881-9D23A2DA67AB}"/>
    <cellStyle name="Normal 19 8 3 6" xfId="13043" xr:uid="{A06FBC00-AC6C-4DA7-87B0-E7C50F092C7D}"/>
    <cellStyle name="Normal 19 8 4" xfId="13044" xr:uid="{409981EC-828D-447D-9E58-1FADA800EB32}"/>
    <cellStyle name="Normal 19 8 4 2" xfId="13045" xr:uid="{007E4E77-8A14-4D82-A66B-5F7150653B4A}"/>
    <cellStyle name="Normal 19 8 4 3" xfId="13046" xr:uid="{215A06F5-BE45-4C52-8325-EEE430FE452F}"/>
    <cellStyle name="Normal 19 8 4 4" xfId="13047" xr:uid="{5B9FA99D-F3F9-4187-B9F0-9472F0829A05}"/>
    <cellStyle name="Normal 19 8 4 5" xfId="13048" xr:uid="{1B975698-5125-4B2B-BB32-C8AD53E6B5FB}"/>
    <cellStyle name="Normal 19 8 4 6" xfId="13049" xr:uid="{3479D7E7-B5C6-43D8-9318-B819907EF23A}"/>
    <cellStyle name="Normal 19 8 5" xfId="13050" xr:uid="{1C38E286-FE04-4503-8535-C3F5A9391266}"/>
    <cellStyle name="Normal 19 8 5 2" xfId="13051" xr:uid="{204C5462-C1CD-4944-AD97-C018F0B58D36}"/>
    <cellStyle name="Normal 19 8 5 3" xfId="13052" xr:uid="{89928C82-68C3-4406-87ED-211AC51CF56A}"/>
    <cellStyle name="Normal 19 8 5 4" xfId="13053" xr:uid="{FED74FB9-6893-4DFC-B40E-C2732B515CF0}"/>
    <cellStyle name="Normal 19 8 5 5" xfId="13054" xr:uid="{86F5B783-8039-4536-A18E-664AE1508F30}"/>
    <cellStyle name="Normal 19 8 5 6" xfId="13055" xr:uid="{9C6ED90D-2275-4375-8026-5060710AFF71}"/>
    <cellStyle name="Normal 19 8 6" xfId="13056" xr:uid="{EF08688D-9A75-4244-8EF9-B3E39FB1A5EA}"/>
    <cellStyle name="Normal 19 8 6 2" xfId="13057" xr:uid="{5BCF27A0-862B-4C2F-8D1C-346E129F6F7F}"/>
    <cellStyle name="Normal 19 8 6 3" xfId="13058" xr:uid="{79BF48F6-C603-46E7-ACBA-3EE0C052595C}"/>
    <cellStyle name="Normal 19 8 6 4" xfId="13059" xr:uid="{C50CECFA-7EEE-4746-851B-9F91435BEF75}"/>
    <cellStyle name="Normal 19 8 6 5" xfId="13060" xr:uid="{F37F7303-09A8-4A2A-8126-1AFCAABEB55D}"/>
    <cellStyle name="Normal 19 8 6 6" xfId="13061" xr:uid="{3CE34D29-A447-4C2F-B7BC-B37D3BAAF258}"/>
    <cellStyle name="Normal 19 8 7" xfId="13062" xr:uid="{0CC86424-5200-4037-A018-B85E5EF36ACA}"/>
    <cellStyle name="Normal 19 8 7 2" xfId="13063" xr:uid="{64996825-ECC1-4C46-BC9B-F129A2E429A8}"/>
    <cellStyle name="Normal 19 8 7 3" xfId="13064" xr:uid="{E41EF731-E8A9-4CBA-BC9E-153C1F301FF5}"/>
    <cellStyle name="Normal 19 8 7 4" xfId="13065" xr:uid="{DDBC14DA-39E9-43DC-8C0C-6CC316C1DE44}"/>
    <cellStyle name="Normal 19 8 7 5" xfId="13066" xr:uid="{77B4E1A1-44CB-4334-A8AE-3A4A46509720}"/>
    <cellStyle name="Normal 19 8 7 6" xfId="13067" xr:uid="{69F51E5C-DDE4-48BC-B7F7-412C2F696676}"/>
    <cellStyle name="Normal 19 8 8" xfId="13068" xr:uid="{018811C2-0643-47A4-BB48-30A209433F62}"/>
    <cellStyle name="Normal 19 8 8 2" xfId="13069" xr:uid="{B8A46738-89D0-4BD1-B221-11E3B10239CE}"/>
    <cellStyle name="Normal 19 8 8 3" xfId="13070" xr:uid="{52E4BC13-084D-4ABA-8A8C-6B58A71B6CA2}"/>
    <cellStyle name="Normal 19 8 8 4" xfId="13071" xr:uid="{23D8ECD4-07BF-4B5F-8DAC-EA334A68B661}"/>
    <cellStyle name="Normal 19 8 8 5" xfId="13072" xr:uid="{53C91298-471C-40D0-8F68-03DFCAE5C7A9}"/>
    <cellStyle name="Normal 19 8 8 6" xfId="13073" xr:uid="{9F0EF8FD-3373-467D-83EF-48B70566FB55}"/>
    <cellStyle name="Normal 19 8 9" xfId="13074" xr:uid="{E9E01B00-1944-4AB9-A464-573432F1E81D}"/>
    <cellStyle name="Normal 19 9" xfId="13075" xr:uid="{62B785B6-130A-4621-8E5C-57AAA6ADCC24}"/>
    <cellStyle name="Normal 19 9 10" xfId="13076" xr:uid="{FFEC18F8-E27A-476B-8B70-104D7B0DEF68}"/>
    <cellStyle name="Normal 19 9 11" xfId="13077" xr:uid="{6EF7F27A-359B-4B00-9C4C-4DAAC578BC3D}"/>
    <cellStyle name="Normal 19 9 12" xfId="13078" xr:uid="{44739424-610A-4882-8B82-A1E6A4D9E131}"/>
    <cellStyle name="Normal 19 9 13" xfId="13079" xr:uid="{4CC5EAF6-9A5C-4D7F-B465-81CDE9532749}"/>
    <cellStyle name="Normal 19 9 2" xfId="13080" xr:uid="{CF2CADA9-B58B-4C18-9129-1BA96EBDD1A5}"/>
    <cellStyle name="Normal 19 9 2 2" xfId="13081" xr:uid="{9233A87D-C06D-494A-9218-BED50E2AAA0E}"/>
    <cellStyle name="Normal 19 9 2 3" xfId="13082" xr:uid="{088CEC9E-F58B-4FD4-A304-B45FE31F75F8}"/>
    <cellStyle name="Normal 19 9 2 4" xfId="13083" xr:uid="{A968B1AC-FC3A-4D4B-8274-99A50DD4A1BB}"/>
    <cellStyle name="Normal 19 9 2 5" xfId="13084" xr:uid="{37E7F558-C77A-41BB-B49C-5FD77C5A05E5}"/>
    <cellStyle name="Normal 19 9 2 6" xfId="13085" xr:uid="{DF2E2DF0-DDDB-447F-ADDB-DDB0418A2779}"/>
    <cellStyle name="Normal 19 9 3" xfId="13086" xr:uid="{D8821F2E-CA80-4E24-AC30-3113B2789182}"/>
    <cellStyle name="Normal 19 9 3 2" xfId="13087" xr:uid="{C1242E0A-B107-43BC-8667-0C9F5B3E9F0C}"/>
    <cellStyle name="Normal 19 9 3 3" xfId="13088" xr:uid="{98CD8634-4567-42C7-AFC4-B16586967447}"/>
    <cellStyle name="Normal 19 9 3 4" xfId="13089" xr:uid="{F181EA85-0C9D-4758-8848-38622184307A}"/>
    <cellStyle name="Normal 19 9 3 5" xfId="13090" xr:uid="{F821D5CD-C0AE-4108-AA58-CAB8FA7F6141}"/>
    <cellStyle name="Normal 19 9 3 6" xfId="13091" xr:uid="{9B37CA38-ECCB-4765-91D5-19C74C17296C}"/>
    <cellStyle name="Normal 19 9 4" xfId="13092" xr:uid="{995E3902-22F3-4B05-8C0E-7D55D65265BC}"/>
    <cellStyle name="Normal 19 9 4 2" xfId="13093" xr:uid="{217D2C8A-2E3B-4975-BA5E-832ACFD509DA}"/>
    <cellStyle name="Normal 19 9 4 3" xfId="13094" xr:uid="{741D5F8D-0A4F-4B93-B38B-1718C550C653}"/>
    <cellStyle name="Normal 19 9 4 4" xfId="13095" xr:uid="{68512A29-F845-49FF-968B-647E734EA080}"/>
    <cellStyle name="Normal 19 9 4 5" xfId="13096" xr:uid="{3DF523D0-E489-4B8F-A705-D6BA285ED86A}"/>
    <cellStyle name="Normal 19 9 4 6" xfId="13097" xr:uid="{3A81CB3E-BC95-4E1D-B3AF-DE5AEB6BB9C8}"/>
    <cellStyle name="Normal 19 9 5" xfId="13098" xr:uid="{28DCE327-3488-47E2-A61A-32A5C54932F3}"/>
    <cellStyle name="Normal 19 9 5 2" xfId="13099" xr:uid="{C730EA54-49D4-49C9-9CFC-F62151E4A569}"/>
    <cellStyle name="Normal 19 9 5 3" xfId="13100" xr:uid="{7F87CE64-DE08-44B9-90E9-67878F4F8DF1}"/>
    <cellStyle name="Normal 19 9 5 4" xfId="13101" xr:uid="{53C1D94F-1DF7-40F8-97A9-68CB9220727B}"/>
    <cellStyle name="Normal 19 9 5 5" xfId="13102" xr:uid="{ED89F003-F98F-4DD8-BB0D-36360696C2C5}"/>
    <cellStyle name="Normal 19 9 5 6" xfId="13103" xr:uid="{E0B1129E-B610-4635-A177-6934506C2F69}"/>
    <cellStyle name="Normal 19 9 6" xfId="13104" xr:uid="{EC78FF4E-43AB-4277-872D-D69CF2E5FB0C}"/>
    <cellStyle name="Normal 19 9 6 2" xfId="13105" xr:uid="{D6A284B3-9433-4314-B068-9D7B21113982}"/>
    <cellStyle name="Normal 19 9 6 3" xfId="13106" xr:uid="{D3E0508D-F934-4B9E-BFEA-C892A4D2E9AB}"/>
    <cellStyle name="Normal 19 9 6 4" xfId="13107" xr:uid="{AF8D0575-8F07-4DE3-97CE-263B9522169D}"/>
    <cellStyle name="Normal 19 9 6 5" xfId="13108" xr:uid="{F922C322-B01B-42E7-80FE-6C4D1447E6D2}"/>
    <cellStyle name="Normal 19 9 6 6" xfId="13109" xr:uid="{BB0C9105-491F-41A1-B84C-0615BC1FD22C}"/>
    <cellStyle name="Normal 19 9 7" xfId="13110" xr:uid="{E7205858-89D4-444F-B694-FD3AA06B0694}"/>
    <cellStyle name="Normal 19 9 7 2" xfId="13111" xr:uid="{EA441789-20AE-4D9F-8ED6-330717DA714A}"/>
    <cellStyle name="Normal 19 9 7 3" xfId="13112" xr:uid="{8D92AD15-ACDC-4472-9D10-5A9380AEA0F0}"/>
    <cellStyle name="Normal 19 9 7 4" xfId="13113" xr:uid="{107D2251-7245-4E49-BBAD-47E0A85B4AC0}"/>
    <cellStyle name="Normal 19 9 7 5" xfId="13114" xr:uid="{89234B1A-758C-40B1-B7A3-511F57F956FD}"/>
    <cellStyle name="Normal 19 9 7 6" xfId="13115" xr:uid="{EFCF3F48-7660-42AA-A7A1-2745C5502EF8}"/>
    <cellStyle name="Normal 19 9 8" xfId="13116" xr:uid="{9BB07D57-08FE-4AAD-983B-AB9FA72D268C}"/>
    <cellStyle name="Normal 19 9 8 2" xfId="13117" xr:uid="{51AB4815-1D7C-4A33-A241-D9A5F25F9BBF}"/>
    <cellStyle name="Normal 19 9 8 3" xfId="13118" xr:uid="{221708DD-ACB0-4164-9EC5-2270F2D3161C}"/>
    <cellStyle name="Normal 19 9 8 4" xfId="13119" xr:uid="{C8027EB7-8D20-4BEB-A0C2-07FC85750CB5}"/>
    <cellStyle name="Normal 19 9 8 5" xfId="13120" xr:uid="{294FF1E6-C522-4CE1-A836-2A08DF07CFF7}"/>
    <cellStyle name="Normal 19 9 8 6" xfId="13121" xr:uid="{450E3230-0AE4-4342-8D26-A1FDA6D43CA2}"/>
    <cellStyle name="Normal 19 9 9" xfId="13122" xr:uid="{62F4447E-3DD9-41F6-81D5-BB5FDE2E733B}"/>
    <cellStyle name="Normal 190" xfId="44019" xr:uid="{79518054-5FAF-4B46-89F4-D6C93AC0EAC7}"/>
    <cellStyle name="Normal 190 2" xfId="44020" xr:uid="{B6BDEC2C-8B96-4416-823D-7582817F5873}"/>
    <cellStyle name="Normal 191" xfId="44021" xr:uid="{F6A862BD-A4BD-4FC1-8DE5-67DF151749AE}"/>
    <cellStyle name="Normal 192" xfId="44024" xr:uid="{5BAD6361-D392-4060-96F4-24561452351A}"/>
    <cellStyle name="Normal 193" xfId="44025" xr:uid="{4F91E228-9266-47BE-84FA-59F5D10132FA}"/>
    <cellStyle name="Normal 194" xfId="44026" xr:uid="{A2639E0F-4EE7-4CE1-8582-7395FF0708B1}"/>
    <cellStyle name="Normal 195" xfId="21" xr:uid="{E1FCDA6F-1225-42D4-AF61-47D56ACC8B6C}"/>
    <cellStyle name="Normal 2" xfId="1" xr:uid="{00000000-0005-0000-0000-00000B000000}"/>
    <cellStyle name="Normal 2 10" xfId="13123" xr:uid="{04FAC607-F812-49BF-B7D3-A2337CFC41ED}"/>
    <cellStyle name="Normal 2 10 10" xfId="13124" xr:uid="{03088369-E278-4503-B9B7-5D745929BEC7}"/>
    <cellStyle name="Normal 2 10 11" xfId="13125" xr:uid="{80F7DBBB-0B02-4EDE-8D1E-3B830032E8BC}"/>
    <cellStyle name="Normal 2 10 12" xfId="13126" xr:uid="{3C8D147A-21FA-42AD-96C2-2A029A4B6957}"/>
    <cellStyle name="Normal 2 10 13" xfId="13127" xr:uid="{33907186-B988-41A3-A473-00EAE79F0827}"/>
    <cellStyle name="Normal 2 10 14" xfId="13128" xr:uid="{DC387D54-4A74-493D-820B-1A196C389247}"/>
    <cellStyle name="Normal 2 10 15" xfId="13129" xr:uid="{2595A8C7-1B69-4013-BFA6-C9D55D6CFF53}"/>
    <cellStyle name="Normal 2 10 16" xfId="13130" xr:uid="{B5544985-E81F-49A9-9CA1-028A627E2050}"/>
    <cellStyle name="Normal 2 10 17" xfId="13131" xr:uid="{29E95C70-0804-4FB8-8C24-F388C67D850D}"/>
    <cellStyle name="Normal 2 10 18" xfId="13132" xr:uid="{3AD7BEB4-48E9-4C27-9F10-769251646ADA}"/>
    <cellStyle name="Normal 2 10 19" xfId="13133" xr:uid="{41F3BACF-CFF2-47C1-98FF-38D4792A1F8B}"/>
    <cellStyle name="Normal 2 10 2" xfId="13134" xr:uid="{4CFD7930-CF54-4D84-A22E-2321192A472D}"/>
    <cellStyle name="Normal 2 10 2 2" xfId="13135" xr:uid="{D7F97656-BDB1-4238-94DD-38D95E2C6D4C}"/>
    <cellStyle name="Normal 2 10 2 2 2" xfId="13136" xr:uid="{FBBB581D-42B2-4477-AF91-3CC0739AC40C}"/>
    <cellStyle name="Normal 2 10 2 2 2 2" xfId="13137" xr:uid="{7EB33096-27D1-4387-B662-CDF8A91D41A3}"/>
    <cellStyle name="Normal 2 10 2 2 2 3" xfId="13138" xr:uid="{226E25BC-3F74-4E66-BE36-54AA8C7B846A}"/>
    <cellStyle name="Normal 2 10 20" xfId="13139" xr:uid="{625AA75F-C475-49B0-9892-C3EC675A9D1C}"/>
    <cellStyle name="Normal 2 10 21" xfId="13140" xr:uid="{A9F78F40-229C-4BC2-9D9A-0DD815A359B6}"/>
    <cellStyle name="Normal 2 10 22" xfId="13141" xr:uid="{4106FED3-B26C-418C-B513-BB4C7F2B0648}"/>
    <cellStyle name="Normal 2 10 23" xfId="13142" xr:uid="{0ADBB8C4-0604-4850-9FE2-9CFC444914F4}"/>
    <cellStyle name="Normal 2 10 24" xfId="13143" xr:uid="{28B03024-C51D-46D2-856B-D9E7717377EF}"/>
    <cellStyle name="Normal 2 10 25" xfId="13144" xr:uid="{03B7714F-3A54-46D2-A748-5393880606E7}"/>
    <cellStyle name="Normal 2 10 26" xfId="13145" xr:uid="{06BC4BDF-552B-4246-83DB-12DBC95B401B}"/>
    <cellStyle name="Normal 2 10 27" xfId="13146" xr:uid="{4FA74FC3-4CD6-47A0-8FB7-FA4D15914330}"/>
    <cellStyle name="Normal 2 10 28" xfId="13147" xr:uid="{25754B74-7989-48C9-B127-7F2B55E32C25}"/>
    <cellStyle name="Normal 2 10 29" xfId="13148" xr:uid="{B80A2709-3980-4E3A-85AB-4C07DE416DAC}"/>
    <cellStyle name="Normal 2 10 3" xfId="13149" xr:uid="{68B3CE48-16FF-43B6-88E8-8458F74D6019}"/>
    <cellStyle name="Normal 2 10 30" xfId="13150" xr:uid="{C4EBB078-A0EC-47B0-871B-C16BAB9CBC0B}"/>
    <cellStyle name="Normal 2 10 31" xfId="13151" xr:uid="{88EA9B56-0787-4414-9995-E639A458825A}"/>
    <cellStyle name="Normal 2 10 32" xfId="13152" xr:uid="{7FE279ED-44FE-4611-9179-B61293ED034E}"/>
    <cellStyle name="Normal 2 10 33" xfId="13153" xr:uid="{E822818E-45B1-46BE-AF23-B50301CF3069}"/>
    <cellStyle name="Normal 2 10 34" xfId="13154" xr:uid="{D40F555E-B430-4613-95E0-B7D8B4C6FFE5}"/>
    <cellStyle name="Normal 2 10 35" xfId="13155" xr:uid="{023A217A-7D53-4797-8629-B3C607BD1F10}"/>
    <cellStyle name="Normal 2 10 36" xfId="13156" xr:uid="{3EEAA739-6B33-46E6-8F9D-5661224609CC}"/>
    <cellStyle name="Normal 2 10 37" xfId="13157" xr:uid="{7B65FEB7-C2B1-4F8F-A5AA-D7A24198C2B0}"/>
    <cellStyle name="Normal 2 10 38" xfId="13158" xr:uid="{444B631D-8E23-4358-A8FF-39025D31A571}"/>
    <cellStyle name="Normal 2 10 39" xfId="13159" xr:uid="{4341EAEA-237D-4639-993A-7088532F11FE}"/>
    <cellStyle name="Normal 2 10 4" xfId="13160" xr:uid="{7C93413D-FBD5-41DA-9E86-F802D8C71FF9}"/>
    <cellStyle name="Normal 2 10 40" xfId="13161" xr:uid="{A4DC37E7-67FE-414F-97BE-BE2532D7B926}"/>
    <cellStyle name="Normal 2 10 41" xfId="13162" xr:uid="{0183AB44-55B7-4CFB-BF13-5065ABCE6BD5}"/>
    <cellStyle name="Normal 2 10 42" xfId="13163" xr:uid="{A08848FA-36DF-452A-AB3D-1D4798A9E1B9}"/>
    <cellStyle name="Normal 2 10 43" xfId="13164" xr:uid="{71F3BFBF-B9A5-41E6-9356-CD3044C30CB8}"/>
    <cellStyle name="Normal 2 10 44" xfId="13165" xr:uid="{BE31E83B-48D0-43B7-92C9-674167BD9FF9}"/>
    <cellStyle name="Normal 2 10 45" xfId="13166" xr:uid="{036FA7D3-2FAE-4C99-9F3A-E66C9E8EEFD8}"/>
    <cellStyle name="Normal 2 10 46" xfId="13167" xr:uid="{B5701BB3-8D37-4DDD-83C9-BE85F903BFF3}"/>
    <cellStyle name="Normal 2 10 47" xfId="13168" xr:uid="{1147E019-322E-4694-9368-8B2088E2B8B8}"/>
    <cellStyle name="Normal 2 10 48" xfId="13169" xr:uid="{C40C19C3-0014-41E2-BC93-EE4603883B5D}"/>
    <cellStyle name="Normal 2 10 49" xfId="13170" xr:uid="{F85567B9-D889-4947-A708-A0FFD68022D6}"/>
    <cellStyle name="Normal 2 10 5" xfId="13171" xr:uid="{A0A07C14-D6F6-4394-95AF-D2709738A186}"/>
    <cellStyle name="Normal 2 10 50" xfId="13172" xr:uid="{25DE881C-18B5-4CE8-930E-C6477BCB9096}"/>
    <cellStyle name="Normal 2 10 51" xfId="13173" xr:uid="{34E23534-7D6B-49DA-81FD-A7B6A6E51FA4}"/>
    <cellStyle name="Normal 2 10 52" xfId="13174" xr:uid="{6B8017EC-62F2-4B38-B331-B926A121732A}"/>
    <cellStyle name="Normal 2 10 53" xfId="13175" xr:uid="{F0B73C5C-1F32-4D39-865F-241396EDC7A2}"/>
    <cellStyle name="Normal 2 10 6" xfId="13176" xr:uid="{3F4F3742-BF21-463B-A29C-8FD7123628ED}"/>
    <cellStyle name="Normal 2 10 7" xfId="13177" xr:uid="{6045E31D-ACCF-492A-B241-BAE125B3BE00}"/>
    <cellStyle name="Normal 2 10 8" xfId="13178" xr:uid="{2750E95D-A19A-4AA2-97E9-3CC1277D5616}"/>
    <cellStyle name="Normal 2 10 9" xfId="13179" xr:uid="{8F930266-2FD9-48F8-B92F-7E95F3C01CA3}"/>
    <cellStyle name="Normal 2 100" xfId="43591" xr:uid="{B8F3DF4F-0F99-44C0-A2D7-EDB3F8B4F9A7}"/>
    <cellStyle name="Normal 2 101" xfId="860" xr:uid="{94B6D18D-39B3-49EE-AF0C-618B5638C802}"/>
    <cellStyle name="Normal 2 102" xfId="44009" xr:uid="{E70A1EA4-84F5-4566-BC38-F713BB429356}"/>
    <cellStyle name="Normal 2 11" xfId="13180" xr:uid="{149276F4-AFF2-4BE7-87EF-46400B866ED1}"/>
    <cellStyle name="Normal 2 11 10" xfId="13181" xr:uid="{63515B6F-9588-43AC-AA35-82CA93E7514E}"/>
    <cellStyle name="Normal 2 11 11" xfId="13182" xr:uid="{488FF668-EE64-4A52-BB01-B8D691ACE8F1}"/>
    <cellStyle name="Normal 2 11 12" xfId="13183" xr:uid="{623E36D2-860C-4A08-B53B-6A0799CAF332}"/>
    <cellStyle name="Normal 2 11 13" xfId="13184" xr:uid="{EFE61CAF-753A-4CF7-9792-15F254E0A923}"/>
    <cellStyle name="Normal 2 11 14" xfId="13185" xr:uid="{C600F19F-F446-4C6C-AC00-E226578A721A}"/>
    <cellStyle name="Normal 2 11 15" xfId="13186" xr:uid="{5D9817A5-C83D-461B-A0E3-4BC7BAE91124}"/>
    <cellStyle name="Normal 2 11 16" xfId="13187" xr:uid="{CB90DFC4-AD3B-4210-B52B-A6836F4895D8}"/>
    <cellStyle name="Normal 2 11 17" xfId="13188" xr:uid="{7EA97F77-5F3D-43BD-BB19-F0BA8447B1B7}"/>
    <cellStyle name="Normal 2 11 18" xfId="13189" xr:uid="{063BFFAF-71DB-413D-897C-A4D5912EF48D}"/>
    <cellStyle name="Normal 2 11 19" xfId="13190" xr:uid="{4B700A29-0FC0-4B08-AC62-1E306C71C1DC}"/>
    <cellStyle name="Normal 2 11 2" xfId="13191" xr:uid="{697BE8B4-3E3E-4D12-AE5C-89740FCA88FE}"/>
    <cellStyle name="Normal 2 11 20" xfId="13192" xr:uid="{F2DD37AF-84FC-4A2E-B107-3A1A29782CEC}"/>
    <cellStyle name="Normal 2 11 21" xfId="13193" xr:uid="{17CDE246-2939-49D0-BFB2-10DB227856E0}"/>
    <cellStyle name="Normal 2 11 22" xfId="13194" xr:uid="{ADEAA1C4-4953-41EB-B3EE-064290603249}"/>
    <cellStyle name="Normal 2 11 23" xfId="13195" xr:uid="{A5A0A1FD-06B3-4DB4-B8D4-D2859EA8D77C}"/>
    <cellStyle name="Normal 2 11 24" xfId="13196" xr:uid="{559CA0FD-BC4B-4508-9CEF-1FCA16A429EC}"/>
    <cellStyle name="Normal 2 11 25" xfId="13197" xr:uid="{8E17F8F2-4A31-4C2E-97AC-758421AA169F}"/>
    <cellStyle name="Normal 2 11 26" xfId="13198" xr:uid="{1A586326-2CD1-4FC6-8F64-E692E2EFA2C6}"/>
    <cellStyle name="Normal 2 11 27" xfId="13199" xr:uid="{C22D2E5B-F401-4B09-A411-F486E2031798}"/>
    <cellStyle name="Normal 2 11 28" xfId="13200" xr:uid="{D2184011-F730-4AE0-8545-419BCAF50348}"/>
    <cellStyle name="Normal 2 11 29" xfId="13201" xr:uid="{E63F32BB-05B4-4922-B7A3-3DFA55E4AA41}"/>
    <cellStyle name="Normal 2 11 3" xfId="13202" xr:uid="{6DCE5480-8D4E-4B42-89A9-4EBE8F4C4A4B}"/>
    <cellStyle name="Normal 2 11 30" xfId="13203" xr:uid="{63956B0B-A8D3-459D-9F5B-48F9841B7024}"/>
    <cellStyle name="Normal 2 11 31" xfId="13204" xr:uid="{448C1E27-519C-4396-987A-BBE9FCD3C15C}"/>
    <cellStyle name="Normal 2 11 32" xfId="13205" xr:uid="{D23C5ED1-1EAD-4DC3-8015-7EFA6D86FA8B}"/>
    <cellStyle name="Normal 2 11 33" xfId="13206" xr:uid="{DFDE2E3A-CCA8-49CC-95E9-4FCF9EA7178A}"/>
    <cellStyle name="Normal 2 11 34" xfId="13207" xr:uid="{7BD7BC08-DA31-42BF-85AB-95125170359B}"/>
    <cellStyle name="Normal 2 11 35" xfId="13208" xr:uid="{0379DFCD-6E3F-4074-9F02-14AC2AC91ECD}"/>
    <cellStyle name="Normal 2 11 36" xfId="13209" xr:uid="{6EFDAEFD-6C7C-46CF-A62E-2D7A5068E535}"/>
    <cellStyle name="Normal 2 11 37" xfId="13210" xr:uid="{AC441CA2-405E-42BC-87B3-3DB7E08B58F4}"/>
    <cellStyle name="Normal 2 11 38" xfId="13211" xr:uid="{42475709-A0A5-46D9-83E9-0CEFFF31CC0E}"/>
    <cellStyle name="Normal 2 11 39" xfId="13212" xr:uid="{55AC6B31-04AA-4629-B1B8-A4C1F11E38A0}"/>
    <cellStyle name="Normal 2 11 4" xfId="13213" xr:uid="{3169E775-146D-4CC6-AE2D-A4023F219EA3}"/>
    <cellStyle name="Normal 2 11 40" xfId="13214" xr:uid="{2F5C77EF-C035-4569-A16C-BCC916CB2823}"/>
    <cellStyle name="Normal 2 11 41" xfId="13215" xr:uid="{58926E5A-BE9B-418F-A20B-D22DBF6368D8}"/>
    <cellStyle name="Normal 2 11 42" xfId="13216" xr:uid="{0B6B2609-9BEF-4C40-AA6F-AB6E5BF35D1D}"/>
    <cellStyle name="Normal 2 11 43" xfId="13217" xr:uid="{3BBD00C5-2F60-4A5B-94A2-E0A7B6548444}"/>
    <cellStyle name="Normal 2 11 44" xfId="13218" xr:uid="{110D7CE2-EB65-4765-B0B7-BC83E835449C}"/>
    <cellStyle name="Normal 2 11 45" xfId="13219" xr:uid="{CF74F43E-1F24-4366-850F-3BA845439C6A}"/>
    <cellStyle name="Normal 2 11 46" xfId="13220" xr:uid="{068AA1B4-4764-4646-AF43-98461F05CED6}"/>
    <cellStyle name="Normal 2 11 47" xfId="13221" xr:uid="{05FDD38C-F495-47A2-B6D1-C528209BBF79}"/>
    <cellStyle name="Normal 2 11 48" xfId="13222" xr:uid="{36CB22C6-ED1B-408C-A8DE-DEAA7F8B635D}"/>
    <cellStyle name="Normal 2 11 49" xfId="13223" xr:uid="{70DE8BD4-EBE6-4A63-83B7-015FC8656BF9}"/>
    <cellStyle name="Normal 2 11 5" xfId="13224" xr:uid="{4FB62995-58BE-4660-B063-636C8E337C95}"/>
    <cellStyle name="Normal 2 11 50" xfId="13225" xr:uid="{76897FA7-EC2E-4003-AABA-C9C7FC6C22A8}"/>
    <cellStyle name="Normal 2 11 51" xfId="13226" xr:uid="{A8153678-578F-4717-9A5E-19B63D61CCB6}"/>
    <cellStyle name="Normal 2 11 52" xfId="13227" xr:uid="{4EA8FB4E-1AB7-49CE-B46D-6C374AE124EE}"/>
    <cellStyle name="Normal 2 11 53" xfId="13228" xr:uid="{6446ACBC-2EB7-4663-B59B-56BCF7C3A1FC}"/>
    <cellStyle name="Normal 2 11 6" xfId="13229" xr:uid="{95C6838B-FFD7-4203-94F3-C1B5E9DE91E6}"/>
    <cellStyle name="Normal 2 11 7" xfId="13230" xr:uid="{F7B83D2F-054E-43EA-AC1A-6C99338CC673}"/>
    <cellStyle name="Normal 2 11 8" xfId="13231" xr:uid="{D63B1529-7AC8-4850-8BB4-AFF74669719A}"/>
    <cellStyle name="Normal 2 11 9" xfId="13232" xr:uid="{F6B045C8-7F17-4391-A208-DC0936766DF5}"/>
    <cellStyle name="Normal 2 12" xfId="13233" xr:uid="{9C2697FA-BBA5-415F-AE6C-F397E62EB5D0}"/>
    <cellStyle name="Normal 2 12 10" xfId="13234" xr:uid="{90143DEE-8B46-4E51-8B3B-ADB4787328E7}"/>
    <cellStyle name="Normal 2 12 11" xfId="13235" xr:uid="{29A7912D-DE9E-43A1-873B-7638282678AC}"/>
    <cellStyle name="Normal 2 12 12" xfId="13236" xr:uid="{57FC89F6-959F-4B02-902B-F65579D902DA}"/>
    <cellStyle name="Normal 2 12 13" xfId="13237" xr:uid="{D908AEB1-7B24-4737-B940-A2321323C391}"/>
    <cellStyle name="Normal 2 12 14" xfId="13238" xr:uid="{C3E6C6FA-B69F-4E5B-AF40-915D14DBD4EA}"/>
    <cellStyle name="Normal 2 12 15" xfId="13239" xr:uid="{DA0F13F2-49B8-4BAE-B661-B0DE12D5DC47}"/>
    <cellStyle name="Normal 2 12 16" xfId="13240" xr:uid="{D7542E3D-61FA-4065-8C12-CE99DB34FB00}"/>
    <cellStyle name="Normal 2 12 17" xfId="13241" xr:uid="{63CEC795-4BCE-4712-8CC8-8E99D71AF6DB}"/>
    <cellStyle name="Normal 2 12 18" xfId="13242" xr:uid="{FDC80E1A-BD5F-4F16-A95E-3017DD30D417}"/>
    <cellStyle name="Normal 2 12 19" xfId="13243" xr:uid="{8E5692A0-026A-4EA9-A852-27B5F6FF645C}"/>
    <cellStyle name="Normal 2 12 2" xfId="13244" xr:uid="{D568F42D-E957-4A4D-BEA9-776CB1ED9D59}"/>
    <cellStyle name="Normal 2 12 20" xfId="13245" xr:uid="{EB56FF37-F016-4063-9FAF-4D62381F517C}"/>
    <cellStyle name="Normal 2 12 21" xfId="13246" xr:uid="{CE69ED35-EE38-4500-A76D-0CF0292833BF}"/>
    <cellStyle name="Normal 2 12 22" xfId="13247" xr:uid="{FB688E0E-EAC7-46CB-A760-AAE386A4FC9D}"/>
    <cellStyle name="Normal 2 12 23" xfId="13248" xr:uid="{68390DDE-0616-4483-9112-379219D707A2}"/>
    <cellStyle name="Normal 2 12 24" xfId="13249" xr:uid="{8F5F1785-143F-45A6-80BD-50556382B078}"/>
    <cellStyle name="Normal 2 12 25" xfId="13250" xr:uid="{FFAF95DF-1362-4BA3-A645-0BC3E9E2B763}"/>
    <cellStyle name="Normal 2 12 26" xfId="13251" xr:uid="{7A096939-DE6A-4AF8-8F86-C95755F262DC}"/>
    <cellStyle name="Normal 2 12 27" xfId="13252" xr:uid="{00C0CF1E-5DF2-4F42-B3BB-B2308D989DA5}"/>
    <cellStyle name="Normal 2 12 28" xfId="13253" xr:uid="{BAA61789-EACC-41E2-B5F5-50B4480D182D}"/>
    <cellStyle name="Normal 2 12 29" xfId="13254" xr:uid="{ED3144EA-3BFA-40E0-AD2F-1A0832420192}"/>
    <cellStyle name="Normal 2 12 3" xfId="13255" xr:uid="{0A7139E4-B5D9-4EBA-95A5-4ED5F7CA035E}"/>
    <cellStyle name="Normal 2 12 30" xfId="13256" xr:uid="{A5FE549E-7430-4895-A4E5-4D4DD441E01E}"/>
    <cellStyle name="Normal 2 12 31" xfId="13257" xr:uid="{B235FFAD-69EF-4831-9813-7BDF133ADE60}"/>
    <cellStyle name="Normal 2 12 32" xfId="13258" xr:uid="{E15EFFBA-8691-4F42-AFCC-BDE649C4E507}"/>
    <cellStyle name="Normal 2 12 33" xfId="13259" xr:uid="{B22CCB96-7233-4F8B-B8F2-82DA994A2B49}"/>
    <cellStyle name="Normal 2 12 34" xfId="13260" xr:uid="{B3345E20-6522-4C4E-8A4B-D35DB1672ECC}"/>
    <cellStyle name="Normal 2 12 35" xfId="13261" xr:uid="{BDD2978C-30D9-4950-81F0-1EDE01D4421E}"/>
    <cellStyle name="Normal 2 12 36" xfId="13262" xr:uid="{E8358305-EBA9-4DA9-862E-25EF9A328525}"/>
    <cellStyle name="Normal 2 12 37" xfId="13263" xr:uid="{9129F3EA-98D5-41C3-A696-92E1624075C5}"/>
    <cellStyle name="Normal 2 12 38" xfId="13264" xr:uid="{B67E547A-BE72-4124-A1C8-D6901AFB5370}"/>
    <cellStyle name="Normal 2 12 39" xfId="13265" xr:uid="{774FBD6D-B66C-41E8-ADF8-9DEEF2023587}"/>
    <cellStyle name="Normal 2 12 4" xfId="13266" xr:uid="{F93188F2-978A-4DF5-940D-4D417D281486}"/>
    <cellStyle name="Normal 2 12 40" xfId="13267" xr:uid="{6D352937-2285-4099-A343-1EFB34F8B701}"/>
    <cellStyle name="Normal 2 12 41" xfId="13268" xr:uid="{49C7F626-63C8-4C1D-BC38-EAD537ADA84F}"/>
    <cellStyle name="Normal 2 12 42" xfId="13269" xr:uid="{A8991599-C0D6-45BF-A14D-A63FC07430D6}"/>
    <cellStyle name="Normal 2 12 43" xfId="13270" xr:uid="{D5E04543-1092-493C-9F6F-4CCA2D05B1BC}"/>
    <cellStyle name="Normal 2 12 44" xfId="13271" xr:uid="{769A2B06-E6CC-4EC2-B2DA-A48004C625B2}"/>
    <cellStyle name="Normal 2 12 45" xfId="13272" xr:uid="{8E6EDC57-8FA6-432A-ADAF-85ECF09118D9}"/>
    <cellStyle name="Normal 2 12 46" xfId="13273" xr:uid="{8F20E496-2CD0-40F4-A6A3-6031A80B8007}"/>
    <cellStyle name="Normal 2 12 47" xfId="13274" xr:uid="{8A9D21CF-06EC-4FB9-A039-4477632C1595}"/>
    <cellStyle name="Normal 2 12 48" xfId="13275" xr:uid="{DBA57D23-D839-4F54-96C5-ED73DDF94DBA}"/>
    <cellStyle name="Normal 2 12 49" xfId="13276" xr:uid="{EBC3C9B0-9664-448C-B6D2-D673A27B1386}"/>
    <cellStyle name="Normal 2 12 5" xfId="13277" xr:uid="{8000DB90-F3CA-4B39-AD3E-9936ABCB618B}"/>
    <cellStyle name="Normal 2 12 50" xfId="13278" xr:uid="{DA333768-F147-465B-9A1C-E0AB36BDA186}"/>
    <cellStyle name="Normal 2 12 51" xfId="13279" xr:uid="{949E0336-7165-47E4-B845-98A93A0CB56A}"/>
    <cellStyle name="Normal 2 12 52" xfId="13280" xr:uid="{C08F6260-B8DA-4D53-A53F-F64B2A749ED0}"/>
    <cellStyle name="Normal 2 12 53" xfId="13281" xr:uid="{1FB01F3D-E57F-4FBC-A4AA-768BB072FA5E}"/>
    <cellStyle name="Normal 2 12 6" xfId="13282" xr:uid="{CFD437FF-B591-4FE6-9CC5-97AD044C3046}"/>
    <cellStyle name="Normal 2 12 7" xfId="13283" xr:uid="{9A0E0F63-35F9-4B83-87A5-624B95C895F7}"/>
    <cellStyle name="Normal 2 12 8" xfId="13284" xr:uid="{C0D3A7B0-337C-439F-9D78-F31214932A8C}"/>
    <cellStyle name="Normal 2 12 9" xfId="13285" xr:uid="{7CD9FAB8-F6BD-42AA-89DE-5F5864878C23}"/>
    <cellStyle name="Normal 2 13" xfId="13286" xr:uid="{E3861D06-276B-45ED-A6BB-F224F1EF8F8F}"/>
    <cellStyle name="Normal 2 13 10" xfId="13287" xr:uid="{DAEFF1ED-0517-4047-9C0A-275612FFDCCC}"/>
    <cellStyle name="Normal 2 13 11" xfId="13288" xr:uid="{ADBB81CE-74CB-451C-9A6F-0DF790F01458}"/>
    <cellStyle name="Normal 2 13 12" xfId="13289" xr:uid="{B60B9E69-657A-41E7-B732-B2B50CA015B0}"/>
    <cellStyle name="Normal 2 13 13" xfId="13290" xr:uid="{17EAB5F5-C297-4EF2-8C0C-9A89EE41595B}"/>
    <cellStyle name="Normal 2 13 14" xfId="13291" xr:uid="{987124F9-6AF9-44B5-B860-66B73EB47B5D}"/>
    <cellStyle name="Normal 2 13 15" xfId="13292" xr:uid="{5B42C237-4868-4163-BA88-2958FE9531B9}"/>
    <cellStyle name="Normal 2 13 16" xfId="13293" xr:uid="{80DC7531-9B1C-459B-B5D8-687243506A23}"/>
    <cellStyle name="Normal 2 13 17" xfId="13294" xr:uid="{9A0BD18F-C443-4D22-BD21-065289CAA22F}"/>
    <cellStyle name="Normal 2 13 18" xfId="13295" xr:uid="{40634BE7-0178-4318-ADDC-610F36F2E1E0}"/>
    <cellStyle name="Normal 2 13 19" xfId="13296" xr:uid="{CC2366C6-B62A-439C-B590-3F03309554DC}"/>
    <cellStyle name="Normal 2 13 2" xfId="13297" xr:uid="{FF33638A-A71A-4B77-964B-EDF1AC17C203}"/>
    <cellStyle name="Normal 2 13 20" xfId="13298" xr:uid="{C665353E-9116-4804-945F-766D08ECD497}"/>
    <cellStyle name="Normal 2 13 21" xfId="13299" xr:uid="{F60508BA-7AA7-43F0-8F35-2E5293BCC622}"/>
    <cellStyle name="Normal 2 13 22" xfId="13300" xr:uid="{BA8F16B2-76B2-4540-B4EB-BB06E9C0F05E}"/>
    <cellStyle name="Normal 2 13 23" xfId="13301" xr:uid="{6B5CA896-AD5E-45E4-B55D-A0F812839AF9}"/>
    <cellStyle name="Normal 2 13 24" xfId="13302" xr:uid="{3C7F5424-A3B2-4C23-83A8-57E92F1E1EFB}"/>
    <cellStyle name="Normal 2 13 25" xfId="13303" xr:uid="{633A2A93-C495-4320-80C8-891F6D3EDC64}"/>
    <cellStyle name="Normal 2 13 26" xfId="13304" xr:uid="{75976AEB-9809-458A-90F8-D21687EBFD8B}"/>
    <cellStyle name="Normal 2 13 27" xfId="13305" xr:uid="{EEE19DDA-0781-49E0-A178-F4FF70541F6B}"/>
    <cellStyle name="Normal 2 13 28" xfId="13306" xr:uid="{6CC51395-062A-4EA2-9921-B147F93A2BB3}"/>
    <cellStyle name="Normal 2 13 29" xfId="13307" xr:uid="{FA1B1BC5-BFE6-4820-B7D9-605BEB4E942A}"/>
    <cellStyle name="Normal 2 13 3" xfId="13308" xr:uid="{3658711E-7B0F-46EF-B98F-A772D0CDA084}"/>
    <cellStyle name="Normal 2 13 30" xfId="13309" xr:uid="{847C5336-F7E7-4DCE-825A-79D641F13EE2}"/>
    <cellStyle name="Normal 2 13 31" xfId="13310" xr:uid="{D39F59AF-6A36-435D-88CC-01D570D4C61C}"/>
    <cellStyle name="Normal 2 13 32" xfId="13311" xr:uid="{3471ECDD-862A-46E4-93D0-10635112D4E8}"/>
    <cellStyle name="Normal 2 13 33" xfId="13312" xr:uid="{777249C3-E588-4864-B754-C849288A18AF}"/>
    <cellStyle name="Normal 2 13 34" xfId="13313" xr:uid="{22C5C79E-EA46-499C-B25E-BD44070A607C}"/>
    <cellStyle name="Normal 2 13 35" xfId="13314" xr:uid="{CC7DF54E-DD0E-4AC0-A3B5-242232E5EB5D}"/>
    <cellStyle name="Normal 2 13 36" xfId="13315" xr:uid="{C3455260-6233-40E8-901B-97B3EDEAB728}"/>
    <cellStyle name="Normal 2 13 37" xfId="13316" xr:uid="{33C8C93D-C3D3-4712-9FCC-E21335986FA2}"/>
    <cellStyle name="Normal 2 13 38" xfId="13317" xr:uid="{F53081A7-1347-4501-854F-99F033DF9B76}"/>
    <cellStyle name="Normal 2 13 39" xfId="13318" xr:uid="{3073704B-CE34-4DA4-9A96-EA268E18BF29}"/>
    <cellStyle name="Normal 2 13 4" xfId="13319" xr:uid="{D244CF10-6A8B-46DC-B5BB-4B7614D5BEFB}"/>
    <cellStyle name="Normal 2 13 40" xfId="13320" xr:uid="{E73F4B44-53A1-48C5-875E-9DCECA86C6FE}"/>
    <cellStyle name="Normal 2 13 41" xfId="13321" xr:uid="{6EE31B7C-1B13-4E1F-A97B-6ADA255566B4}"/>
    <cellStyle name="Normal 2 13 42" xfId="13322" xr:uid="{55AEF873-0427-4435-94FC-51E1CAA56E2E}"/>
    <cellStyle name="Normal 2 13 43" xfId="13323" xr:uid="{7B9917D9-856A-4580-A86A-19B39C0205C5}"/>
    <cellStyle name="Normal 2 13 44" xfId="13324" xr:uid="{E646F9E9-C12C-437F-86BA-64D8ABE8CA42}"/>
    <cellStyle name="Normal 2 13 45" xfId="13325" xr:uid="{27003C7E-748C-4176-A997-D624F95E8D9C}"/>
    <cellStyle name="Normal 2 13 46" xfId="13326" xr:uid="{DCE158FC-379B-47A9-B9BC-D652B063B2DF}"/>
    <cellStyle name="Normal 2 13 47" xfId="13327" xr:uid="{05A9540F-6FA5-4AB3-A233-62EBE645F6E1}"/>
    <cellStyle name="Normal 2 13 48" xfId="13328" xr:uid="{50512E06-8A68-4DE0-8739-11A077BB9795}"/>
    <cellStyle name="Normal 2 13 49" xfId="13329" xr:uid="{2600B086-0ACF-4F34-8D2C-1F5863CB3480}"/>
    <cellStyle name="Normal 2 13 5" xfId="13330" xr:uid="{140A3E7F-2980-4C52-BDE8-D2BD2AAFA0D7}"/>
    <cellStyle name="Normal 2 13 50" xfId="13331" xr:uid="{F2C975A9-FA78-44A3-A93B-5F74E64C9797}"/>
    <cellStyle name="Normal 2 13 51" xfId="13332" xr:uid="{A5413249-A3AC-4F1E-A93D-EB6C700FA1DD}"/>
    <cellStyle name="Normal 2 13 52" xfId="13333" xr:uid="{FACA8694-B2F7-471A-AF01-A914DA7FF14C}"/>
    <cellStyle name="Normal 2 13 53" xfId="13334" xr:uid="{85BCC78B-407B-47C8-AA53-7F33FC83C255}"/>
    <cellStyle name="Normal 2 13 54" xfId="13335" xr:uid="{990F331D-39BA-4E9E-A526-0ECC4FBA09AE}"/>
    <cellStyle name="Normal 2 13 6" xfId="13336" xr:uid="{327C4075-220A-4EF6-8DEF-A5C33198DFC6}"/>
    <cellStyle name="Normal 2 13 7" xfId="13337" xr:uid="{E3D4A06C-1AD2-45E9-ADA0-D8910124D55A}"/>
    <cellStyle name="Normal 2 13 8" xfId="13338" xr:uid="{5C3DDED7-76E9-4618-B799-7CF44C3AC75B}"/>
    <cellStyle name="Normal 2 13 9" xfId="13339" xr:uid="{E739D587-EF98-4769-A4F2-A31595F517FB}"/>
    <cellStyle name="Normal 2 14" xfId="13340" xr:uid="{F3E9BD47-7CAF-40A8-96A6-D7775CA14443}"/>
    <cellStyle name="Normal 2 14 10" xfId="13341" xr:uid="{8D718690-F36E-4611-9776-2AB6C8FA972F}"/>
    <cellStyle name="Normal 2 14 11" xfId="13342" xr:uid="{D0364FB2-2744-4918-B424-52184E19B6B7}"/>
    <cellStyle name="Normal 2 14 12" xfId="13343" xr:uid="{863BBD07-5B2C-4F75-B6A1-74EE0133246F}"/>
    <cellStyle name="Normal 2 14 13" xfId="13344" xr:uid="{1F7584D0-1301-483D-B90F-F8FDBACB7A2F}"/>
    <cellStyle name="Normal 2 14 14" xfId="13345" xr:uid="{4C5AE2CF-F873-4814-9021-9F46F0BD7FAB}"/>
    <cellStyle name="Normal 2 14 15" xfId="13346" xr:uid="{30D2EAEE-614D-4AF3-8D82-EE1DA1ECD0B8}"/>
    <cellStyle name="Normal 2 14 16" xfId="13347" xr:uid="{383CCA1E-40FB-44F6-B97D-DC38B3F95B19}"/>
    <cellStyle name="Normal 2 14 17" xfId="13348" xr:uid="{12D5FD00-CA8C-4516-A640-85E304A82742}"/>
    <cellStyle name="Normal 2 14 18" xfId="13349" xr:uid="{1F6DE253-48F0-42D0-8AB8-A28DDA1A316F}"/>
    <cellStyle name="Normal 2 14 19" xfId="13350" xr:uid="{BE402A5B-92DA-4913-944D-42D806716445}"/>
    <cellStyle name="Normal 2 14 2" xfId="13351" xr:uid="{4A4DAF1F-89D8-44D3-B15A-3E5FFDB8F2B5}"/>
    <cellStyle name="Normal 2 14 20" xfId="13352" xr:uid="{A6C3438E-E0A0-43F7-923C-5500F6CFBBA7}"/>
    <cellStyle name="Normal 2 14 21" xfId="13353" xr:uid="{44A09E0E-3A7A-4AFD-9721-C6D81F165E50}"/>
    <cellStyle name="Normal 2 14 22" xfId="13354" xr:uid="{591A2B31-2817-43BB-817F-4D6B5B1B5D1C}"/>
    <cellStyle name="Normal 2 14 23" xfId="13355" xr:uid="{9A9C7A77-8755-4221-A439-37A39A367175}"/>
    <cellStyle name="Normal 2 14 24" xfId="13356" xr:uid="{DB18FCC7-CA20-45B9-AD4B-506E1D678A5C}"/>
    <cellStyle name="Normal 2 14 25" xfId="13357" xr:uid="{AF905BA7-6286-47C5-848D-C822D438E1EC}"/>
    <cellStyle name="Normal 2 14 26" xfId="13358" xr:uid="{9087E571-5C21-4C0F-AC00-B66A60D05B18}"/>
    <cellStyle name="Normal 2 14 27" xfId="13359" xr:uid="{E48B1E8E-9AC8-40CF-B70F-F08DAC7463D3}"/>
    <cellStyle name="Normal 2 14 28" xfId="13360" xr:uid="{3701D26F-4F4A-4A9B-B762-0D5D19CB7E21}"/>
    <cellStyle name="Normal 2 14 29" xfId="13361" xr:uid="{770757B0-28BF-4DF2-9015-651B62C956D7}"/>
    <cellStyle name="Normal 2 14 3" xfId="13362" xr:uid="{25ACBC6A-0242-4BFA-AE50-4FBE98782511}"/>
    <cellStyle name="Normal 2 14 30" xfId="13363" xr:uid="{892E37BC-7EC4-47E0-8696-4363630F1335}"/>
    <cellStyle name="Normal 2 14 31" xfId="13364" xr:uid="{306C2D08-BED0-464C-A681-4A932ADC4EC9}"/>
    <cellStyle name="Normal 2 14 32" xfId="13365" xr:uid="{C8300E03-A2D0-4B2D-BB41-A390D30D3AF4}"/>
    <cellStyle name="Normal 2 14 33" xfId="13366" xr:uid="{AD27729E-13C9-47A9-8D62-8FE6F8947BE3}"/>
    <cellStyle name="Normal 2 14 34" xfId="13367" xr:uid="{1F11DEC7-D80E-4BCA-AF00-3B1ADE7E6D48}"/>
    <cellStyle name="Normal 2 14 35" xfId="13368" xr:uid="{45075064-5521-4A64-9AC7-7D1DD2A69E46}"/>
    <cellStyle name="Normal 2 14 36" xfId="13369" xr:uid="{B2078475-E3DE-4339-94F3-984027995AFA}"/>
    <cellStyle name="Normal 2 14 37" xfId="13370" xr:uid="{E8558CE8-3AAD-45BF-B3B7-29956B72C338}"/>
    <cellStyle name="Normal 2 14 38" xfId="13371" xr:uid="{50CE17FE-8814-4E62-BB26-8F8C798D1BFD}"/>
    <cellStyle name="Normal 2 14 39" xfId="13372" xr:uid="{CAD0D422-3A64-409D-99FA-8C3016894351}"/>
    <cellStyle name="Normal 2 14 4" xfId="13373" xr:uid="{E1DCE565-6992-4CCB-963C-BEEA34DBA5D1}"/>
    <cellStyle name="Normal 2 14 40" xfId="13374" xr:uid="{FF1C35B0-278E-4D53-94AA-F4BE522A22CB}"/>
    <cellStyle name="Normal 2 14 41" xfId="13375" xr:uid="{71575689-77A7-4CE8-8A05-CEA5CFA753BE}"/>
    <cellStyle name="Normal 2 14 42" xfId="13376" xr:uid="{927A6064-949A-42D9-B164-A2F1C48F4D33}"/>
    <cellStyle name="Normal 2 14 43" xfId="13377" xr:uid="{F8AB1EE9-C2B3-4F0B-9A3C-C8FEF59B693F}"/>
    <cellStyle name="Normal 2 14 44" xfId="13378" xr:uid="{57276F43-1199-4B3A-91A3-20024093EB40}"/>
    <cellStyle name="Normal 2 14 45" xfId="13379" xr:uid="{2410BB1C-CDC2-46B0-9B9A-C6D55A80B3CE}"/>
    <cellStyle name="Normal 2 14 46" xfId="13380" xr:uid="{8C544F3E-6DCE-4A25-AA4C-CA5ADD7D6CB8}"/>
    <cellStyle name="Normal 2 14 5" xfId="13381" xr:uid="{67D1FCB2-C2C9-4F93-B51C-64ED392C383F}"/>
    <cellStyle name="Normal 2 14 6" xfId="13382" xr:uid="{8251FB3A-C193-4671-AC38-D267E585F177}"/>
    <cellStyle name="Normal 2 14 7" xfId="13383" xr:uid="{9BE8F49E-992C-4A06-9085-D19D7606BACD}"/>
    <cellStyle name="Normal 2 14 8" xfId="13384" xr:uid="{DA6E6C9E-51A5-4E31-97EA-51453B8DF09A}"/>
    <cellStyle name="Normal 2 14 9" xfId="13385" xr:uid="{F22A4650-5522-4C01-B708-97EFC641FDD2}"/>
    <cellStyle name="Normal 2 15" xfId="13386" xr:uid="{CFE770B8-AC73-4E7E-9EC4-CF829986238E}"/>
    <cellStyle name="Normal 2 15 10" xfId="13387" xr:uid="{52B101C3-FA77-440B-AB23-971E4C3DD645}"/>
    <cellStyle name="Normal 2 15 11" xfId="13388" xr:uid="{FC74DDA1-8EE7-4467-A8FE-B16C6744846A}"/>
    <cellStyle name="Normal 2 15 12" xfId="13389" xr:uid="{B91012B7-6AC9-49D5-AC1D-A0A01F7F5ED8}"/>
    <cellStyle name="Normal 2 15 13" xfId="13390" xr:uid="{F595EA1F-EC45-43E4-BF76-94E9E3C71F4E}"/>
    <cellStyle name="Normal 2 15 14" xfId="13391" xr:uid="{0095E136-2CAD-47A7-90A2-ACB2ED003861}"/>
    <cellStyle name="Normal 2 15 15" xfId="13392" xr:uid="{BB13A380-E2E7-479A-A4D4-E747E90884B4}"/>
    <cellStyle name="Normal 2 15 16" xfId="13393" xr:uid="{B14745F3-62B8-40FF-991A-478B1C733736}"/>
    <cellStyle name="Normal 2 15 17" xfId="13394" xr:uid="{1A67A760-8725-43CA-87B1-CBF1CC3A890E}"/>
    <cellStyle name="Normal 2 15 18" xfId="13395" xr:uid="{375E4EC1-16A8-479E-8224-D5BF51A8DAD0}"/>
    <cellStyle name="Normal 2 15 19" xfId="13396" xr:uid="{0CB347C6-9D71-4FD6-8D55-AE46910027B0}"/>
    <cellStyle name="Normal 2 15 2" xfId="13397" xr:uid="{99FBB910-1354-4FA1-B7AF-A35A27615298}"/>
    <cellStyle name="Normal 2 15 20" xfId="13398" xr:uid="{A79D0FE8-8FE3-441F-BE33-BA19828860F9}"/>
    <cellStyle name="Normal 2 15 21" xfId="13399" xr:uid="{6F69CF10-9F86-4B28-94DD-9F728BD44683}"/>
    <cellStyle name="Normal 2 15 22" xfId="13400" xr:uid="{7899B476-C16E-40D1-8AA0-CDEDFAB8259D}"/>
    <cellStyle name="Normal 2 15 23" xfId="13401" xr:uid="{A7F9F45B-9614-472C-9A84-BBD031F7F4E1}"/>
    <cellStyle name="Normal 2 15 24" xfId="13402" xr:uid="{05041FCC-CA5B-4D33-AD84-8D0C8269DA3C}"/>
    <cellStyle name="Normal 2 15 25" xfId="13403" xr:uid="{4188CF27-8AFE-4D24-B678-16B5214A6770}"/>
    <cellStyle name="Normal 2 15 26" xfId="13404" xr:uid="{E35C6BE5-02B0-44A2-AAB2-A1C4F3E3E711}"/>
    <cellStyle name="Normal 2 15 27" xfId="13405" xr:uid="{6044085E-3FAB-4F20-AE9F-8D0E9C91CC52}"/>
    <cellStyle name="Normal 2 15 28" xfId="13406" xr:uid="{F588BFC6-D56E-4A68-A54A-5E0A242F2E27}"/>
    <cellStyle name="Normal 2 15 29" xfId="13407" xr:uid="{8B9A3400-F305-4B93-BC66-AB85115AD161}"/>
    <cellStyle name="Normal 2 15 3" xfId="13408" xr:uid="{501B3566-1C88-4B16-B875-5747D93CB2EC}"/>
    <cellStyle name="Normal 2 15 30" xfId="13409" xr:uid="{A070914E-7673-46F7-BD5C-6EBA697FC1B8}"/>
    <cellStyle name="Normal 2 15 31" xfId="13410" xr:uid="{7CF86F24-E66E-4ED9-8777-44F788777296}"/>
    <cellStyle name="Normal 2 15 32" xfId="13411" xr:uid="{1E818F76-B335-4F7A-A3A3-7C973D307193}"/>
    <cellStyle name="Normal 2 15 33" xfId="13412" xr:uid="{039E5A08-D6B3-4CD5-9208-BA53233ED232}"/>
    <cellStyle name="Normal 2 15 34" xfId="13413" xr:uid="{2D073EA2-8C4D-4FDD-AED6-47F3FC1F2A52}"/>
    <cellStyle name="Normal 2 15 35" xfId="13414" xr:uid="{3023406A-7F99-42CC-A2A6-021751B1D4F6}"/>
    <cellStyle name="Normal 2 15 36" xfId="13415" xr:uid="{56F8659F-D437-421F-969A-5F73BE03484F}"/>
    <cellStyle name="Normal 2 15 37" xfId="13416" xr:uid="{157B73DA-3776-45F6-BBD6-60C85411FC12}"/>
    <cellStyle name="Normal 2 15 38" xfId="13417" xr:uid="{2BD49A2D-161D-4226-801F-B1FC9FA59A63}"/>
    <cellStyle name="Normal 2 15 39" xfId="13418" xr:uid="{8320F30F-2202-4FF4-8F73-79F2C5F88227}"/>
    <cellStyle name="Normal 2 15 4" xfId="13419" xr:uid="{82A75507-3BF8-4628-84D4-21BF424362D0}"/>
    <cellStyle name="Normal 2 15 40" xfId="13420" xr:uid="{5609E4DD-9E4B-44E5-BF42-34B75F9C4260}"/>
    <cellStyle name="Normal 2 15 41" xfId="13421" xr:uid="{AA01DD00-AF05-48D8-8753-53651E62D6FD}"/>
    <cellStyle name="Normal 2 15 42" xfId="13422" xr:uid="{F618010A-F9BC-42DE-929C-9B903EB04B17}"/>
    <cellStyle name="Normal 2 15 43" xfId="13423" xr:uid="{E2C9973C-AF94-499B-BFFF-481E681275F1}"/>
    <cellStyle name="Normal 2 15 44" xfId="13424" xr:uid="{63A92BE9-2860-419D-9581-A0C358A7E42C}"/>
    <cellStyle name="Normal 2 15 45" xfId="13425" xr:uid="{324A5926-E96C-4C2A-8769-C89F6A4F747B}"/>
    <cellStyle name="Normal 2 15 46" xfId="13426" xr:uid="{BEF38D01-A1C7-4F13-A9B8-B1DB14CC998B}"/>
    <cellStyle name="Normal 2 15 5" xfId="13427" xr:uid="{ACD64E83-6AEA-480E-B542-891E28781CD2}"/>
    <cellStyle name="Normal 2 15 6" xfId="13428" xr:uid="{65D10FBF-6176-413B-A966-749860BDB9F5}"/>
    <cellStyle name="Normal 2 15 7" xfId="13429" xr:uid="{87531997-E9FF-4E57-8729-60E722B4D884}"/>
    <cellStyle name="Normal 2 15 8" xfId="13430" xr:uid="{EF6E1672-F0EE-427B-BDB6-E6332431CCE6}"/>
    <cellStyle name="Normal 2 15 9" xfId="13431" xr:uid="{595CD5C8-EDCB-4BEC-82F9-E12BE6A3C824}"/>
    <cellStyle name="Normal 2 16" xfId="13432" xr:uid="{10CDFDDB-7857-47B1-AC60-C9F1206D8709}"/>
    <cellStyle name="Normal 2 16 10" xfId="13433" xr:uid="{DEF59269-4675-43B3-9797-5FCE0456E63B}"/>
    <cellStyle name="Normal 2 16 11" xfId="13434" xr:uid="{EB3B3E65-EA6B-4F91-A8DC-8F917ED3DFC7}"/>
    <cellStyle name="Normal 2 16 12" xfId="13435" xr:uid="{E0C2EF11-BE18-4675-939F-6186878DB60C}"/>
    <cellStyle name="Normal 2 16 13" xfId="13436" xr:uid="{91E3BD90-9E2D-41AD-9C1B-CF9AF9AE3B0D}"/>
    <cellStyle name="Normal 2 16 14" xfId="13437" xr:uid="{63531642-0DDA-4446-A2DA-0937DDF3DFCF}"/>
    <cellStyle name="Normal 2 16 15" xfId="13438" xr:uid="{275A00D6-35C3-4FC2-987F-8A8F4429A7C8}"/>
    <cellStyle name="Normal 2 16 16" xfId="13439" xr:uid="{A5537A5C-61FF-422B-8FC7-5E152B56C84C}"/>
    <cellStyle name="Normal 2 16 17" xfId="13440" xr:uid="{03D9A2B9-C838-41AF-B788-0351A17DE9E2}"/>
    <cellStyle name="Normal 2 16 18" xfId="13441" xr:uid="{DAADEF8B-FC1A-4445-9FF7-D68EDF1865D7}"/>
    <cellStyle name="Normal 2 16 19" xfId="13442" xr:uid="{768B2EB3-0787-4252-8B8F-7A2726B9310C}"/>
    <cellStyle name="Normal 2 16 2" xfId="13443" xr:uid="{31CAE41D-AA93-47E6-893A-C01170EF45C9}"/>
    <cellStyle name="Normal 2 16 20" xfId="13444" xr:uid="{E7974A9E-00EE-42DB-A75A-C1BCF5A9A24D}"/>
    <cellStyle name="Normal 2 16 21" xfId="13445" xr:uid="{38724ECD-AD1F-4FB6-87F7-09DD12221C91}"/>
    <cellStyle name="Normal 2 16 22" xfId="13446" xr:uid="{FE764C86-134C-4229-82C8-E05A73869ACE}"/>
    <cellStyle name="Normal 2 16 23" xfId="13447" xr:uid="{9615C590-E79B-4C12-8419-A5F9F6456281}"/>
    <cellStyle name="Normal 2 16 24" xfId="13448" xr:uid="{0A4B2D7B-1C63-46FA-B231-2E0CA6AEF521}"/>
    <cellStyle name="Normal 2 16 25" xfId="13449" xr:uid="{CDF470DE-D826-462D-95EF-3D1B16EEE13D}"/>
    <cellStyle name="Normal 2 16 26" xfId="13450" xr:uid="{3E011EDF-3FC2-4590-BBAE-F0B53C549A01}"/>
    <cellStyle name="Normal 2 16 27" xfId="13451" xr:uid="{9EF94FE8-C456-46A8-803F-24B403A8714C}"/>
    <cellStyle name="Normal 2 16 28" xfId="13452" xr:uid="{CB92FAC2-01B4-4F48-B7FE-2F121C09C444}"/>
    <cellStyle name="Normal 2 16 29" xfId="13453" xr:uid="{8CC3E004-B96F-4A00-9E2B-2EA966DCCA6D}"/>
    <cellStyle name="Normal 2 16 3" xfId="13454" xr:uid="{BBE31F8A-9135-49A8-94AA-0097B36CBDCC}"/>
    <cellStyle name="Normal 2 16 30" xfId="13455" xr:uid="{6977F6F9-464B-4CC8-90DB-FDA62CE598AA}"/>
    <cellStyle name="Normal 2 16 31" xfId="13456" xr:uid="{2A63B0B1-C3B4-4C4E-AB77-D5A6D9DCC18B}"/>
    <cellStyle name="Normal 2 16 32" xfId="13457" xr:uid="{4B9488BC-07F4-4CBD-86CA-277CBB4D2141}"/>
    <cellStyle name="Normal 2 16 33" xfId="13458" xr:uid="{6734A242-0F4B-4D28-BA87-121AF8D0E7DA}"/>
    <cellStyle name="Normal 2 16 34" xfId="13459" xr:uid="{CB52745C-5A56-47AB-82F4-428C9A38CE5D}"/>
    <cellStyle name="Normal 2 16 35" xfId="13460" xr:uid="{305D26CE-88BF-4D16-9A03-525C22DDE0DB}"/>
    <cellStyle name="Normal 2 16 36" xfId="13461" xr:uid="{06000E3C-EFB7-4470-8611-77C1EA32CAF3}"/>
    <cellStyle name="Normal 2 16 37" xfId="13462" xr:uid="{BB6F147D-E98B-4F1F-9D4F-E5C15AF47062}"/>
    <cellStyle name="Normal 2 16 38" xfId="13463" xr:uid="{1D205A30-FAD3-47EC-975E-7DAE0CD183E4}"/>
    <cellStyle name="Normal 2 16 39" xfId="13464" xr:uid="{82E8FA20-B5EE-4AE5-91FF-F3DF3AE61927}"/>
    <cellStyle name="Normal 2 16 4" xfId="13465" xr:uid="{DD8B3AFA-67E7-4185-87C4-F544156BDF28}"/>
    <cellStyle name="Normal 2 16 40" xfId="13466" xr:uid="{58002DC9-CF97-4557-83F5-5514DE77DA06}"/>
    <cellStyle name="Normal 2 16 41" xfId="13467" xr:uid="{FBB7F99B-95B1-45E7-8C6B-B6ECBF36E51F}"/>
    <cellStyle name="Normal 2 16 42" xfId="13468" xr:uid="{B295CE0C-04C5-4D40-AC3B-83B8D2D6C4CA}"/>
    <cellStyle name="Normal 2 16 43" xfId="13469" xr:uid="{4CAD48B9-4DB0-468D-9ED9-B442AD5D3C56}"/>
    <cellStyle name="Normal 2 16 44" xfId="13470" xr:uid="{FE109367-6BBE-40D5-ADF5-10F551348221}"/>
    <cellStyle name="Normal 2 16 45" xfId="13471" xr:uid="{21C4577C-3174-40A6-8211-6D019EF4DE9F}"/>
    <cellStyle name="Normal 2 16 46" xfId="13472" xr:uid="{10B61A83-0537-4596-89C5-8CAB6E98630B}"/>
    <cellStyle name="Normal 2 16 5" xfId="13473" xr:uid="{B60A0205-F181-4A9E-8646-501B26C16BDC}"/>
    <cellStyle name="Normal 2 16 6" xfId="13474" xr:uid="{1DA95FF7-2E77-4173-8B68-53299B5C8B4F}"/>
    <cellStyle name="Normal 2 16 7" xfId="13475" xr:uid="{28975D96-2DF3-4B64-B9BC-F7F35FFBA62C}"/>
    <cellStyle name="Normal 2 16 8" xfId="13476" xr:uid="{3BBDB5D7-60CD-40FD-B4A6-E5345DBDE7CC}"/>
    <cellStyle name="Normal 2 16 9" xfId="13477" xr:uid="{485A2CDA-33BA-45BB-9414-8D10D4A54137}"/>
    <cellStyle name="Normal 2 17" xfId="13478" xr:uid="{7626B015-3A12-4D13-BD9C-D8D95C2DAEAB}"/>
    <cellStyle name="Normal 2 17 10" xfId="13479" xr:uid="{35D2370A-EE7A-4189-AB92-F312A9C103F0}"/>
    <cellStyle name="Normal 2 17 11" xfId="13480" xr:uid="{FBA80838-7BF2-4331-AFD3-294B749ED823}"/>
    <cellStyle name="Normal 2 17 12" xfId="13481" xr:uid="{843B022C-F221-4716-9B74-3FB8A8DD2656}"/>
    <cellStyle name="Normal 2 17 13" xfId="13482" xr:uid="{07AAD3E3-AAA9-4D41-B7A2-51ABB5D6C360}"/>
    <cellStyle name="Normal 2 17 14" xfId="13483" xr:uid="{A160ABF9-A709-496A-AD97-ABBC43D37A4D}"/>
    <cellStyle name="Normal 2 17 15" xfId="13484" xr:uid="{482B07BC-5E03-455D-A7A2-D060D4F165DD}"/>
    <cellStyle name="Normal 2 17 16" xfId="13485" xr:uid="{6E1B5921-1714-46A1-88E3-8615C07B3AE1}"/>
    <cellStyle name="Normal 2 17 17" xfId="13486" xr:uid="{DB624334-E5A3-4E0C-8C7A-B60F64DEAC57}"/>
    <cellStyle name="Normal 2 17 18" xfId="13487" xr:uid="{3E84B4FB-FA36-4764-B5CA-6C648CECE7CE}"/>
    <cellStyle name="Normal 2 17 19" xfId="13488" xr:uid="{327094ED-08CF-4721-9DC7-F560AE31B871}"/>
    <cellStyle name="Normal 2 17 2" xfId="13489" xr:uid="{5D8B2E0B-79C0-4466-911F-129C76C39190}"/>
    <cellStyle name="Normal 2 17 20" xfId="13490" xr:uid="{531C8B7F-4B06-4E03-B311-37257CCE961F}"/>
    <cellStyle name="Normal 2 17 21" xfId="13491" xr:uid="{839411DD-EF22-427B-B610-CAB152B8CDFF}"/>
    <cellStyle name="Normal 2 17 22" xfId="13492" xr:uid="{25680651-7BF6-40A2-8678-BEF55DD30506}"/>
    <cellStyle name="Normal 2 17 23" xfId="13493" xr:uid="{1E8057F6-C948-4FF7-A747-7172708DF250}"/>
    <cellStyle name="Normal 2 17 24" xfId="13494" xr:uid="{2D68AF9F-C586-4497-A879-6216996E3D92}"/>
    <cellStyle name="Normal 2 17 25" xfId="13495" xr:uid="{F70BB8E0-426A-4854-BEC1-6FFA6F9F8835}"/>
    <cellStyle name="Normal 2 17 26" xfId="13496" xr:uid="{A879A73A-4711-406E-BF08-5ABB600C6379}"/>
    <cellStyle name="Normal 2 17 27" xfId="13497" xr:uid="{0539A2DF-69F6-4227-AB05-B2D51ED69745}"/>
    <cellStyle name="Normal 2 17 28" xfId="13498" xr:uid="{FBEFECE7-F51C-4A3A-8DF7-0C381164D7DB}"/>
    <cellStyle name="Normal 2 17 29" xfId="13499" xr:uid="{230F7F07-DF24-468A-9ACB-89E194FA0777}"/>
    <cellStyle name="Normal 2 17 3" xfId="13500" xr:uid="{B776BC1A-F152-4138-85C4-85FC7F9BDFF2}"/>
    <cellStyle name="Normal 2 17 30" xfId="13501" xr:uid="{68472F41-158D-408F-8ED6-774861F2499D}"/>
    <cellStyle name="Normal 2 17 31" xfId="13502" xr:uid="{43284487-A2DB-499E-A29A-D9C390E071A3}"/>
    <cellStyle name="Normal 2 17 32" xfId="13503" xr:uid="{522C1784-AF19-4961-96B2-AAD4E24D6885}"/>
    <cellStyle name="Normal 2 17 33" xfId="13504" xr:uid="{084164B1-E3DD-4726-BB59-18F8D9E07B64}"/>
    <cellStyle name="Normal 2 17 34" xfId="13505" xr:uid="{23C07C5F-22C1-4D17-9EB6-F846DBF02341}"/>
    <cellStyle name="Normal 2 17 35" xfId="13506" xr:uid="{E7F146E1-0995-49A5-82CE-2EE2807EB734}"/>
    <cellStyle name="Normal 2 17 36" xfId="13507" xr:uid="{ACAA9BE3-754C-4C18-B08F-CA6C12F1A207}"/>
    <cellStyle name="Normal 2 17 37" xfId="13508" xr:uid="{F668BA90-06E6-4FC4-87C8-765C1240C7A0}"/>
    <cellStyle name="Normal 2 17 38" xfId="13509" xr:uid="{83D7F168-3AC9-42DB-8102-0EB93953D05F}"/>
    <cellStyle name="Normal 2 17 39" xfId="13510" xr:uid="{08758F94-C4EC-4523-8E41-DB9CD56140E3}"/>
    <cellStyle name="Normal 2 17 4" xfId="13511" xr:uid="{F85B50CD-4DF9-4E43-828D-F047B6C90E91}"/>
    <cellStyle name="Normal 2 17 40" xfId="13512" xr:uid="{4B345D58-1F1C-4396-B52B-C37EEBB0DE16}"/>
    <cellStyle name="Normal 2 17 41" xfId="13513" xr:uid="{6A83016B-F828-49DC-B643-32A9EBB8AC63}"/>
    <cellStyle name="Normal 2 17 42" xfId="13514" xr:uid="{0B36CB69-AE6D-477E-BA61-5E9B6923B3D5}"/>
    <cellStyle name="Normal 2 17 43" xfId="13515" xr:uid="{8C7D99A8-E5DC-458A-82D0-77D4749419A1}"/>
    <cellStyle name="Normal 2 17 44" xfId="13516" xr:uid="{F3172430-0538-4AFF-BBBB-3AC540A281AA}"/>
    <cellStyle name="Normal 2 17 45" xfId="13517" xr:uid="{2A4237B0-C074-49AC-BD63-0CFD716DD90B}"/>
    <cellStyle name="Normal 2 17 46" xfId="13518" xr:uid="{DC9C0249-6C7A-4416-8EDD-CFB75EC229A4}"/>
    <cellStyle name="Normal 2 17 5" xfId="13519" xr:uid="{1849DAA5-06CB-4EC4-9DF3-281023748E24}"/>
    <cellStyle name="Normal 2 17 6" xfId="13520" xr:uid="{94A1DE09-53E7-4B2F-A20F-4BBDADC1CC86}"/>
    <cellStyle name="Normal 2 17 7" xfId="13521" xr:uid="{655BA798-13AA-482A-9B0D-14ADBBA97C23}"/>
    <cellStyle name="Normal 2 17 8" xfId="13522" xr:uid="{F3510937-C374-4B59-9A9E-AF3796C574B0}"/>
    <cellStyle name="Normal 2 17 9" xfId="13523" xr:uid="{FCEB482C-61E5-4BD3-A1D8-2E091E00B411}"/>
    <cellStyle name="Normal 2 18" xfId="13524" xr:uid="{3F5B7856-5806-486D-8F4F-F2F292D3FD89}"/>
    <cellStyle name="Normal 2 18 10" xfId="13525" xr:uid="{35C06A46-A73A-4B38-A016-94B52593C99C}"/>
    <cellStyle name="Normal 2 18 11" xfId="13526" xr:uid="{AEB8A4BA-B96A-4425-9E31-285067B982DC}"/>
    <cellStyle name="Normal 2 18 12" xfId="13527" xr:uid="{3A60ECE3-E2DF-4605-B5F3-B31D7582DF26}"/>
    <cellStyle name="Normal 2 18 13" xfId="13528" xr:uid="{777409FF-A342-4F57-9A70-1EF5F7F2490A}"/>
    <cellStyle name="Normal 2 18 14" xfId="13529" xr:uid="{6D08C94A-E0EF-429D-AA67-70EC9649F07E}"/>
    <cellStyle name="Normal 2 18 15" xfId="13530" xr:uid="{A89779B2-2D93-4393-BDF1-07151883B135}"/>
    <cellStyle name="Normal 2 18 16" xfId="13531" xr:uid="{1E350F7F-3D3F-4DB1-8D72-858C3A64016A}"/>
    <cellStyle name="Normal 2 18 17" xfId="13532" xr:uid="{41CCA21D-C2E4-4805-91E1-099ADCBC495B}"/>
    <cellStyle name="Normal 2 18 18" xfId="13533" xr:uid="{DFA29198-EF0B-4CFA-B486-485F21B567E6}"/>
    <cellStyle name="Normal 2 18 19" xfId="13534" xr:uid="{E8200508-6847-46D4-AF9B-7909BAC9CEE4}"/>
    <cellStyle name="Normal 2 18 2" xfId="13535" xr:uid="{0EBCBAEE-14D6-4BE4-82A5-3638216D19BE}"/>
    <cellStyle name="Normal 2 18 20" xfId="13536" xr:uid="{51902335-A953-4EE1-B62E-E882551FBBA8}"/>
    <cellStyle name="Normal 2 18 21" xfId="13537" xr:uid="{C4CF1FF4-D9D1-402B-BC67-C1677263A6F2}"/>
    <cellStyle name="Normal 2 18 22" xfId="13538" xr:uid="{6692B186-2583-40C1-8659-27CEB038267E}"/>
    <cellStyle name="Normal 2 18 23" xfId="13539" xr:uid="{D34CA2C7-CDB4-4152-9583-2AB593DBE426}"/>
    <cellStyle name="Normal 2 18 24" xfId="13540" xr:uid="{1A707954-6DD4-42B5-AEBF-5477E08FE5FB}"/>
    <cellStyle name="Normal 2 18 25" xfId="13541" xr:uid="{B9C3A455-05B1-4347-A48B-F5546922AD9C}"/>
    <cellStyle name="Normal 2 18 26" xfId="13542" xr:uid="{76C4F571-4660-42F7-901D-E5C23347EC1A}"/>
    <cellStyle name="Normal 2 18 27" xfId="13543" xr:uid="{90DA2743-2DD7-4D2A-9863-D22CA66FB99B}"/>
    <cellStyle name="Normal 2 18 28" xfId="13544" xr:uid="{494D31FD-59F8-4001-92AD-B43502C319CC}"/>
    <cellStyle name="Normal 2 18 29" xfId="13545" xr:uid="{4EE85530-DF4D-44D6-84EE-EDA93F94490A}"/>
    <cellStyle name="Normal 2 18 3" xfId="13546" xr:uid="{DF3E1BDE-D2D1-4971-AAF4-2CC6177F501D}"/>
    <cellStyle name="Normal 2 18 30" xfId="13547" xr:uid="{2088B622-B3AB-48C5-AFC9-8D9148F427D5}"/>
    <cellStyle name="Normal 2 18 31" xfId="13548" xr:uid="{859955B2-9210-442E-9263-94DB1D843EAA}"/>
    <cellStyle name="Normal 2 18 32" xfId="13549" xr:uid="{5D64615C-E9BC-4AD5-A6AD-3D4CFA7540A8}"/>
    <cellStyle name="Normal 2 18 33" xfId="13550" xr:uid="{0BE753F2-BE50-418E-A2B2-5DD890E91FDB}"/>
    <cellStyle name="Normal 2 18 34" xfId="13551" xr:uid="{F3F35295-52E4-47D5-A1C5-37D7E4689370}"/>
    <cellStyle name="Normal 2 18 35" xfId="13552" xr:uid="{FB4DDCD8-F0A0-4D89-B3B9-0D3239E3D690}"/>
    <cellStyle name="Normal 2 18 36" xfId="13553" xr:uid="{1624A8B4-CB07-4299-BE8F-71B194E7BFF6}"/>
    <cellStyle name="Normal 2 18 37" xfId="13554" xr:uid="{0B622C02-6C31-49E6-B26F-70DA78EFD542}"/>
    <cellStyle name="Normal 2 18 38" xfId="13555" xr:uid="{0E928527-33E1-44BE-93C2-92E20DF312D8}"/>
    <cellStyle name="Normal 2 18 39" xfId="13556" xr:uid="{0740F9F1-6B31-435A-ADF6-CB4218F87588}"/>
    <cellStyle name="Normal 2 18 4" xfId="13557" xr:uid="{3A0AD708-E3AD-400B-86B8-E49CFB88B525}"/>
    <cellStyle name="Normal 2 18 40" xfId="13558" xr:uid="{FFEB2AC6-1E3B-4E8C-A93F-57D328A889E7}"/>
    <cellStyle name="Normal 2 18 41" xfId="13559" xr:uid="{4254BF49-56B6-4F8C-A89B-B223EC75ADE3}"/>
    <cellStyle name="Normal 2 18 42" xfId="13560" xr:uid="{FEFA71D0-004C-439B-91B2-AD5ECCF03023}"/>
    <cellStyle name="Normal 2 18 43" xfId="13561" xr:uid="{1CC759F8-E2E7-427F-9DA9-F023DD28165D}"/>
    <cellStyle name="Normal 2 18 44" xfId="13562" xr:uid="{686848B9-A6E8-443E-ABE7-5F8EA8CC84B7}"/>
    <cellStyle name="Normal 2 18 45" xfId="13563" xr:uid="{CE827985-1DC8-4CE7-B0BA-DBC777026A69}"/>
    <cellStyle name="Normal 2 18 46" xfId="13564" xr:uid="{4F2F13B9-930F-4AE3-8D19-4BF01406D8A1}"/>
    <cellStyle name="Normal 2 18 5" xfId="13565" xr:uid="{0668EED3-A86A-4545-A039-C8D5B85A02AE}"/>
    <cellStyle name="Normal 2 18 6" xfId="13566" xr:uid="{EE18DE0C-5D61-4549-BA85-9526D5C7DC14}"/>
    <cellStyle name="Normal 2 18 7" xfId="13567" xr:uid="{5C3DE99D-B546-4F92-8673-66D80384CC87}"/>
    <cellStyle name="Normal 2 18 8" xfId="13568" xr:uid="{A35DE257-C379-412C-AE67-AA62BF160664}"/>
    <cellStyle name="Normal 2 18 9" xfId="13569" xr:uid="{453615CA-FF5A-4619-BE30-988B5FC4A556}"/>
    <cellStyle name="Normal 2 19" xfId="13570" xr:uid="{C433488A-2B99-45C1-A544-CF3E0EC0682B}"/>
    <cellStyle name="Normal 2 19 10" xfId="13571" xr:uid="{941299E8-E8BE-4C33-A1A1-DE4F072AB580}"/>
    <cellStyle name="Normal 2 19 11" xfId="13572" xr:uid="{E901D483-F457-4AE9-9FF4-CC9E74D59051}"/>
    <cellStyle name="Normal 2 19 12" xfId="13573" xr:uid="{653690E7-295A-4DF1-AEFE-4318E8339F1E}"/>
    <cellStyle name="Normal 2 19 13" xfId="13574" xr:uid="{26C3F5AD-F6DA-431F-B315-59125D3502E1}"/>
    <cellStyle name="Normal 2 19 14" xfId="13575" xr:uid="{B9029BFB-7F4C-4D01-A7E7-D6C0A80151EB}"/>
    <cellStyle name="Normal 2 19 15" xfId="13576" xr:uid="{E53A564E-C075-40A9-BDB3-32F70A4A1259}"/>
    <cellStyle name="Normal 2 19 16" xfId="13577" xr:uid="{655E126A-7A58-4C66-B6DD-FADE102881A9}"/>
    <cellStyle name="Normal 2 19 17" xfId="13578" xr:uid="{C1B05D73-C85B-458B-A397-742AAE3A48DA}"/>
    <cellStyle name="Normal 2 19 18" xfId="13579" xr:uid="{F1701E67-85E8-4294-A518-F4692D345DE6}"/>
    <cellStyle name="Normal 2 19 19" xfId="13580" xr:uid="{6C7A8B7D-FC46-45DA-B737-F61943779A19}"/>
    <cellStyle name="Normal 2 19 2" xfId="13581" xr:uid="{ED896264-8AD6-4483-B16D-58147E0124CF}"/>
    <cellStyle name="Normal 2 19 20" xfId="13582" xr:uid="{9E3053F3-79CF-42DF-A921-F4118E54A640}"/>
    <cellStyle name="Normal 2 19 21" xfId="13583" xr:uid="{7C7B8BF9-E9FF-4924-8745-8EE1446BE619}"/>
    <cellStyle name="Normal 2 19 22" xfId="13584" xr:uid="{CBA4AC8B-4512-41AB-9CD3-8EA6A23B6185}"/>
    <cellStyle name="Normal 2 19 23" xfId="13585" xr:uid="{D22AE565-F540-4EA3-AE43-DB5B631F7B03}"/>
    <cellStyle name="Normal 2 19 24" xfId="13586" xr:uid="{7C47D1EB-DB36-4716-B144-D3C67EC77BFA}"/>
    <cellStyle name="Normal 2 19 25" xfId="13587" xr:uid="{3CEA1600-283B-44D6-AFA1-ACF689F1F4E2}"/>
    <cellStyle name="Normal 2 19 26" xfId="13588" xr:uid="{0DF0E8DF-A4B8-4562-9B8E-57DBD75ECC7D}"/>
    <cellStyle name="Normal 2 19 27" xfId="13589" xr:uid="{27EFA205-6025-454B-875B-0E2656BE1C6A}"/>
    <cellStyle name="Normal 2 19 28" xfId="13590" xr:uid="{61828FBD-09CA-41F5-A4B9-562840F62FBA}"/>
    <cellStyle name="Normal 2 19 29" xfId="13591" xr:uid="{74DA657D-6AEF-4741-A317-6B7450473B30}"/>
    <cellStyle name="Normal 2 19 3" xfId="13592" xr:uid="{225C7FD0-23E3-4186-ABD9-9C7A5B59C3D2}"/>
    <cellStyle name="Normal 2 19 30" xfId="13593" xr:uid="{0DDB9E5D-250A-4589-BAEA-5E45DD509F0D}"/>
    <cellStyle name="Normal 2 19 31" xfId="13594" xr:uid="{545040A0-8944-4F19-9357-04208D09524D}"/>
    <cellStyle name="Normal 2 19 32" xfId="13595" xr:uid="{BAA44043-9D3E-4CED-A425-ABC1B8B3245F}"/>
    <cellStyle name="Normal 2 19 33" xfId="13596" xr:uid="{34F0C99F-BC13-42BE-A0E3-2BEF4E27754A}"/>
    <cellStyle name="Normal 2 19 34" xfId="13597" xr:uid="{D01DA6B7-B294-42A7-A2F3-EAE86EA7D5B0}"/>
    <cellStyle name="Normal 2 19 35" xfId="13598" xr:uid="{149E18EC-7763-4924-8D62-50841634C713}"/>
    <cellStyle name="Normal 2 19 36" xfId="13599" xr:uid="{F8A7FC28-7090-4CC3-9B58-3515181D8A96}"/>
    <cellStyle name="Normal 2 19 37" xfId="13600" xr:uid="{A25E9FCA-4D35-4140-AC38-4BA03DC38A81}"/>
    <cellStyle name="Normal 2 19 38" xfId="13601" xr:uid="{D1DC4A4E-C602-44C9-9DF1-4DDE3535DD8C}"/>
    <cellStyle name="Normal 2 19 39" xfId="13602" xr:uid="{D9B444B6-3638-462C-B2B6-0176576E10CE}"/>
    <cellStyle name="Normal 2 19 4" xfId="13603" xr:uid="{1CF81BA7-C3C2-4E84-8333-B0790A68F7C3}"/>
    <cellStyle name="Normal 2 19 40" xfId="13604" xr:uid="{CA3C9308-BA38-4BE8-BC19-B212B769E98B}"/>
    <cellStyle name="Normal 2 19 41" xfId="13605" xr:uid="{F22E4753-743C-4029-A95C-ED48927D688B}"/>
    <cellStyle name="Normal 2 19 42" xfId="13606" xr:uid="{744B23B4-364D-4CAC-A8AA-B8BECECA1293}"/>
    <cellStyle name="Normal 2 19 43" xfId="13607" xr:uid="{69DAA5E8-D06E-47E9-8576-7BA086F74521}"/>
    <cellStyle name="Normal 2 19 44" xfId="13608" xr:uid="{AF74BFE7-2F60-4FAE-9A58-AE2D16742012}"/>
    <cellStyle name="Normal 2 19 45" xfId="13609" xr:uid="{F18611E1-10FE-448E-ABE9-E476B26E9FFD}"/>
    <cellStyle name="Normal 2 19 46" xfId="13610" xr:uid="{EA786A6E-4ACF-46EF-8EF6-360395A97552}"/>
    <cellStyle name="Normal 2 19 5" xfId="13611" xr:uid="{0BBCFEF4-EB4B-44D6-BF94-3D023851F221}"/>
    <cellStyle name="Normal 2 19 6" xfId="13612" xr:uid="{FCFDAFDC-1145-4396-9BB6-E803248AB56E}"/>
    <cellStyle name="Normal 2 19 7" xfId="13613" xr:uid="{3FF90E7C-1BBB-412C-A247-60C924D9F37D}"/>
    <cellStyle name="Normal 2 19 8" xfId="13614" xr:uid="{AD7DB453-1CE6-40B0-A29A-82D565626242}"/>
    <cellStyle name="Normal 2 19 9" xfId="13615" xr:uid="{8A5AB2C9-B77F-42C7-A7C5-AF8507226560}"/>
    <cellStyle name="Normal 2 2" xfId="13" xr:uid="{00000000-0005-0000-0000-00000C000000}"/>
    <cellStyle name="Normal 2 2 10" xfId="13616" xr:uid="{F4C3C8B4-1C68-415F-B2D0-3073CDE0783B}"/>
    <cellStyle name="Normal 2 2 10 10" xfId="13617" xr:uid="{A7564C48-3AB8-4D3D-BB7E-214E6F06F74E}"/>
    <cellStyle name="Normal 2 2 10 11" xfId="13618" xr:uid="{FC788CF5-8AD0-4021-9B81-4487F73A8CF0}"/>
    <cellStyle name="Normal 2 2 10 12" xfId="13619" xr:uid="{1AC5CCF1-71CC-4521-BCC3-149E82CB013F}"/>
    <cellStyle name="Normal 2 2 10 13" xfId="13620" xr:uid="{CFCE3D96-1FE2-4E94-BFD0-F83A40A0DA15}"/>
    <cellStyle name="Normal 2 2 10 14" xfId="13621" xr:uid="{151739C9-6926-4B73-BD83-32283DCC05A6}"/>
    <cellStyle name="Normal 2 2 10 2" xfId="13622" xr:uid="{EAC3D237-3196-4A80-962D-CDAEC95690DB}"/>
    <cellStyle name="Normal 2 2 10 2 2" xfId="13623" xr:uid="{8700B05A-8B89-4B75-9381-57FD2B5D35B5}"/>
    <cellStyle name="Normal 2 2 10 2 3" xfId="13624" xr:uid="{7A328A66-1E19-4E43-9BBB-65B1BACE01B5}"/>
    <cellStyle name="Normal 2 2 10 2 4" xfId="13625" xr:uid="{F392B012-B74A-4F88-B230-B766764BA80B}"/>
    <cellStyle name="Normal 2 2 10 2 5" xfId="13626" xr:uid="{97198AB3-4434-4D1D-A191-10BC4E0A33A0}"/>
    <cellStyle name="Normal 2 2 10 2 6" xfId="13627" xr:uid="{B7241A66-1A10-4DA2-A267-7FFCB310BFBF}"/>
    <cellStyle name="Normal 2 2 10 3" xfId="13628" xr:uid="{8EB3F45B-A153-4374-84C6-580B848A14B9}"/>
    <cellStyle name="Normal 2 2 10 3 2" xfId="13629" xr:uid="{9A122E52-6A04-4303-8C2F-8082D94EA3CD}"/>
    <cellStyle name="Normal 2 2 10 3 3" xfId="13630" xr:uid="{5ED88F8C-21A0-4EA3-938E-EAAC27E8F3C3}"/>
    <cellStyle name="Normal 2 2 10 3 4" xfId="13631" xr:uid="{D38A0558-562A-4614-81F7-743A2F8AA23A}"/>
    <cellStyle name="Normal 2 2 10 3 5" xfId="13632" xr:uid="{2B994909-2467-4B76-82D5-FE21D413119D}"/>
    <cellStyle name="Normal 2 2 10 3 6" xfId="13633" xr:uid="{F91296E3-7AC2-47F4-8CC4-93E6F2C6B04E}"/>
    <cellStyle name="Normal 2 2 10 4" xfId="13634" xr:uid="{BF314F22-52F2-42F8-8CED-51E8C1C2AA7E}"/>
    <cellStyle name="Normal 2 2 10 4 2" xfId="13635" xr:uid="{93A98C1A-C0CD-4D62-B6AA-89D773BEF239}"/>
    <cellStyle name="Normal 2 2 10 4 3" xfId="13636" xr:uid="{D658F763-AE3E-4042-8F73-0BB9A52428D9}"/>
    <cellStyle name="Normal 2 2 10 4 4" xfId="13637" xr:uid="{304DE2C1-512A-4859-A09B-7D30CE7C65B1}"/>
    <cellStyle name="Normal 2 2 10 4 5" xfId="13638" xr:uid="{600A1B94-766E-4140-AD56-1A0D90315AD0}"/>
    <cellStyle name="Normal 2 2 10 4 6" xfId="13639" xr:uid="{83478B4E-3F42-4C97-BC07-ADFD480B41BD}"/>
    <cellStyle name="Normal 2 2 10 5" xfId="13640" xr:uid="{8E3C4BE0-24E8-4D72-B22B-7C53E4C1DF6F}"/>
    <cellStyle name="Normal 2 2 10 5 2" xfId="13641" xr:uid="{71C345F7-BE99-4501-A069-237DCFC9AB27}"/>
    <cellStyle name="Normal 2 2 10 5 3" xfId="13642" xr:uid="{9761E8FC-1327-4893-B1E2-5070765D1706}"/>
    <cellStyle name="Normal 2 2 10 5 4" xfId="13643" xr:uid="{6116DDCA-611F-4D19-8E78-89E1930F2550}"/>
    <cellStyle name="Normal 2 2 10 5 5" xfId="13644" xr:uid="{4FE54D58-5F1D-4926-8446-E457952B0850}"/>
    <cellStyle name="Normal 2 2 10 5 6" xfId="13645" xr:uid="{2754C3A6-A3F5-4830-B95C-1E9280B872FD}"/>
    <cellStyle name="Normal 2 2 10 6" xfId="13646" xr:uid="{CF6F096A-863E-4037-B09A-66B33C343D0E}"/>
    <cellStyle name="Normal 2 2 10 6 2" xfId="13647" xr:uid="{2390128E-3BC8-4FF9-B338-350E64795640}"/>
    <cellStyle name="Normal 2 2 10 6 3" xfId="13648" xr:uid="{8790D362-5C92-48C8-ADD2-AA237C5DE91B}"/>
    <cellStyle name="Normal 2 2 10 6 4" xfId="13649" xr:uid="{9E5D3BB0-EB66-4BF5-8230-DDB8045305AF}"/>
    <cellStyle name="Normal 2 2 10 6 5" xfId="13650" xr:uid="{32657784-FF53-4D25-9F49-97A50594141F}"/>
    <cellStyle name="Normal 2 2 10 6 6" xfId="13651" xr:uid="{083F5B6D-90DD-43CE-A24D-498FD5061884}"/>
    <cellStyle name="Normal 2 2 10 7" xfId="13652" xr:uid="{4064275F-E23F-4B51-AC1C-DD7878C42138}"/>
    <cellStyle name="Normal 2 2 10 7 2" xfId="13653" xr:uid="{323E2E4E-6C07-4509-9CBA-3249CC955626}"/>
    <cellStyle name="Normal 2 2 10 7 3" xfId="13654" xr:uid="{2BC2B7B9-F0E5-4DFA-9E28-B75564487F83}"/>
    <cellStyle name="Normal 2 2 10 7 4" xfId="13655" xr:uid="{169E5333-E3C3-4E42-819F-4581391AF064}"/>
    <cellStyle name="Normal 2 2 10 7 5" xfId="13656" xr:uid="{EC7470ED-A42F-4FEF-89DB-5BD8EB9D7F5B}"/>
    <cellStyle name="Normal 2 2 10 7 6" xfId="13657" xr:uid="{189B7384-8026-4DF3-A7B1-44E454908331}"/>
    <cellStyle name="Normal 2 2 10 8" xfId="13658" xr:uid="{078001BE-64B6-43DE-90A5-E14F45849CCB}"/>
    <cellStyle name="Normal 2 2 10 8 2" xfId="13659" xr:uid="{6E24A3E5-42B5-425A-9DBD-47C374653416}"/>
    <cellStyle name="Normal 2 2 10 8 3" xfId="13660" xr:uid="{420FA372-EA40-4190-8489-A3309A8DE2E0}"/>
    <cellStyle name="Normal 2 2 10 8 4" xfId="13661" xr:uid="{761ED3DE-B581-4D35-BE85-7D700CC53038}"/>
    <cellStyle name="Normal 2 2 10 8 5" xfId="13662" xr:uid="{16A3C461-2CE2-41F4-8682-D69E8C5AFF74}"/>
    <cellStyle name="Normal 2 2 10 8 6" xfId="13663" xr:uid="{8A10E319-9AED-4472-8838-FC0E9099E9FA}"/>
    <cellStyle name="Normal 2 2 10 9" xfId="13664" xr:uid="{4E9000B7-3B61-43C7-8C40-BDCB12E8E3F4}"/>
    <cellStyle name="Normal 2 2 100" xfId="33" xr:uid="{850189AF-CC93-4603-8F13-6EC04BB98C37}"/>
    <cellStyle name="Normal 2 2 11" xfId="13665" xr:uid="{986E3765-2A97-493A-A621-6B7B000A1FC3}"/>
    <cellStyle name="Normal 2 2 11 10" xfId="13666" xr:uid="{BF8789F5-3648-43B1-80A4-2E771A822042}"/>
    <cellStyle name="Normal 2 2 11 11" xfId="13667" xr:uid="{2D0716B4-C360-4903-89A5-D4B46BD4D715}"/>
    <cellStyle name="Normal 2 2 11 12" xfId="13668" xr:uid="{BCE96F60-C9C5-4DC5-937F-7537D20A88C2}"/>
    <cellStyle name="Normal 2 2 11 13" xfId="13669" xr:uid="{6903C916-6A01-4D2C-AA07-AD7FCD2A4D9F}"/>
    <cellStyle name="Normal 2 2 11 14" xfId="13670" xr:uid="{BB44DFCC-ADB5-4217-ADFD-47351CA12888}"/>
    <cellStyle name="Normal 2 2 11 2" xfId="13671" xr:uid="{D6CF78FE-334F-4223-A230-7663ABA57D31}"/>
    <cellStyle name="Normal 2 2 11 2 2" xfId="13672" xr:uid="{3DE332A0-7692-4B6D-8C16-3E3F35216EE0}"/>
    <cellStyle name="Normal 2 2 11 2 3" xfId="13673" xr:uid="{D3872715-011C-4124-8F74-00758DCA4775}"/>
    <cellStyle name="Normal 2 2 11 2 4" xfId="13674" xr:uid="{FF5DD5BD-31FB-4F64-9003-0FFAA80BFB50}"/>
    <cellStyle name="Normal 2 2 11 2 5" xfId="13675" xr:uid="{C73A4283-DC51-42D7-8CB1-9D9996632DC3}"/>
    <cellStyle name="Normal 2 2 11 2 6" xfId="13676" xr:uid="{4E56A1EA-8340-4C78-AC19-1ADA08B73A6E}"/>
    <cellStyle name="Normal 2 2 11 3" xfId="13677" xr:uid="{6CB960D0-728C-45AB-8164-F549F4E51C63}"/>
    <cellStyle name="Normal 2 2 11 3 2" xfId="13678" xr:uid="{56BE9F64-EBF6-4BA6-9A48-18AE1D61C0F5}"/>
    <cellStyle name="Normal 2 2 11 3 3" xfId="13679" xr:uid="{8E18F3AB-8417-48E1-A487-F312A5D0F809}"/>
    <cellStyle name="Normal 2 2 11 3 4" xfId="13680" xr:uid="{386FCB29-1C6B-4CD9-BA91-25E567BF5E5F}"/>
    <cellStyle name="Normal 2 2 11 3 5" xfId="13681" xr:uid="{88332E48-3DF1-400B-9DCA-6E129A4C32FD}"/>
    <cellStyle name="Normal 2 2 11 3 6" xfId="13682" xr:uid="{3D9B3990-7077-47DB-8672-A580761C8444}"/>
    <cellStyle name="Normal 2 2 11 4" xfId="13683" xr:uid="{9FD8E168-EF3C-4A61-A623-D98BC45B91B7}"/>
    <cellStyle name="Normal 2 2 11 4 2" xfId="13684" xr:uid="{415AB981-0D76-4786-9C4B-FB351DD688F7}"/>
    <cellStyle name="Normal 2 2 11 4 3" xfId="13685" xr:uid="{BDEBD746-1E19-42CB-AD6D-C06721226748}"/>
    <cellStyle name="Normal 2 2 11 4 4" xfId="13686" xr:uid="{0D95DF40-E6A9-48EE-B2D1-B6961CCFF820}"/>
    <cellStyle name="Normal 2 2 11 4 5" xfId="13687" xr:uid="{01326904-1DAA-4F4D-9D17-A9A694A9618A}"/>
    <cellStyle name="Normal 2 2 11 4 6" xfId="13688" xr:uid="{1E3D95FD-31A5-4CAC-BE9E-7E6F692FCA55}"/>
    <cellStyle name="Normal 2 2 11 5" xfId="13689" xr:uid="{4862D321-DAEF-4DAA-8604-58E78E64F867}"/>
    <cellStyle name="Normal 2 2 11 5 2" xfId="13690" xr:uid="{F0F33870-7D2F-4BBB-9608-FB2A62AD6E2A}"/>
    <cellStyle name="Normal 2 2 11 5 3" xfId="13691" xr:uid="{B7CFC978-6095-413A-9903-B7A139E9D46F}"/>
    <cellStyle name="Normal 2 2 11 5 4" xfId="13692" xr:uid="{E907D085-74D5-4206-83FA-24B57F4B4038}"/>
    <cellStyle name="Normal 2 2 11 5 5" xfId="13693" xr:uid="{E4F2FE8A-CA9C-4294-9BBB-3169214B702A}"/>
    <cellStyle name="Normal 2 2 11 5 6" xfId="13694" xr:uid="{243E49E5-124D-4507-911E-474C3FA7792C}"/>
    <cellStyle name="Normal 2 2 11 6" xfId="13695" xr:uid="{51F696F9-2227-4935-94E8-3A6A1A9C9853}"/>
    <cellStyle name="Normal 2 2 11 6 2" xfId="13696" xr:uid="{F3453530-E667-4D47-99E9-EDADB61A520E}"/>
    <cellStyle name="Normal 2 2 11 6 3" xfId="13697" xr:uid="{1DB65C5E-D355-460A-A395-5456C3EF2096}"/>
    <cellStyle name="Normal 2 2 11 6 4" xfId="13698" xr:uid="{B1A26B35-AC84-4AE4-85EE-70EF781CA2DA}"/>
    <cellStyle name="Normal 2 2 11 6 5" xfId="13699" xr:uid="{BB8CFC7A-5C72-47B1-8F50-04FC0EFF3D1D}"/>
    <cellStyle name="Normal 2 2 11 6 6" xfId="13700" xr:uid="{02CB1835-7C33-454B-B8A2-04AFB6861A20}"/>
    <cellStyle name="Normal 2 2 11 7" xfId="13701" xr:uid="{7530BE48-A264-4EBE-8A4A-5B6524833381}"/>
    <cellStyle name="Normal 2 2 11 7 2" xfId="13702" xr:uid="{CFF349AD-8C07-4EC7-9723-D25F017243F3}"/>
    <cellStyle name="Normal 2 2 11 7 3" xfId="13703" xr:uid="{78A9E29B-98B4-4BEB-B810-89894EDE56F2}"/>
    <cellStyle name="Normal 2 2 11 7 4" xfId="13704" xr:uid="{6F71D546-35AD-4945-883D-6FD72584A4B7}"/>
    <cellStyle name="Normal 2 2 11 7 5" xfId="13705" xr:uid="{6C888FF5-63C7-44DF-9AE3-887AFEB91EC0}"/>
    <cellStyle name="Normal 2 2 11 7 6" xfId="13706" xr:uid="{25AFD97B-9047-47CC-BDCE-FCD74B85F7EB}"/>
    <cellStyle name="Normal 2 2 11 8" xfId="13707" xr:uid="{3650994B-F150-4D7D-994D-4C8F660D8227}"/>
    <cellStyle name="Normal 2 2 11 8 2" xfId="13708" xr:uid="{1C7EBD4A-0488-4F88-8275-FC986A429714}"/>
    <cellStyle name="Normal 2 2 11 8 3" xfId="13709" xr:uid="{C267B9A7-5F79-46F3-9C93-185E27BA8B99}"/>
    <cellStyle name="Normal 2 2 11 8 4" xfId="13710" xr:uid="{CB2218C5-1C01-413A-B0C6-0C0E9F8D4523}"/>
    <cellStyle name="Normal 2 2 11 8 5" xfId="13711" xr:uid="{09DF0F1F-E08B-4A45-B271-81E2BBE51F89}"/>
    <cellStyle name="Normal 2 2 11 8 6" xfId="13712" xr:uid="{A621F7DD-8786-453D-876D-2150B6104391}"/>
    <cellStyle name="Normal 2 2 11 9" xfId="13713" xr:uid="{53442FFB-6193-4E85-8225-D9B1703FC82A}"/>
    <cellStyle name="Normal 2 2 12" xfId="13714" xr:uid="{1421922A-026E-477D-B69F-2756AF5C1D47}"/>
    <cellStyle name="Normal 2 2 12 10" xfId="13715" xr:uid="{52DC126B-9D98-4412-A8A9-A072580932CF}"/>
    <cellStyle name="Normal 2 2 12 11" xfId="13716" xr:uid="{7DD5DA5B-FE93-469E-B0D5-329D41BE3203}"/>
    <cellStyle name="Normal 2 2 12 12" xfId="13717" xr:uid="{46D34D9E-70E6-4DD3-8AD7-BD78B1F390E6}"/>
    <cellStyle name="Normal 2 2 12 13" xfId="13718" xr:uid="{6A20D7A9-6250-4CAE-88DB-4E765B7EBE2B}"/>
    <cellStyle name="Normal 2 2 12 14" xfId="13719" xr:uid="{614239A7-033A-45F2-894A-0D91172FF234}"/>
    <cellStyle name="Normal 2 2 12 2" xfId="13720" xr:uid="{65AA3644-4D10-412F-B0B7-66BDD584D02A}"/>
    <cellStyle name="Normal 2 2 12 2 2" xfId="13721" xr:uid="{35FB96D5-A8C7-4293-855E-F57B161C3F31}"/>
    <cellStyle name="Normal 2 2 12 2 3" xfId="13722" xr:uid="{5D759DCC-8571-4B8A-8776-278BBC17DE36}"/>
    <cellStyle name="Normal 2 2 12 2 4" xfId="13723" xr:uid="{FE8D937F-77AE-4D69-8CE3-1E6842B42CCC}"/>
    <cellStyle name="Normal 2 2 12 2 5" xfId="13724" xr:uid="{A690DBD9-99F2-4225-9974-7EED9324A141}"/>
    <cellStyle name="Normal 2 2 12 2 6" xfId="13725" xr:uid="{9478FA86-39A0-4A74-B544-576B45E00216}"/>
    <cellStyle name="Normal 2 2 12 3" xfId="13726" xr:uid="{C90489F0-8DDA-4E8D-8E96-55168DDCEF89}"/>
    <cellStyle name="Normal 2 2 12 3 2" xfId="13727" xr:uid="{90D532F2-29EB-494C-B8A7-E126B7F6493B}"/>
    <cellStyle name="Normal 2 2 12 3 3" xfId="13728" xr:uid="{0130C45B-10B0-4CCC-AC21-AB659F73611B}"/>
    <cellStyle name="Normal 2 2 12 3 4" xfId="13729" xr:uid="{0C664598-A393-4946-8D28-044603E52481}"/>
    <cellStyle name="Normal 2 2 12 3 5" xfId="13730" xr:uid="{A02A6612-87A8-43C9-8FB8-197A64F689C0}"/>
    <cellStyle name="Normal 2 2 12 3 6" xfId="13731" xr:uid="{FA34EFBB-F92E-401A-B642-E484C3B2818F}"/>
    <cellStyle name="Normal 2 2 12 4" xfId="13732" xr:uid="{41710853-B645-4DE8-BF1C-66E57145C112}"/>
    <cellStyle name="Normal 2 2 12 4 2" xfId="13733" xr:uid="{E6D383F1-421D-4AA3-9748-9B8E7E7D4770}"/>
    <cellStyle name="Normal 2 2 12 4 3" xfId="13734" xr:uid="{7D9D23E8-234F-4919-B44B-E95993D6992B}"/>
    <cellStyle name="Normal 2 2 12 4 4" xfId="13735" xr:uid="{ED559AD9-DBBF-490E-B434-B70B916CF5E0}"/>
    <cellStyle name="Normal 2 2 12 4 5" xfId="13736" xr:uid="{9BBCBCFE-84D5-414F-BABA-1CB4CBB0402C}"/>
    <cellStyle name="Normal 2 2 12 4 6" xfId="13737" xr:uid="{520B635B-9A53-4435-A016-40C7B14CECCF}"/>
    <cellStyle name="Normal 2 2 12 5" xfId="13738" xr:uid="{02175426-EF82-43EE-B4FA-F31DC84E1F2F}"/>
    <cellStyle name="Normal 2 2 12 5 2" xfId="13739" xr:uid="{13441562-3468-4C9B-8EF9-82CD05F68578}"/>
    <cellStyle name="Normal 2 2 12 5 3" xfId="13740" xr:uid="{16FF8ACA-143D-4124-88A1-4B7005E5DB11}"/>
    <cellStyle name="Normal 2 2 12 5 4" xfId="13741" xr:uid="{2898AA6C-6455-4EBA-8568-C6AF8471ECCA}"/>
    <cellStyle name="Normal 2 2 12 5 5" xfId="13742" xr:uid="{355A4205-94F4-454F-B1F0-3AECB4C9FBAF}"/>
    <cellStyle name="Normal 2 2 12 5 6" xfId="13743" xr:uid="{308B6E8D-6BDA-4937-929A-330E9A690699}"/>
    <cellStyle name="Normal 2 2 12 6" xfId="13744" xr:uid="{C0311E1F-BA28-48A2-B9CC-A701EB4AF3B2}"/>
    <cellStyle name="Normal 2 2 12 6 2" xfId="13745" xr:uid="{14FF4EC9-F892-4A85-B7E7-DC94A025A93E}"/>
    <cellStyle name="Normal 2 2 12 6 3" xfId="13746" xr:uid="{67138272-AB73-4A15-B006-A5C29874957A}"/>
    <cellStyle name="Normal 2 2 12 6 4" xfId="13747" xr:uid="{A52F471C-2B3B-4923-BA05-E43E1E140E2F}"/>
    <cellStyle name="Normal 2 2 12 6 5" xfId="13748" xr:uid="{34BB9868-BA78-4724-8328-1A7108651621}"/>
    <cellStyle name="Normal 2 2 12 6 6" xfId="13749" xr:uid="{8E6A671C-D0B6-44BD-A92F-DDDB1ECE4D18}"/>
    <cellStyle name="Normal 2 2 12 7" xfId="13750" xr:uid="{E6D82CFC-3CED-4BD6-8512-D94A33E4AF5A}"/>
    <cellStyle name="Normal 2 2 12 7 2" xfId="13751" xr:uid="{CCB1E84A-6097-4C27-8A3A-59A1C5DFF006}"/>
    <cellStyle name="Normal 2 2 12 7 3" xfId="13752" xr:uid="{161B7FAA-E7A3-4666-BD96-61357C283E46}"/>
    <cellStyle name="Normal 2 2 12 7 4" xfId="13753" xr:uid="{FB7EA20A-A6A1-4218-92E4-C02A671E05B6}"/>
    <cellStyle name="Normal 2 2 12 7 5" xfId="13754" xr:uid="{53A20D2A-35AB-4240-9043-8A76CE2CE04F}"/>
    <cellStyle name="Normal 2 2 12 7 6" xfId="13755" xr:uid="{AA107A12-B000-4CD6-AC0C-EAE8B41FB666}"/>
    <cellStyle name="Normal 2 2 12 8" xfId="13756" xr:uid="{72204C3D-477E-40B4-B323-C500B201A53B}"/>
    <cellStyle name="Normal 2 2 12 8 2" xfId="13757" xr:uid="{2FD7DE98-6316-4A8D-A6CE-B4A3B523C34E}"/>
    <cellStyle name="Normal 2 2 12 8 3" xfId="13758" xr:uid="{1A5CD8FB-00B3-466F-AA9A-25BE15D541AA}"/>
    <cellStyle name="Normal 2 2 12 8 4" xfId="13759" xr:uid="{B0D5E595-D1D1-4D38-87B5-17078DFD446A}"/>
    <cellStyle name="Normal 2 2 12 8 5" xfId="13760" xr:uid="{EA5C4488-8155-4BC6-B92A-37F190EA8F86}"/>
    <cellStyle name="Normal 2 2 12 8 6" xfId="13761" xr:uid="{A43C8355-DDA2-410D-A812-8377BF41B97A}"/>
    <cellStyle name="Normal 2 2 12 9" xfId="13762" xr:uid="{F1F44744-0B89-4544-BD84-63BADF68C8BA}"/>
    <cellStyle name="Normal 2 2 13" xfId="13763" xr:uid="{88A99462-72DD-4ED7-9317-77170F71A0EE}"/>
    <cellStyle name="Normal 2 2 13 10" xfId="13764" xr:uid="{5FCAC651-3E6D-4411-8FA3-36D502F31E8A}"/>
    <cellStyle name="Normal 2 2 13 11" xfId="13765" xr:uid="{C5CA772C-4387-44C2-A941-2E28F2D6E1F8}"/>
    <cellStyle name="Normal 2 2 13 12" xfId="13766" xr:uid="{5BBD1957-66F0-4322-BCB2-CBFD01B7F50F}"/>
    <cellStyle name="Normal 2 2 13 13" xfId="13767" xr:uid="{91306099-15A5-4443-B396-C4053CB4C782}"/>
    <cellStyle name="Normal 2 2 13 14" xfId="13768" xr:uid="{02817F0B-D57D-4E40-975E-566C9DA11CD8}"/>
    <cellStyle name="Normal 2 2 13 2" xfId="13769" xr:uid="{704D9F03-7A5F-47DD-8503-E1B50AEC737F}"/>
    <cellStyle name="Normal 2 2 13 2 2" xfId="13770" xr:uid="{6CF4D4A3-DA2E-4FAA-913D-853B8CAD6EB1}"/>
    <cellStyle name="Normal 2 2 13 2 3" xfId="13771" xr:uid="{6B603143-FC37-4DDD-A21D-7D429330A787}"/>
    <cellStyle name="Normal 2 2 13 2 4" xfId="13772" xr:uid="{1A1B40F3-DC67-4357-961C-9542D0D06764}"/>
    <cellStyle name="Normal 2 2 13 2 5" xfId="13773" xr:uid="{F60E9E85-6F9B-4037-A36A-360F91D23141}"/>
    <cellStyle name="Normal 2 2 13 2 6" xfId="13774" xr:uid="{8CA19D71-FE43-46DC-8B8A-2FAC027CE3A3}"/>
    <cellStyle name="Normal 2 2 13 3" xfId="13775" xr:uid="{BC621559-8123-4E84-BEF5-CEB0DABBFF37}"/>
    <cellStyle name="Normal 2 2 13 3 2" xfId="13776" xr:uid="{9DFE1F8E-B7FD-4518-8D03-B4D7029A6761}"/>
    <cellStyle name="Normal 2 2 13 3 3" xfId="13777" xr:uid="{36ECC16B-A601-486E-ADB8-11AF183EA37B}"/>
    <cellStyle name="Normal 2 2 13 3 4" xfId="13778" xr:uid="{50011786-5617-4AD8-B0B8-E47078FDEDB8}"/>
    <cellStyle name="Normal 2 2 13 3 5" xfId="13779" xr:uid="{7BA4A370-D394-4D1B-8066-F60809FB9E19}"/>
    <cellStyle name="Normal 2 2 13 3 6" xfId="13780" xr:uid="{B059A4B8-A4BE-452F-BEB8-C65BAD647AF7}"/>
    <cellStyle name="Normal 2 2 13 4" xfId="13781" xr:uid="{2F5FBB90-87E3-4FC1-9B49-63AB4B0A8B54}"/>
    <cellStyle name="Normal 2 2 13 4 2" xfId="13782" xr:uid="{D75589AE-44AB-4ACB-9F7A-3E03B4053ED2}"/>
    <cellStyle name="Normal 2 2 13 4 3" xfId="13783" xr:uid="{35D50930-0F3C-40A1-ABB2-E7196EF80EF7}"/>
    <cellStyle name="Normal 2 2 13 4 4" xfId="13784" xr:uid="{3597AC49-36D7-4C3C-924A-0BC515357D92}"/>
    <cellStyle name="Normal 2 2 13 4 5" xfId="13785" xr:uid="{3E1C81AA-1CB6-4657-9CD1-594A47A68272}"/>
    <cellStyle name="Normal 2 2 13 4 6" xfId="13786" xr:uid="{6DF8B4BE-947F-49D0-B7B7-36AE4163010F}"/>
    <cellStyle name="Normal 2 2 13 5" xfId="13787" xr:uid="{0ECC8D3A-64C1-4684-BDA3-9D611F72C078}"/>
    <cellStyle name="Normal 2 2 13 5 2" xfId="13788" xr:uid="{D57FAE54-7410-4521-A4FE-42BC4483477F}"/>
    <cellStyle name="Normal 2 2 13 5 3" xfId="13789" xr:uid="{6344425A-C805-41A0-A5D3-D2AD63BFF0C5}"/>
    <cellStyle name="Normal 2 2 13 5 4" xfId="13790" xr:uid="{055CFFE2-B985-4DCF-BC83-C574BEEEF36D}"/>
    <cellStyle name="Normal 2 2 13 5 5" xfId="13791" xr:uid="{60219B5E-FDF9-4066-B73B-509696148C82}"/>
    <cellStyle name="Normal 2 2 13 5 6" xfId="13792" xr:uid="{8247D278-CAD9-4209-861F-1A532126B8AC}"/>
    <cellStyle name="Normal 2 2 13 6" xfId="13793" xr:uid="{5CD321AE-3014-4F5E-95A1-1B88606049F9}"/>
    <cellStyle name="Normal 2 2 13 6 2" xfId="13794" xr:uid="{05B911FC-7557-4866-AD15-C09E3B4189B7}"/>
    <cellStyle name="Normal 2 2 13 6 3" xfId="13795" xr:uid="{B651C044-DC11-4821-8435-2B938C29FF81}"/>
    <cellStyle name="Normal 2 2 13 6 4" xfId="13796" xr:uid="{6CC342A5-C122-438B-BDDE-AF14C874BB5C}"/>
    <cellStyle name="Normal 2 2 13 6 5" xfId="13797" xr:uid="{8F40FDEC-73F0-4980-8F1E-F78FAA5AED45}"/>
    <cellStyle name="Normal 2 2 13 6 6" xfId="13798" xr:uid="{A8FEA46C-39E2-41C1-B0FF-2C4363D0E6E7}"/>
    <cellStyle name="Normal 2 2 13 7" xfId="13799" xr:uid="{3EB17487-D6E8-44D1-AE5A-2CC0093BFE17}"/>
    <cellStyle name="Normal 2 2 13 7 2" xfId="13800" xr:uid="{DC06DBD3-029C-4B44-984D-3E3A8D29268E}"/>
    <cellStyle name="Normal 2 2 13 7 3" xfId="13801" xr:uid="{5DD469A1-0A35-426C-90E8-223FD3AEC352}"/>
    <cellStyle name="Normal 2 2 13 7 4" xfId="13802" xr:uid="{E0A547CC-2A08-466D-B045-19F520B169C8}"/>
    <cellStyle name="Normal 2 2 13 7 5" xfId="13803" xr:uid="{5E193763-8D97-49D8-AFCF-D7FD30A66011}"/>
    <cellStyle name="Normal 2 2 13 7 6" xfId="13804" xr:uid="{C82472A8-B207-4B3D-AFDF-B9066CB30736}"/>
    <cellStyle name="Normal 2 2 13 8" xfId="13805" xr:uid="{0E452AE7-9462-4BED-A372-D4C2240F440A}"/>
    <cellStyle name="Normal 2 2 13 8 2" xfId="13806" xr:uid="{F98EB4D7-140F-4B5E-B7E3-ACF5D344A01B}"/>
    <cellStyle name="Normal 2 2 13 8 3" xfId="13807" xr:uid="{6DFDFB2C-FA75-4C0E-BBB9-E7ACA1F2734E}"/>
    <cellStyle name="Normal 2 2 13 8 4" xfId="13808" xr:uid="{BFD994E9-E558-44AC-BCE0-2DCF84F363FC}"/>
    <cellStyle name="Normal 2 2 13 8 5" xfId="13809" xr:uid="{F9A31232-E291-4D3C-875D-E9872875EEF5}"/>
    <cellStyle name="Normal 2 2 13 8 6" xfId="13810" xr:uid="{A5DD22CC-FC8D-479C-84DD-5381BC8450A6}"/>
    <cellStyle name="Normal 2 2 13 9" xfId="13811" xr:uid="{DECD1F43-2908-43C5-929B-D3C5A35A31C6}"/>
    <cellStyle name="Normal 2 2 14" xfId="13812" xr:uid="{C18D8AC3-8993-4650-BF76-F265D40D4E3B}"/>
    <cellStyle name="Normal 2 2 14 10" xfId="13813" xr:uid="{B8CAA279-6A15-446F-A446-2052DFF89E2D}"/>
    <cellStyle name="Normal 2 2 14 11" xfId="13814" xr:uid="{FB81BE79-9828-41CC-BBE0-8A8454E7012F}"/>
    <cellStyle name="Normal 2 2 14 12" xfId="13815" xr:uid="{89F75CCC-A31F-4545-9CED-F81595B60DAF}"/>
    <cellStyle name="Normal 2 2 14 13" xfId="13816" xr:uid="{FB70D6B7-05E8-49B5-983F-2BF49B15441C}"/>
    <cellStyle name="Normal 2 2 14 14" xfId="13817" xr:uid="{B5F0F7A1-6369-4A33-A67B-D497DCA55EBA}"/>
    <cellStyle name="Normal 2 2 14 2" xfId="13818" xr:uid="{5C4861CE-3B02-40EF-8265-22198AA77B68}"/>
    <cellStyle name="Normal 2 2 14 2 2" xfId="13819" xr:uid="{D501AC46-0188-4ED1-8CFA-C72BF22ED476}"/>
    <cellStyle name="Normal 2 2 14 2 3" xfId="13820" xr:uid="{FA743379-AFF0-48CA-B21B-7B6AD33A5718}"/>
    <cellStyle name="Normal 2 2 14 2 4" xfId="13821" xr:uid="{9A17DDD8-7852-40B6-930A-AC73173F6EBA}"/>
    <cellStyle name="Normal 2 2 14 2 5" xfId="13822" xr:uid="{8901E99C-9A81-441D-8E77-35FE8081E8CC}"/>
    <cellStyle name="Normal 2 2 14 2 6" xfId="13823" xr:uid="{D584F42D-3D98-47A1-A0E5-72B1E9E3DF30}"/>
    <cellStyle name="Normal 2 2 14 3" xfId="13824" xr:uid="{E7DEE5E8-043D-4327-BFBF-EBA59BD5FB93}"/>
    <cellStyle name="Normal 2 2 14 3 2" xfId="13825" xr:uid="{6DD771A5-F736-476E-9B33-219CCF7D367F}"/>
    <cellStyle name="Normal 2 2 14 3 3" xfId="13826" xr:uid="{A2711627-D071-4FE5-8FE2-5109C33AE86D}"/>
    <cellStyle name="Normal 2 2 14 3 4" xfId="13827" xr:uid="{02D6BFE0-46C9-4E08-8C07-AB6E6D8FFAB8}"/>
    <cellStyle name="Normal 2 2 14 3 5" xfId="13828" xr:uid="{4ADD7F61-C5FF-409E-B465-FD58DAC1A0A8}"/>
    <cellStyle name="Normal 2 2 14 3 6" xfId="13829" xr:uid="{E525F89D-30F4-4303-B151-02BED74870E4}"/>
    <cellStyle name="Normal 2 2 14 4" xfId="13830" xr:uid="{9BD4AE19-C751-4ACD-967B-9D3DC4D73270}"/>
    <cellStyle name="Normal 2 2 14 4 2" xfId="13831" xr:uid="{5C1D6EDF-0E79-45FF-9792-0D5DCF214FA0}"/>
    <cellStyle name="Normal 2 2 14 4 3" xfId="13832" xr:uid="{214FFB92-9B93-49F9-9E0C-537B27575822}"/>
    <cellStyle name="Normal 2 2 14 4 4" xfId="13833" xr:uid="{81887B60-05DF-405C-A4E8-895D381E2D78}"/>
    <cellStyle name="Normal 2 2 14 4 5" xfId="13834" xr:uid="{B9BA0712-63AC-4961-94BD-4CBE37B8A366}"/>
    <cellStyle name="Normal 2 2 14 4 6" xfId="13835" xr:uid="{F896E66D-FA8B-4AD2-9DBC-2F033AA8D0AA}"/>
    <cellStyle name="Normal 2 2 14 5" xfId="13836" xr:uid="{1E30AED0-7121-42C2-A526-9D0B6B75AA99}"/>
    <cellStyle name="Normal 2 2 14 5 2" xfId="13837" xr:uid="{65420322-06E5-4B86-9172-3DCF993F1F49}"/>
    <cellStyle name="Normal 2 2 14 5 3" xfId="13838" xr:uid="{1D4B3DB2-C5FB-4598-9F56-2249964A1F02}"/>
    <cellStyle name="Normal 2 2 14 5 4" xfId="13839" xr:uid="{08866FA5-2A1D-433F-9EB6-DB63CB1A1989}"/>
    <cellStyle name="Normal 2 2 14 5 5" xfId="13840" xr:uid="{87357FAA-1F0B-403E-AA19-D71AE65690EC}"/>
    <cellStyle name="Normal 2 2 14 5 6" xfId="13841" xr:uid="{1649BED7-44D5-434A-B5CE-A17B66F97EE7}"/>
    <cellStyle name="Normal 2 2 14 6" xfId="13842" xr:uid="{8154FD9E-E78B-45CF-8720-7082FC69215A}"/>
    <cellStyle name="Normal 2 2 14 6 2" xfId="13843" xr:uid="{588D7FD7-7853-4901-9053-61E85DE75C48}"/>
    <cellStyle name="Normal 2 2 14 6 3" xfId="13844" xr:uid="{F322F243-AC4D-4685-91D0-BE662B37CE3B}"/>
    <cellStyle name="Normal 2 2 14 6 4" xfId="13845" xr:uid="{059399A1-D37E-4B96-BE20-CBF24DFDCDE7}"/>
    <cellStyle name="Normal 2 2 14 6 5" xfId="13846" xr:uid="{3A90D87A-1627-400F-9047-6E4D4152A98A}"/>
    <cellStyle name="Normal 2 2 14 6 6" xfId="13847" xr:uid="{C237C74B-164C-4766-ABC3-2F1C40495A16}"/>
    <cellStyle name="Normal 2 2 14 7" xfId="13848" xr:uid="{442CA107-1FE6-4B9F-847E-CD8E28598CC4}"/>
    <cellStyle name="Normal 2 2 14 7 2" xfId="13849" xr:uid="{8FDD4CFF-52F9-45D4-B9F7-957CB3B21DD2}"/>
    <cellStyle name="Normal 2 2 14 7 3" xfId="13850" xr:uid="{55308FD6-6811-49F0-A5CC-8186F340D89F}"/>
    <cellStyle name="Normal 2 2 14 7 4" xfId="13851" xr:uid="{877A80A8-711A-4B7F-AD3F-7DB7279B66E9}"/>
    <cellStyle name="Normal 2 2 14 7 5" xfId="13852" xr:uid="{44B838D6-2564-4E17-8EF1-B8254383F61E}"/>
    <cellStyle name="Normal 2 2 14 7 6" xfId="13853" xr:uid="{9AFD51E8-3B74-4B13-9D83-7AE6058B6857}"/>
    <cellStyle name="Normal 2 2 14 8" xfId="13854" xr:uid="{C84E00CC-AFDB-44EF-979D-899474B00D8C}"/>
    <cellStyle name="Normal 2 2 14 8 2" xfId="13855" xr:uid="{37F602C6-9EFE-4F64-A697-3833D9BDC700}"/>
    <cellStyle name="Normal 2 2 14 8 3" xfId="13856" xr:uid="{7040C0AD-69C9-4E13-92D6-A01949129499}"/>
    <cellStyle name="Normal 2 2 14 8 4" xfId="13857" xr:uid="{789C46F4-BF3F-4FEE-9F8D-7BD49A06E23D}"/>
    <cellStyle name="Normal 2 2 14 8 5" xfId="13858" xr:uid="{AE002532-E9CE-4DD8-8492-7FCF4794BE6B}"/>
    <cellStyle name="Normal 2 2 14 8 6" xfId="13859" xr:uid="{08CF3575-3E06-4528-A6E0-9C890737B42E}"/>
    <cellStyle name="Normal 2 2 14 9" xfId="13860" xr:uid="{53ECCC69-0EEE-45EA-BC1F-887F063EE088}"/>
    <cellStyle name="Normal 2 2 15" xfId="13861" xr:uid="{30C29FB5-3176-4B34-938F-B7494F8AF58B}"/>
    <cellStyle name="Normal 2 2 15 10" xfId="13862" xr:uid="{5D7F9C43-9209-44B5-9035-2AD49500B15B}"/>
    <cellStyle name="Normal 2 2 15 11" xfId="13863" xr:uid="{B40EA73C-E23D-464E-85FA-0A3D891F5585}"/>
    <cellStyle name="Normal 2 2 15 12" xfId="13864" xr:uid="{31F45DEC-D05D-47F7-8A75-9E0EB8C26F59}"/>
    <cellStyle name="Normal 2 2 15 13" xfId="13865" xr:uid="{01C0CD7A-80EE-4443-A776-032687DE8694}"/>
    <cellStyle name="Normal 2 2 15 14" xfId="13866" xr:uid="{0971BD96-73DF-4D3D-BCBF-71557795E6F4}"/>
    <cellStyle name="Normal 2 2 15 2" xfId="13867" xr:uid="{D612D3B6-5910-4091-85A0-FE6167F2CC5F}"/>
    <cellStyle name="Normal 2 2 15 2 2" xfId="13868" xr:uid="{C79AC99D-CA22-4808-B632-42C5FC742B5E}"/>
    <cellStyle name="Normal 2 2 15 2 3" xfId="13869" xr:uid="{A80554A4-8602-42C0-85CB-CF72B408C074}"/>
    <cellStyle name="Normal 2 2 15 2 4" xfId="13870" xr:uid="{94C00FBE-338B-496F-8B8B-715556094A3D}"/>
    <cellStyle name="Normal 2 2 15 2 5" xfId="13871" xr:uid="{DF4CF0DA-28DC-4662-B48E-D94F69963121}"/>
    <cellStyle name="Normal 2 2 15 2 6" xfId="13872" xr:uid="{BACA5A94-8936-4BF6-B8AF-8B2D3216770A}"/>
    <cellStyle name="Normal 2 2 15 3" xfId="13873" xr:uid="{F49125CC-44DA-4557-82EC-26D889DC791C}"/>
    <cellStyle name="Normal 2 2 15 3 2" xfId="13874" xr:uid="{61BF0653-2B2A-4282-81D9-12F2FD90BC42}"/>
    <cellStyle name="Normal 2 2 15 3 3" xfId="13875" xr:uid="{82760EAF-7549-4B59-A6E2-4FF8FADA6776}"/>
    <cellStyle name="Normal 2 2 15 3 4" xfId="13876" xr:uid="{048CD399-D9F2-4CEC-B593-D1D76F92500D}"/>
    <cellStyle name="Normal 2 2 15 3 5" xfId="13877" xr:uid="{BBBC1D4E-793D-4A4F-9F2D-D698D3632CAC}"/>
    <cellStyle name="Normal 2 2 15 3 6" xfId="13878" xr:uid="{577F6EC7-B63E-43C0-8D0A-23E065E7BECD}"/>
    <cellStyle name="Normal 2 2 15 4" xfId="13879" xr:uid="{5CA1C888-ADD3-4556-A32A-579926ADE51C}"/>
    <cellStyle name="Normal 2 2 15 4 2" xfId="13880" xr:uid="{C6B6F22C-F984-4F27-A068-0B97FFB8E044}"/>
    <cellStyle name="Normal 2 2 15 4 3" xfId="13881" xr:uid="{2B8884DF-F7B6-44A2-95A0-625DF3EE5876}"/>
    <cellStyle name="Normal 2 2 15 4 4" xfId="13882" xr:uid="{72AE5139-0266-4D59-836B-6B916F87883E}"/>
    <cellStyle name="Normal 2 2 15 4 5" xfId="13883" xr:uid="{6020EECD-D6D6-4DAE-8CB1-FC4E69BA4782}"/>
    <cellStyle name="Normal 2 2 15 4 6" xfId="13884" xr:uid="{8069D596-27C6-41C3-AAF7-FF775A150E36}"/>
    <cellStyle name="Normal 2 2 15 5" xfId="13885" xr:uid="{19BF6632-CBA5-491C-8A0A-6C6E33259874}"/>
    <cellStyle name="Normal 2 2 15 5 2" xfId="13886" xr:uid="{136220D4-DDFC-40BE-85A4-0D2A14A11CBA}"/>
    <cellStyle name="Normal 2 2 15 5 3" xfId="13887" xr:uid="{93C508BD-0AF2-423F-8AC5-966FD320A1E8}"/>
    <cellStyle name="Normal 2 2 15 5 4" xfId="13888" xr:uid="{D5F0099D-DD31-4B0C-808D-A6281543F844}"/>
    <cellStyle name="Normal 2 2 15 5 5" xfId="13889" xr:uid="{ED7D9340-3BAB-4858-8689-0A99C6CA1C40}"/>
    <cellStyle name="Normal 2 2 15 5 6" xfId="13890" xr:uid="{DB6093A4-336F-4041-A90B-E6A4D8D09EE1}"/>
    <cellStyle name="Normal 2 2 15 6" xfId="13891" xr:uid="{417DCB29-C7AD-48A1-B2C5-555868E1A455}"/>
    <cellStyle name="Normal 2 2 15 6 2" xfId="13892" xr:uid="{E689CC33-A1F5-428D-9944-C188C2C8CC88}"/>
    <cellStyle name="Normal 2 2 15 6 3" xfId="13893" xr:uid="{3CDE7659-AE74-4199-9835-D3CBAB09B140}"/>
    <cellStyle name="Normal 2 2 15 6 4" xfId="13894" xr:uid="{18533937-AB67-4B78-9943-FAAAEC54FB1E}"/>
    <cellStyle name="Normal 2 2 15 6 5" xfId="13895" xr:uid="{0148AA47-DE21-43E1-B61D-2C1A056656E8}"/>
    <cellStyle name="Normal 2 2 15 6 6" xfId="13896" xr:uid="{8F9F6C67-AC2B-4E78-A1BD-2CD5BFACBC25}"/>
    <cellStyle name="Normal 2 2 15 7" xfId="13897" xr:uid="{236AC298-2FDB-462A-A1F6-554CC0E12076}"/>
    <cellStyle name="Normal 2 2 15 7 2" xfId="13898" xr:uid="{C65EB931-350E-43B4-892B-120712916E87}"/>
    <cellStyle name="Normal 2 2 15 7 3" xfId="13899" xr:uid="{E84BC16E-5B2E-4D3B-A4BE-63903A1A48C3}"/>
    <cellStyle name="Normal 2 2 15 7 4" xfId="13900" xr:uid="{E84F3E43-631C-4B9C-895A-87004419837B}"/>
    <cellStyle name="Normal 2 2 15 7 5" xfId="13901" xr:uid="{9F216A2E-5AC7-42E0-8A44-87AFD9E85548}"/>
    <cellStyle name="Normal 2 2 15 7 6" xfId="13902" xr:uid="{9B30108B-29BB-4FA6-BA68-E45D55E17870}"/>
    <cellStyle name="Normal 2 2 15 8" xfId="13903" xr:uid="{2F8CF443-D92E-4C73-83FA-A3279F1F0367}"/>
    <cellStyle name="Normal 2 2 15 8 2" xfId="13904" xr:uid="{74E1B498-0BD4-4CF4-A507-85F7B88745BE}"/>
    <cellStyle name="Normal 2 2 15 8 3" xfId="13905" xr:uid="{246CD920-788F-4C19-BFA6-AFE204B216D7}"/>
    <cellStyle name="Normal 2 2 15 8 4" xfId="13906" xr:uid="{CCCD1B9B-4A73-4BE5-B329-C9CF9DA32C2E}"/>
    <cellStyle name="Normal 2 2 15 8 5" xfId="13907" xr:uid="{E5AE8F70-3310-4E45-862C-58F8B1786633}"/>
    <cellStyle name="Normal 2 2 15 8 6" xfId="13908" xr:uid="{0F3EB097-05BE-4006-A77B-2BD2C276AEAE}"/>
    <cellStyle name="Normal 2 2 15 9" xfId="13909" xr:uid="{2BB14CF0-AB9E-4631-B8BD-E0AB9E033B31}"/>
    <cellStyle name="Normal 2 2 16" xfId="13910" xr:uid="{A652F3BF-2453-46E8-9AEE-0F47B5C56F79}"/>
    <cellStyle name="Normal 2 2 16 10" xfId="13911" xr:uid="{C19D53B3-2579-4AA4-AE70-B39830789BA7}"/>
    <cellStyle name="Normal 2 2 16 11" xfId="13912" xr:uid="{60714ECE-7921-4C7F-AC66-E1F11B4193EA}"/>
    <cellStyle name="Normal 2 2 16 12" xfId="13913" xr:uid="{22D8636C-885F-4732-934D-D84452EDF912}"/>
    <cellStyle name="Normal 2 2 16 13" xfId="13914" xr:uid="{268696F7-FBAC-4755-9A33-0E2B73672A86}"/>
    <cellStyle name="Normal 2 2 16 14" xfId="13915" xr:uid="{0FB5379D-5D51-4EB8-BCF4-318066E3B650}"/>
    <cellStyle name="Normal 2 2 16 2" xfId="13916" xr:uid="{62F92D78-20A4-4BE8-80FA-68EA443D8683}"/>
    <cellStyle name="Normal 2 2 16 2 2" xfId="13917" xr:uid="{80F53C37-DEC8-4B25-A718-9A60EB7DBAF9}"/>
    <cellStyle name="Normal 2 2 16 2 3" xfId="13918" xr:uid="{63588279-0963-488B-8464-15B7407E325F}"/>
    <cellStyle name="Normal 2 2 16 2 4" xfId="13919" xr:uid="{47EA0219-2355-45F0-AE3A-7E8FC53CD1FC}"/>
    <cellStyle name="Normal 2 2 16 2 5" xfId="13920" xr:uid="{E61E54C1-D607-44EC-9966-35CCD54C88DD}"/>
    <cellStyle name="Normal 2 2 16 2 6" xfId="13921" xr:uid="{A77EC7EE-40E8-4E21-AC69-E35A76BFE272}"/>
    <cellStyle name="Normal 2 2 16 3" xfId="13922" xr:uid="{BBF96FA7-655F-4203-8F97-CC2ACAF3ED69}"/>
    <cellStyle name="Normal 2 2 16 3 2" xfId="13923" xr:uid="{32D614E0-70D3-4B79-9D9E-F9D371BBF489}"/>
    <cellStyle name="Normal 2 2 16 3 3" xfId="13924" xr:uid="{96FDE0F4-C8CE-4B68-8EA5-7FC5D228F53D}"/>
    <cellStyle name="Normal 2 2 16 3 4" xfId="13925" xr:uid="{17EE4D27-A2C7-42E1-A8F5-B23FEC3BBEA6}"/>
    <cellStyle name="Normal 2 2 16 3 5" xfId="13926" xr:uid="{BA67CC57-F954-43BB-99AF-459858A0B5D7}"/>
    <cellStyle name="Normal 2 2 16 3 6" xfId="13927" xr:uid="{BB7CFE00-2CD0-4FC7-8D69-64A0409B0ED4}"/>
    <cellStyle name="Normal 2 2 16 4" xfId="13928" xr:uid="{5C4A3E2B-79B6-4AD1-BFCE-760E6F7DDA17}"/>
    <cellStyle name="Normal 2 2 16 4 2" xfId="13929" xr:uid="{1297B746-4BEB-4A5F-96F5-22363512BDC1}"/>
    <cellStyle name="Normal 2 2 16 4 3" xfId="13930" xr:uid="{D5EB3848-7874-426E-B6FF-E3652AA6093D}"/>
    <cellStyle name="Normal 2 2 16 4 4" xfId="13931" xr:uid="{9454D80C-6B2E-43BF-9B1B-928EF4B4C86F}"/>
    <cellStyle name="Normal 2 2 16 4 5" xfId="13932" xr:uid="{7AFE1AC7-336B-4BE5-9813-592167A55CEA}"/>
    <cellStyle name="Normal 2 2 16 4 6" xfId="13933" xr:uid="{0BD9C057-078D-42A0-89DF-867C7B323EF8}"/>
    <cellStyle name="Normal 2 2 16 5" xfId="13934" xr:uid="{213A7A97-F38F-4533-82BD-7C9DA42034A8}"/>
    <cellStyle name="Normal 2 2 16 5 2" xfId="13935" xr:uid="{AD1D7CEC-D171-438B-B782-D1FC8B20BB41}"/>
    <cellStyle name="Normal 2 2 16 5 3" xfId="13936" xr:uid="{F8995908-BDC9-46A1-ACA7-2DBDF52AAF13}"/>
    <cellStyle name="Normal 2 2 16 5 4" xfId="13937" xr:uid="{964B25D0-A6A7-492D-B3E6-114E60D28B59}"/>
    <cellStyle name="Normal 2 2 16 5 5" xfId="13938" xr:uid="{BA01B33A-257B-4A15-865F-4D9C5DB12786}"/>
    <cellStyle name="Normal 2 2 16 5 6" xfId="13939" xr:uid="{003B9DCB-C1A7-43BC-8E2E-241B2F4789B7}"/>
    <cellStyle name="Normal 2 2 16 6" xfId="13940" xr:uid="{4E89C56C-BCCC-4F33-B377-6A303060CCB0}"/>
    <cellStyle name="Normal 2 2 16 6 2" xfId="13941" xr:uid="{D082BC04-9561-44C6-A265-3ABE710D1892}"/>
    <cellStyle name="Normal 2 2 16 6 3" xfId="13942" xr:uid="{29511E79-F1F3-4176-851D-D9ABF3722C62}"/>
    <cellStyle name="Normal 2 2 16 6 4" xfId="13943" xr:uid="{37BD5A0A-6CDD-4198-8140-6FDF80EE35A2}"/>
    <cellStyle name="Normal 2 2 16 6 5" xfId="13944" xr:uid="{65CE2BD6-CD74-4545-AA7E-F57276771150}"/>
    <cellStyle name="Normal 2 2 16 6 6" xfId="13945" xr:uid="{7C30EEF6-92E5-4D3D-A84A-9CB66613164C}"/>
    <cellStyle name="Normal 2 2 16 7" xfId="13946" xr:uid="{A4F79822-D226-492D-A0CA-F79C2398660F}"/>
    <cellStyle name="Normal 2 2 16 7 2" xfId="13947" xr:uid="{9150867B-6273-4B25-8251-E3C4ABE6FEBF}"/>
    <cellStyle name="Normal 2 2 16 7 3" xfId="13948" xr:uid="{1E529328-9D47-47CD-B115-9F500D6F0952}"/>
    <cellStyle name="Normal 2 2 16 7 4" xfId="13949" xr:uid="{E969E003-8784-452A-AEA1-2287AD5F94BB}"/>
    <cellStyle name="Normal 2 2 16 7 5" xfId="13950" xr:uid="{6277A5D5-2F60-4BD9-AB9F-90A6033BDA52}"/>
    <cellStyle name="Normal 2 2 16 7 6" xfId="13951" xr:uid="{D2D69B95-098B-4581-8DE6-8855F9DB8AB9}"/>
    <cellStyle name="Normal 2 2 16 8" xfId="13952" xr:uid="{734E26E4-8A2D-484C-9116-F74FD4FB1FC5}"/>
    <cellStyle name="Normal 2 2 16 8 2" xfId="13953" xr:uid="{233A2C59-F74F-4A3F-9FDE-F34CC7468333}"/>
    <cellStyle name="Normal 2 2 16 8 3" xfId="13954" xr:uid="{A28CAD0D-1687-46EA-B884-7073DDAB57BA}"/>
    <cellStyle name="Normal 2 2 16 8 4" xfId="13955" xr:uid="{82F50BB2-DA57-4839-9012-B789255C01BA}"/>
    <cellStyle name="Normal 2 2 16 8 5" xfId="13956" xr:uid="{167A7E90-28C2-4CFF-AEA0-5FD3F7E0DE1D}"/>
    <cellStyle name="Normal 2 2 16 8 6" xfId="13957" xr:uid="{641DDB49-5F57-4BAE-9312-D5ED91EF22DF}"/>
    <cellStyle name="Normal 2 2 16 9" xfId="13958" xr:uid="{8D6294E1-4F1E-4047-8ECF-B5C128C2042F}"/>
    <cellStyle name="Normal 2 2 17" xfId="13959" xr:uid="{FA6592B7-29EB-4A27-944E-A5050A3B0D10}"/>
    <cellStyle name="Normal 2 2 17 10" xfId="13960" xr:uid="{ADE93779-B716-4083-AB5F-252A1C2FA193}"/>
    <cellStyle name="Normal 2 2 17 11" xfId="13961" xr:uid="{DF2777BC-E854-4793-93A4-50C383A0CD95}"/>
    <cellStyle name="Normal 2 2 17 12" xfId="13962" xr:uid="{4EB04D8E-34B9-4582-9291-439E919BD7B3}"/>
    <cellStyle name="Normal 2 2 17 13" xfId="13963" xr:uid="{0B7A73DB-9B5C-4C8D-A1FC-EDE8E0CDD031}"/>
    <cellStyle name="Normal 2 2 17 14" xfId="13964" xr:uid="{A5F4052A-6C31-412A-8AF2-980C8C7D5ED1}"/>
    <cellStyle name="Normal 2 2 17 2" xfId="13965" xr:uid="{8686E6CE-F348-4167-8239-A8A989A97318}"/>
    <cellStyle name="Normal 2 2 17 2 2" xfId="13966" xr:uid="{2EABF68F-4508-4925-8C53-A6C1C8D54A8C}"/>
    <cellStyle name="Normal 2 2 17 2 3" xfId="13967" xr:uid="{592B1D16-000C-4F22-8DC5-86EE470369F2}"/>
    <cellStyle name="Normal 2 2 17 2 4" xfId="13968" xr:uid="{67B55C2B-0AE4-44ED-8C1D-D2F6DCAD6D17}"/>
    <cellStyle name="Normal 2 2 17 2 5" xfId="13969" xr:uid="{860C2043-446D-4708-A711-FCC9975D0F5D}"/>
    <cellStyle name="Normal 2 2 17 2 6" xfId="13970" xr:uid="{77E3CCE7-64E6-4BFB-BEEF-DFC25D8FB011}"/>
    <cellStyle name="Normal 2 2 17 3" xfId="13971" xr:uid="{88BE50F5-CFC4-48C4-8EBA-E5BCEE558C83}"/>
    <cellStyle name="Normal 2 2 17 3 2" xfId="13972" xr:uid="{A455CBFF-805B-499E-B193-2D72900A3CCB}"/>
    <cellStyle name="Normal 2 2 17 3 3" xfId="13973" xr:uid="{31F8A198-0770-43A8-9FD1-2E4E9AD13CB3}"/>
    <cellStyle name="Normal 2 2 17 3 4" xfId="13974" xr:uid="{5B444149-5BE3-4AC0-80C3-3E817266A0E9}"/>
    <cellStyle name="Normal 2 2 17 3 5" xfId="13975" xr:uid="{9973580C-B52B-4135-BD8E-9432B0B889E9}"/>
    <cellStyle name="Normal 2 2 17 3 6" xfId="13976" xr:uid="{4C9EFA03-B880-45B9-AC56-7408E1087F9C}"/>
    <cellStyle name="Normal 2 2 17 4" xfId="13977" xr:uid="{3D9BB492-48E3-4684-885F-67E24336F0CB}"/>
    <cellStyle name="Normal 2 2 17 4 2" xfId="13978" xr:uid="{AE84BBC5-E2C8-4CED-B218-4226C233702D}"/>
    <cellStyle name="Normal 2 2 17 4 3" xfId="13979" xr:uid="{8908A077-2442-4EBC-BE4E-6A1D95C762E7}"/>
    <cellStyle name="Normal 2 2 17 4 4" xfId="13980" xr:uid="{78C08BC1-D2FB-46E1-B73E-2B64C9D12202}"/>
    <cellStyle name="Normal 2 2 17 4 5" xfId="13981" xr:uid="{D57A699D-5A2F-4666-B926-E2BB4E4227A8}"/>
    <cellStyle name="Normal 2 2 17 4 6" xfId="13982" xr:uid="{EAAFDDCE-2AE3-45AB-95C9-3AB8FAE95AE2}"/>
    <cellStyle name="Normal 2 2 17 5" xfId="13983" xr:uid="{04A9E68D-76FB-424B-8A11-71CBF32C73BB}"/>
    <cellStyle name="Normal 2 2 17 5 2" xfId="13984" xr:uid="{F32185C1-8D1C-47FA-907C-176201763727}"/>
    <cellStyle name="Normal 2 2 17 5 3" xfId="13985" xr:uid="{02EA3AA1-FAD8-42A1-8319-5BF85B7052CC}"/>
    <cellStyle name="Normal 2 2 17 5 4" xfId="13986" xr:uid="{1A52D6BF-8A27-4295-BA62-47A62B5A56C5}"/>
    <cellStyle name="Normal 2 2 17 5 5" xfId="13987" xr:uid="{3A595B90-CFEC-4ABA-8BC9-6FAD09BDCBBE}"/>
    <cellStyle name="Normal 2 2 17 5 6" xfId="13988" xr:uid="{24511D66-1502-48D0-9166-83948D68397C}"/>
    <cellStyle name="Normal 2 2 17 6" xfId="13989" xr:uid="{FBDA72F4-81BA-48FA-B3E5-F54EFAF5E413}"/>
    <cellStyle name="Normal 2 2 17 6 2" xfId="13990" xr:uid="{929932C8-6F61-43E8-AF0F-AF8624242484}"/>
    <cellStyle name="Normal 2 2 17 6 3" xfId="13991" xr:uid="{D28BF666-D998-4AD1-9DDB-6169A52B5D9F}"/>
    <cellStyle name="Normal 2 2 17 6 4" xfId="13992" xr:uid="{86B0ADFC-2C41-431E-B26E-42774664A29B}"/>
    <cellStyle name="Normal 2 2 17 6 5" xfId="13993" xr:uid="{50B9BEB5-B755-49C9-8C81-E968E00EB683}"/>
    <cellStyle name="Normal 2 2 17 6 6" xfId="13994" xr:uid="{519B96CD-C511-41D6-80F6-E41D34C9AACA}"/>
    <cellStyle name="Normal 2 2 17 7" xfId="13995" xr:uid="{6B6090B9-083E-4927-870B-09303EB7D31F}"/>
    <cellStyle name="Normal 2 2 17 7 2" xfId="13996" xr:uid="{C9157738-5B30-4CE2-BEB8-3B3C703F4213}"/>
    <cellStyle name="Normal 2 2 17 7 3" xfId="13997" xr:uid="{C55BF784-001C-4529-8F36-CC67043C8061}"/>
    <cellStyle name="Normal 2 2 17 7 4" xfId="13998" xr:uid="{64145179-8DF7-47E7-B1C5-3278EB37A7F4}"/>
    <cellStyle name="Normal 2 2 17 7 5" xfId="13999" xr:uid="{87371C25-D5EC-4E05-AFB9-3C752910B738}"/>
    <cellStyle name="Normal 2 2 17 7 6" xfId="14000" xr:uid="{2149AD45-A2C8-419A-99A0-A935CDA455B5}"/>
    <cellStyle name="Normal 2 2 17 8" xfId="14001" xr:uid="{6BACD912-7CD7-431F-8D99-57A50F4F59C8}"/>
    <cellStyle name="Normal 2 2 17 8 2" xfId="14002" xr:uid="{3D461EC7-60A0-446E-9B47-9F6D11564AFA}"/>
    <cellStyle name="Normal 2 2 17 8 3" xfId="14003" xr:uid="{21086C39-144A-48D5-BB30-C950206FC0D4}"/>
    <cellStyle name="Normal 2 2 17 8 4" xfId="14004" xr:uid="{FA017C6D-1097-4E75-918E-C046B0C221D2}"/>
    <cellStyle name="Normal 2 2 17 8 5" xfId="14005" xr:uid="{C44F92D0-6A10-4244-9C38-9769C170E1CF}"/>
    <cellStyle name="Normal 2 2 17 8 6" xfId="14006" xr:uid="{B7386969-1694-4C6A-AE61-0E41D69C8385}"/>
    <cellStyle name="Normal 2 2 17 9" xfId="14007" xr:uid="{86936D5C-8C3C-4AFD-A324-1C9D71169F17}"/>
    <cellStyle name="Normal 2 2 18" xfId="14008" xr:uid="{8C43AC5E-2586-458C-809D-66B3DD46AF69}"/>
    <cellStyle name="Normal 2 2 18 10" xfId="14009" xr:uid="{49B2DC44-4134-4EC2-B88C-42FC3EAD9BCC}"/>
    <cellStyle name="Normal 2 2 18 10 2" xfId="14010" xr:uid="{DF472469-92CA-4AB4-B8A4-E63AF5CA80CD}"/>
    <cellStyle name="Normal 2 2 18 10 3" xfId="14011" xr:uid="{0D457353-1FE3-4CFE-B485-8C5766775FED}"/>
    <cellStyle name="Normal 2 2 18 10 4" xfId="14012" xr:uid="{C1472BF9-8255-42BF-9906-EC89C051ECA9}"/>
    <cellStyle name="Normal 2 2 18 10 5" xfId="14013" xr:uid="{FE089E04-DFD6-472C-BA10-C9E0AC4FF06E}"/>
    <cellStyle name="Normal 2 2 18 10 6" xfId="14014" xr:uid="{172DE785-74BC-44E9-A1DF-D5F66B372F53}"/>
    <cellStyle name="Normal 2 2 18 11" xfId="14015" xr:uid="{6012ACB1-2CA8-4A6D-AEC2-94C1E25142C0}"/>
    <cellStyle name="Normal 2 2 18 11 2" xfId="14016" xr:uid="{8680FD42-A8C1-498F-B08A-11BCC10B9158}"/>
    <cellStyle name="Normal 2 2 18 11 3" xfId="14017" xr:uid="{D4A5500E-B022-4F4B-BC49-CB64FF36206F}"/>
    <cellStyle name="Normal 2 2 18 11 4" xfId="14018" xr:uid="{512D0958-63A2-4C8B-B88E-A9A11F983E1F}"/>
    <cellStyle name="Normal 2 2 18 11 5" xfId="14019" xr:uid="{3CD68DA3-1850-486E-97D5-76EBEEF1A281}"/>
    <cellStyle name="Normal 2 2 18 11 6" xfId="14020" xr:uid="{2E581172-2FEE-47A8-B2EE-DCB3D7713ECA}"/>
    <cellStyle name="Normal 2 2 18 12" xfId="14021" xr:uid="{5E8AA2FA-F8A8-45E6-A856-9E6ABCD47D56}"/>
    <cellStyle name="Normal 2 2 18 12 2" xfId="14022" xr:uid="{C3BC6161-5CFE-41E3-9FAE-53EAA490433A}"/>
    <cellStyle name="Normal 2 2 18 12 3" xfId="14023" xr:uid="{B4AABD27-0027-41BE-AE9D-6A2B83E241BD}"/>
    <cellStyle name="Normal 2 2 18 12 4" xfId="14024" xr:uid="{0D435153-3E1B-4C1D-9E20-91AD413CAB02}"/>
    <cellStyle name="Normal 2 2 18 12 5" xfId="14025" xr:uid="{A97C1C8C-ADC4-4F4C-B420-878B878299E4}"/>
    <cellStyle name="Normal 2 2 18 12 6" xfId="14026" xr:uid="{4DB6505C-835B-4C8A-93AF-233FE19A14FD}"/>
    <cellStyle name="Normal 2 2 18 13" xfId="14027" xr:uid="{44B57097-0771-49D0-8EE8-72C2764E6659}"/>
    <cellStyle name="Normal 2 2 18 13 2" xfId="14028" xr:uid="{128FE3D1-1B7D-496C-9075-1E522C1CBFFE}"/>
    <cellStyle name="Normal 2 2 18 13 3" xfId="14029" xr:uid="{445C24D1-C51E-4D11-A052-161F6263C2AD}"/>
    <cellStyle name="Normal 2 2 18 13 4" xfId="14030" xr:uid="{19225E16-1998-4E82-B7AA-848D5DB206FA}"/>
    <cellStyle name="Normal 2 2 18 13 5" xfId="14031" xr:uid="{C10AFD9E-C093-4601-A17E-9ACDBEB9BFCD}"/>
    <cellStyle name="Normal 2 2 18 13 6" xfId="14032" xr:uid="{73B6DBBD-C780-4CAE-9F36-04D0DB57EEC3}"/>
    <cellStyle name="Normal 2 2 18 14" xfId="14033" xr:uid="{924818D5-FE47-4810-A82D-B422F2710B81}"/>
    <cellStyle name="Normal 2 2 18 14 2" xfId="14034" xr:uid="{37FB7E14-F4CA-4BDD-AB16-415E4E1F4FBE}"/>
    <cellStyle name="Normal 2 2 18 14 3" xfId="14035" xr:uid="{E068EB82-F9E2-40D4-B64F-C0C607D6F136}"/>
    <cellStyle name="Normal 2 2 18 14 4" xfId="14036" xr:uid="{D4C17BB5-6A32-4312-AB76-6D6A680FD8D6}"/>
    <cellStyle name="Normal 2 2 18 14 5" xfId="14037" xr:uid="{2235FCFB-B990-4D02-86BB-55857ADE4A89}"/>
    <cellStyle name="Normal 2 2 18 14 6" xfId="14038" xr:uid="{56294F01-D955-439F-9F30-21F750F6B127}"/>
    <cellStyle name="Normal 2 2 18 15" xfId="14039" xr:uid="{2B9F1615-31FE-4A61-AECE-1A0B8296D1BB}"/>
    <cellStyle name="Normal 2 2 18 16" xfId="14040" xr:uid="{B214FE93-A429-4463-A72B-C64F732ED530}"/>
    <cellStyle name="Normal 2 2 18 17" xfId="14041" xr:uid="{E230E6D7-9841-4E01-8D83-173C7248B67D}"/>
    <cellStyle name="Normal 2 2 18 18" xfId="14042" xr:uid="{97A4F2DF-FC8F-463D-BA86-4BFB6EC0374F}"/>
    <cellStyle name="Normal 2 2 18 19" xfId="14043" xr:uid="{C04CF3F2-1495-40D0-9F85-9E8A0A89611F}"/>
    <cellStyle name="Normal 2 2 18 2" xfId="14044" xr:uid="{2B2589CA-6A38-4492-8191-7AB9FFB2374E}"/>
    <cellStyle name="Normal 2 2 18 2 10" xfId="14045" xr:uid="{170EECCC-C14B-40B3-9EBB-279F1EDBD232}"/>
    <cellStyle name="Normal 2 2 18 2 11" xfId="14046" xr:uid="{8973B680-38F4-425E-89FE-176CA1D57853}"/>
    <cellStyle name="Normal 2 2 18 2 12" xfId="14047" xr:uid="{EF793354-F1DA-4168-A5CE-93548DC18719}"/>
    <cellStyle name="Normal 2 2 18 2 13" xfId="14048" xr:uid="{5A01F029-4018-4F71-9EF7-B02BC21B50D6}"/>
    <cellStyle name="Normal 2 2 18 2 14" xfId="14049" xr:uid="{ED10F6D6-ADE3-4A3B-9B92-74BBD6303AAC}"/>
    <cellStyle name="Normal 2 2 18 2 15" xfId="14050" xr:uid="{F7916A84-48EB-41CE-83F7-4F8A81376A2E}"/>
    <cellStyle name="Normal 2 2 18 2 16" xfId="14051" xr:uid="{14979B08-4CE1-43D8-B823-52FB6476B191}"/>
    <cellStyle name="Normal 2 2 18 2 17" xfId="14052" xr:uid="{1F4913AD-EDEC-4A15-B6B2-F041D4723FA4}"/>
    <cellStyle name="Normal 2 2 18 2 18" xfId="14053" xr:uid="{2A835443-B575-4F3E-8645-9C2290745B01}"/>
    <cellStyle name="Normal 2 2 18 2 19" xfId="14054" xr:uid="{BF905DC3-FDBD-4003-A5F6-A5C78A691027}"/>
    <cellStyle name="Normal 2 2 18 2 2" xfId="14055" xr:uid="{87474C1E-1E74-46EC-A3F2-54CAB3331994}"/>
    <cellStyle name="Normal 2 2 18 2 20" xfId="14056" xr:uid="{F3F06FB8-FB2B-48A8-A17E-8ADE0A9FC4B3}"/>
    <cellStyle name="Normal 2 2 18 2 21" xfId="14057" xr:uid="{030FB568-F214-487F-A17E-F76049C8F004}"/>
    <cellStyle name="Normal 2 2 18 2 22" xfId="14058" xr:uid="{E442C0F0-9FB9-4528-A0BD-F26CD20CD6F2}"/>
    <cellStyle name="Normal 2 2 18 2 23" xfId="14059" xr:uid="{42AA30DB-CBBB-4787-9413-C340605B839F}"/>
    <cellStyle name="Normal 2 2 18 2 24" xfId="14060" xr:uid="{EB7A49CA-9DEA-4BE1-BE12-AF93AF1EFCC4}"/>
    <cellStyle name="Normal 2 2 18 2 25" xfId="14061" xr:uid="{A24CBA99-FE1B-4B2F-AE03-8E4498606300}"/>
    <cellStyle name="Normal 2 2 18 2 26" xfId="14062" xr:uid="{85BBD6A6-59F5-4F4C-A852-08A0C76DFF53}"/>
    <cellStyle name="Normal 2 2 18 2 27" xfId="14063" xr:uid="{317E158B-ECAD-47D3-AF1D-D17EB7EFDD02}"/>
    <cellStyle name="Normal 2 2 18 2 28" xfId="14064" xr:uid="{0B7DB492-6493-4B68-9516-0DDDA71F751D}"/>
    <cellStyle name="Normal 2 2 18 2 29" xfId="14065" xr:uid="{99CE74B3-367B-445C-8B57-57A9CD755C35}"/>
    <cellStyle name="Normal 2 2 18 2 3" xfId="14066" xr:uid="{050CCEBE-7DFB-4C17-B378-83BF7F3418C8}"/>
    <cellStyle name="Normal 2 2 18 2 30" xfId="14067" xr:uid="{63F8A278-7A93-41B6-819A-4EEA0F747555}"/>
    <cellStyle name="Normal 2 2 18 2 31" xfId="14068" xr:uid="{281562EF-BAA4-43C6-A817-6C0DA8B960F6}"/>
    <cellStyle name="Normal 2 2 18 2 32" xfId="14069" xr:uid="{ACC9AA9D-E595-4FA8-AB25-F9CEF4E0E7CF}"/>
    <cellStyle name="Normal 2 2 18 2 33" xfId="14070" xr:uid="{771997F9-FCDE-4C81-884F-3E4D860B505B}"/>
    <cellStyle name="Normal 2 2 18 2 34" xfId="14071" xr:uid="{0C4B9F9E-3150-47B4-9F3A-12FE098920BF}"/>
    <cellStyle name="Normal 2 2 18 2 35" xfId="14072" xr:uid="{B3A882F5-B0FA-479B-B986-AE55CF509477}"/>
    <cellStyle name="Normal 2 2 18 2 36" xfId="14073" xr:uid="{1F788F29-EB41-4D2B-88A9-46F719AFD0F4}"/>
    <cellStyle name="Normal 2 2 18 2 37" xfId="14074" xr:uid="{A16758A4-4F73-45FC-8B84-7D54CBABBC1A}"/>
    <cellStyle name="Normal 2 2 18 2 38" xfId="14075" xr:uid="{790529AC-C7BC-460A-87CE-36DC9C1923A0}"/>
    <cellStyle name="Normal 2 2 18 2 39" xfId="14076" xr:uid="{CB56B143-2324-41B2-99E2-08C929B8EF5E}"/>
    <cellStyle name="Normal 2 2 18 2 4" xfId="14077" xr:uid="{75AA253C-E170-4552-9AF7-CBA173DF31FA}"/>
    <cellStyle name="Normal 2 2 18 2 40" xfId="14078" xr:uid="{D91E437F-DB7E-4D28-A678-45585AD0DEDD}"/>
    <cellStyle name="Normal 2 2 18 2 41" xfId="14079" xr:uid="{C97C9F66-330D-474E-809C-379544AAC73F}"/>
    <cellStyle name="Normal 2 2 18 2 42" xfId="14080" xr:uid="{720A3AC3-19D7-4B35-82E0-0CF569D79FB4}"/>
    <cellStyle name="Normal 2 2 18 2 43" xfId="14081" xr:uid="{3230DD12-2D73-4DBF-965F-3F51235B9881}"/>
    <cellStyle name="Normal 2 2 18 2 44" xfId="14082" xr:uid="{4EFFF0E9-C5D0-49A7-A17B-B62A80C4883A}"/>
    <cellStyle name="Normal 2 2 18 2 45" xfId="14083" xr:uid="{F2FBF30B-5205-4101-AD54-58D0667C981C}"/>
    <cellStyle name="Normal 2 2 18 2 5" xfId="14084" xr:uid="{250B6C19-D36F-4F3E-8CCF-E3545F4E1555}"/>
    <cellStyle name="Normal 2 2 18 2 6" xfId="14085" xr:uid="{D43CF12B-4F30-4BD8-9BE7-5E35D8FD10F0}"/>
    <cellStyle name="Normal 2 2 18 2 7" xfId="14086" xr:uid="{0A1FD091-D11D-4D90-9EC2-D274F60C6DC9}"/>
    <cellStyle name="Normal 2 2 18 2 8" xfId="14087" xr:uid="{394B788F-098E-40D7-BC59-B651617621C7}"/>
    <cellStyle name="Normal 2 2 18 2 9" xfId="14088" xr:uid="{48F9BBC6-960D-40CA-8007-6178C85D1352}"/>
    <cellStyle name="Normal 2 2 18 20" xfId="14089" xr:uid="{8539F0A7-9874-4979-9D43-36C7CFDBBCA2}"/>
    <cellStyle name="Normal 2 2 18 3" xfId="14090" xr:uid="{F68D7650-3956-4828-AE97-21DE16748FC6}"/>
    <cellStyle name="Normal 2 2 18 3 10" xfId="14091" xr:uid="{86ACAF2D-67AD-4C6D-8402-C34CEDE89979}"/>
    <cellStyle name="Normal 2 2 18 3 11" xfId="14092" xr:uid="{31D8C285-235C-41F3-9393-5A4449515E1C}"/>
    <cellStyle name="Normal 2 2 18 3 12" xfId="14093" xr:uid="{B6587AA6-493A-4E26-AEC0-C805D558482B}"/>
    <cellStyle name="Normal 2 2 18 3 13" xfId="14094" xr:uid="{6FF4B9BC-B3B4-4DC6-913A-7ACAD6512015}"/>
    <cellStyle name="Normal 2 2 18 3 14" xfId="14095" xr:uid="{52817208-5455-4326-9FFA-0101F88D1948}"/>
    <cellStyle name="Normal 2 2 18 3 15" xfId="14096" xr:uid="{B787A2B1-1DE3-4F7C-B1A3-D4C846F7DB4C}"/>
    <cellStyle name="Normal 2 2 18 3 16" xfId="14097" xr:uid="{D4336598-C188-4315-BA17-316DC210F915}"/>
    <cellStyle name="Normal 2 2 18 3 17" xfId="14098" xr:uid="{C3204C33-94A2-4202-ADA6-2FF2E1072C28}"/>
    <cellStyle name="Normal 2 2 18 3 18" xfId="14099" xr:uid="{43AD0E1B-D65A-4B18-A2C4-DC811A28B8F7}"/>
    <cellStyle name="Normal 2 2 18 3 19" xfId="14100" xr:uid="{34B6138D-762F-4D3D-9559-2520A8D5CE5A}"/>
    <cellStyle name="Normal 2 2 18 3 2" xfId="14101" xr:uid="{DFE55628-706A-4AA3-A74D-6884D016A166}"/>
    <cellStyle name="Normal 2 2 18 3 20" xfId="14102" xr:uid="{334A55BE-EABA-410B-9E27-B4D5F3ED4284}"/>
    <cellStyle name="Normal 2 2 18 3 21" xfId="14103" xr:uid="{405122FC-B910-40E7-A669-3763DEAAF676}"/>
    <cellStyle name="Normal 2 2 18 3 22" xfId="14104" xr:uid="{DE546BE4-9F6E-430A-A1A6-792E9F5E5EAE}"/>
    <cellStyle name="Normal 2 2 18 3 23" xfId="14105" xr:uid="{BEC96B17-AE07-4FED-A2F3-5F9F2BDEF701}"/>
    <cellStyle name="Normal 2 2 18 3 24" xfId="14106" xr:uid="{1DBEA0F2-58C4-477D-B194-B62D0C220B5F}"/>
    <cellStyle name="Normal 2 2 18 3 25" xfId="14107" xr:uid="{6376E2C0-7AA2-4540-ADC4-7AEE2E25AB20}"/>
    <cellStyle name="Normal 2 2 18 3 26" xfId="14108" xr:uid="{8BB51A31-A5B3-40F1-A1D5-FAC90B2C99EC}"/>
    <cellStyle name="Normal 2 2 18 3 27" xfId="14109" xr:uid="{79E25A2B-0100-4E77-AA67-4FDBDCE26465}"/>
    <cellStyle name="Normal 2 2 18 3 28" xfId="14110" xr:uid="{5CDBBA5D-6592-4504-A472-9A68BCF815E9}"/>
    <cellStyle name="Normal 2 2 18 3 29" xfId="14111" xr:uid="{73673E43-A011-45C2-8734-9DD4E830DDDF}"/>
    <cellStyle name="Normal 2 2 18 3 3" xfId="14112" xr:uid="{ED2E4022-03B6-447C-8DE9-B8BAE7539B45}"/>
    <cellStyle name="Normal 2 2 18 3 30" xfId="14113" xr:uid="{A764ADFC-0ABB-4D75-9206-74C31BBA6373}"/>
    <cellStyle name="Normal 2 2 18 3 31" xfId="14114" xr:uid="{6DCD816A-2C28-40B4-8131-88BC13230081}"/>
    <cellStyle name="Normal 2 2 18 3 32" xfId="14115" xr:uid="{B6C006A7-F79A-40BA-A7E6-3988DD565BF4}"/>
    <cellStyle name="Normal 2 2 18 3 33" xfId="14116" xr:uid="{6F0B3642-FE70-45E1-9A50-23E4610209FD}"/>
    <cellStyle name="Normal 2 2 18 3 34" xfId="14117" xr:uid="{9F6DC257-B6C2-4EDA-A019-66FDE7B8E846}"/>
    <cellStyle name="Normal 2 2 18 3 35" xfId="14118" xr:uid="{D2F8F5F4-26F3-4152-8AA6-33A6D825E2C2}"/>
    <cellStyle name="Normal 2 2 18 3 36" xfId="14119" xr:uid="{CD2DBE47-2D51-4C3F-BF56-0117862E721E}"/>
    <cellStyle name="Normal 2 2 18 3 37" xfId="14120" xr:uid="{A3CD7950-B251-4B1E-B5E3-A3A0A7733D43}"/>
    <cellStyle name="Normal 2 2 18 3 38" xfId="14121" xr:uid="{4D63EE0C-2933-4685-ABFD-3623FB7D68A4}"/>
    <cellStyle name="Normal 2 2 18 3 39" xfId="14122" xr:uid="{E6FB4379-53D5-4663-B5FC-485C4EE3866C}"/>
    <cellStyle name="Normal 2 2 18 3 4" xfId="14123" xr:uid="{99EE21CB-1C79-43AC-B8F5-5FF0C47006F9}"/>
    <cellStyle name="Normal 2 2 18 3 40" xfId="14124" xr:uid="{9BC1A7FA-9FC7-42DE-A43D-74D3E83C60CA}"/>
    <cellStyle name="Normal 2 2 18 3 41" xfId="14125" xr:uid="{B0F630E3-3B63-4EB4-B595-70A7F4D953F6}"/>
    <cellStyle name="Normal 2 2 18 3 42" xfId="14126" xr:uid="{AC1A9599-5812-40E6-B458-AC85B1DCBBB8}"/>
    <cellStyle name="Normal 2 2 18 3 43" xfId="14127" xr:uid="{B99390B6-6E0B-496A-817A-C31FA738C63F}"/>
    <cellStyle name="Normal 2 2 18 3 44" xfId="14128" xr:uid="{7B1D8428-2A77-463D-A5AE-5CCAAFF9A0BA}"/>
    <cellStyle name="Normal 2 2 18 3 45" xfId="14129" xr:uid="{D70D71E0-1889-495A-8902-9D3CBC05ED83}"/>
    <cellStyle name="Normal 2 2 18 3 5" xfId="14130" xr:uid="{503389B3-0E35-43C4-8370-986AC767120B}"/>
    <cellStyle name="Normal 2 2 18 3 6" xfId="14131" xr:uid="{228B19FA-7B40-4DC1-9767-9AE8EBB9AFA5}"/>
    <cellStyle name="Normal 2 2 18 3 7" xfId="14132" xr:uid="{5D816205-BB80-4F03-815D-F7369F71A22E}"/>
    <cellStyle name="Normal 2 2 18 3 8" xfId="14133" xr:uid="{5E4382F5-4786-4BA6-A47B-2C6DA774A581}"/>
    <cellStyle name="Normal 2 2 18 3 9" xfId="14134" xr:uid="{2AF669FA-A4EA-4DE5-B4F7-8C0869AA387E}"/>
    <cellStyle name="Normal 2 2 18 4" xfId="14135" xr:uid="{2769AEA2-ABE1-407D-802F-4D201B3187C3}"/>
    <cellStyle name="Normal 2 2 18 4 10" xfId="14136" xr:uid="{F879407F-F54D-4670-A4BA-E153B845000E}"/>
    <cellStyle name="Normal 2 2 18 4 11" xfId="14137" xr:uid="{7E9FE13A-E1F8-4A8B-BC4F-9D00902C61C5}"/>
    <cellStyle name="Normal 2 2 18 4 12" xfId="14138" xr:uid="{B91C1CAF-D5C6-4437-8D83-8AD4F7396438}"/>
    <cellStyle name="Normal 2 2 18 4 13" xfId="14139" xr:uid="{946FE2BA-052A-4D5A-AE97-2151FB1B8CBD}"/>
    <cellStyle name="Normal 2 2 18 4 14" xfId="14140" xr:uid="{0E3D445B-A170-4FAD-8CC7-93FCAB46B341}"/>
    <cellStyle name="Normal 2 2 18 4 15" xfId="14141" xr:uid="{E4A62B31-3280-4F46-978B-E1BA44E39703}"/>
    <cellStyle name="Normal 2 2 18 4 16" xfId="14142" xr:uid="{6D3878F5-29D3-4EF0-910A-FE6181795EDF}"/>
    <cellStyle name="Normal 2 2 18 4 17" xfId="14143" xr:uid="{2419662E-3AD4-4EBF-940C-76B17F065670}"/>
    <cellStyle name="Normal 2 2 18 4 18" xfId="14144" xr:uid="{F50F71AB-189E-479F-95AF-10552255568B}"/>
    <cellStyle name="Normal 2 2 18 4 19" xfId="14145" xr:uid="{0B43DDA0-4836-44A9-912A-B0A318224375}"/>
    <cellStyle name="Normal 2 2 18 4 2" xfId="14146" xr:uid="{597B04C4-9CF8-42C1-A9A7-2B8ACBA11E9F}"/>
    <cellStyle name="Normal 2 2 18 4 20" xfId="14147" xr:uid="{7D8FF436-8532-4ABA-A71E-07260FCD3513}"/>
    <cellStyle name="Normal 2 2 18 4 21" xfId="14148" xr:uid="{3E4B0B35-2D5A-4BBC-8971-DB378364BE6D}"/>
    <cellStyle name="Normal 2 2 18 4 22" xfId="14149" xr:uid="{DFE56FE8-0DA5-47F5-8CB1-31406B01D806}"/>
    <cellStyle name="Normal 2 2 18 4 23" xfId="14150" xr:uid="{F6A1C3BE-72F6-4C12-A2C3-15CB30E9B1F6}"/>
    <cellStyle name="Normal 2 2 18 4 24" xfId="14151" xr:uid="{7779B977-A850-4F2F-B4DD-2758E71D5B99}"/>
    <cellStyle name="Normal 2 2 18 4 25" xfId="14152" xr:uid="{5BC99DAA-A2FC-4576-9A25-3A1EB807AB05}"/>
    <cellStyle name="Normal 2 2 18 4 26" xfId="14153" xr:uid="{2A0444C0-BB61-431B-B836-94F631F3067E}"/>
    <cellStyle name="Normal 2 2 18 4 27" xfId="14154" xr:uid="{CCC1AA40-019B-4C8B-A626-706B3B7D802A}"/>
    <cellStyle name="Normal 2 2 18 4 28" xfId="14155" xr:uid="{C89E318F-8BD5-49FE-BE27-7E15B04E0200}"/>
    <cellStyle name="Normal 2 2 18 4 29" xfId="14156" xr:uid="{6400BFFD-0F62-49B5-BFA8-944A10F9EB7D}"/>
    <cellStyle name="Normal 2 2 18 4 3" xfId="14157" xr:uid="{775267ED-9438-4120-A242-8F3670D3CC69}"/>
    <cellStyle name="Normal 2 2 18 4 30" xfId="14158" xr:uid="{AF7FC9F1-B3ED-45A9-8502-B0A20709A828}"/>
    <cellStyle name="Normal 2 2 18 4 31" xfId="14159" xr:uid="{DFD3B403-30D9-4F61-AF96-A4381391DFEB}"/>
    <cellStyle name="Normal 2 2 18 4 32" xfId="14160" xr:uid="{B83A7089-4F8E-4C4D-BD79-B984930400C0}"/>
    <cellStyle name="Normal 2 2 18 4 33" xfId="14161" xr:uid="{80E092AA-A604-4EDF-88BE-584294671D95}"/>
    <cellStyle name="Normal 2 2 18 4 34" xfId="14162" xr:uid="{F5762DAD-8064-4737-A6B3-C900542F018D}"/>
    <cellStyle name="Normal 2 2 18 4 35" xfId="14163" xr:uid="{B5210396-013C-4D1D-AE98-B1FF2E46DB48}"/>
    <cellStyle name="Normal 2 2 18 4 36" xfId="14164" xr:uid="{4885C354-35D9-4874-A996-E3782CDE2B46}"/>
    <cellStyle name="Normal 2 2 18 4 37" xfId="14165" xr:uid="{AC0FF123-1281-40B2-8EBD-EC63D03CA85C}"/>
    <cellStyle name="Normal 2 2 18 4 38" xfId="14166" xr:uid="{0F1B2F4E-A2CA-4C0B-BC45-CEFDFB8B4E56}"/>
    <cellStyle name="Normal 2 2 18 4 39" xfId="14167" xr:uid="{FAEFC50C-3966-4663-A417-F40A6C60B20B}"/>
    <cellStyle name="Normal 2 2 18 4 4" xfId="14168" xr:uid="{6DBBBA76-A452-4028-848B-557D19D29756}"/>
    <cellStyle name="Normal 2 2 18 4 40" xfId="14169" xr:uid="{0289183B-EFA8-4475-B15F-27B1D0C0FCBD}"/>
    <cellStyle name="Normal 2 2 18 4 41" xfId="14170" xr:uid="{5C95676F-9EC0-44AB-B0F7-A28DC68A76D8}"/>
    <cellStyle name="Normal 2 2 18 4 42" xfId="14171" xr:uid="{9EEE7958-9918-408E-8537-0EE3B9E886DB}"/>
    <cellStyle name="Normal 2 2 18 4 43" xfId="14172" xr:uid="{F37417A3-35EF-40CA-BD83-68BA1FBCF3CD}"/>
    <cellStyle name="Normal 2 2 18 4 44" xfId="14173" xr:uid="{64B1A226-08E5-4697-9254-9759625FCA37}"/>
    <cellStyle name="Normal 2 2 18 4 45" xfId="14174" xr:uid="{B23B8EF4-1B02-4D95-B218-CEE0AD62A3FB}"/>
    <cellStyle name="Normal 2 2 18 4 5" xfId="14175" xr:uid="{AD4B8D0B-F379-4610-8DD2-9D08B9E9F048}"/>
    <cellStyle name="Normal 2 2 18 4 6" xfId="14176" xr:uid="{F51DD8F8-72CD-48B4-9894-D284AF39189D}"/>
    <cellStyle name="Normal 2 2 18 4 7" xfId="14177" xr:uid="{9F0CC996-145C-467A-8BED-0D3783058A9F}"/>
    <cellStyle name="Normal 2 2 18 4 8" xfId="14178" xr:uid="{87CA4A24-8323-4492-960E-45707B28A08A}"/>
    <cellStyle name="Normal 2 2 18 4 9" xfId="14179" xr:uid="{5B9A8F6B-5155-49D4-9FFB-735AE08520A9}"/>
    <cellStyle name="Normal 2 2 18 5" xfId="14180" xr:uid="{0AF91394-0222-485A-B262-D0C903F97A5A}"/>
    <cellStyle name="Normal 2 2 18 5 10" xfId="14181" xr:uid="{C8542D66-CC90-444F-A373-6B0599416E07}"/>
    <cellStyle name="Normal 2 2 18 5 11" xfId="14182" xr:uid="{DC815210-7EF7-43E1-88D0-11E48B386E49}"/>
    <cellStyle name="Normal 2 2 18 5 12" xfId="14183" xr:uid="{94B6C289-480A-40A9-A53B-C8CBE8DF6180}"/>
    <cellStyle name="Normal 2 2 18 5 13" xfId="14184" xr:uid="{0BC1BE86-26C6-409A-A325-6653E538F34E}"/>
    <cellStyle name="Normal 2 2 18 5 14" xfId="14185" xr:uid="{C32E1386-E360-4E50-9335-70CFE6F273F8}"/>
    <cellStyle name="Normal 2 2 18 5 15" xfId="14186" xr:uid="{53A3F254-5C9F-4F39-8022-29885DE34EF7}"/>
    <cellStyle name="Normal 2 2 18 5 16" xfId="14187" xr:uid="{39E51542-1AD2-4339-A080-AB2FC3AAF1E8}"/>
    <cellStyle name="Normal 2 2 18 5 17" xfId="14188" xr:uid="{8FCBFD48-1C36-45D3-9E0C-0D3F8994D150}"/>
    <cellStyle name="Normal 2 2 18 5 18" xfId="14189" xr:uid="{2451D80B-7957-4265-AE8A-CE01BBC0DDBC}"/>
    <cellStyle name="Normal 2 2 18 5 19" xfId="14190" xr:uid="{E8F87FD0-E662-4566-81D4-1AE0009DD47C}"/>
    <cellStyle name="Normal 2 2 18 5 2" xfId="14191" xr:uid="{8B687F70-1200-4C37-9C4C-4A7B8D540321}"/>
    <cellStyle name="Normal 2 2 18 5 20" xfId="14192" xr:uid="{788E8E67-6DAD-4360-A944-5D0DCC06D5B7}"/>
    <cellStyle name="Normal 2 2 18 5 21" xfId="14193" xr:uid="{DB034A1B-C31F-4865-B6DA-EB69937A1D41}"/>
    <cellStyle name="Normal 2 2 18 5 22" xfId="14194" xr:uid="{C3F77CDF-60AE-441B-A48D-06C405CF4F9A}"/>
    <cellStyle name="Normal 2 2 18 5 23" xfId="14195" xr:uid="{8545F479-2583-462A-93E0-65B32F2E6EEA}"/>
    <cellStyle name="Normal 2 2 18 5 24" xfId="14196" xr:uid="{43E70F55-A459-4B76-B45F-978481BC65C3}"/>
    <cellStyle name="Normal 2 2 18 5 25" xfId="14197" xr:uid="{08F7410C-AA45-4510-B80F-B2775A4CA3A1}"/>
    <cellStyle name="Normal 2 2 18 5 26" xfId="14198" xr:uid="{315A81F7-90AB-41C3-B4CF-0D1B92B24854}"/>
    <cellStyle name="Normal 2 2 18 5 27" xfId="14199" xr:uid="{314ADD8E-0735-4ED5-900C-8BBC7DCE2C68}"/>
    <cellStyle name="Normal 2 2 18 5 28" xfId="14200" xr:uid="{5DDA737B-00A7-472B-9FDA-EA2C1FE39AAB}"/>
    <cellStyle name="Normal 2 2 18 5 29" xfId="14201" xr:uid="{BF0DDE59-5543-4896-952A-ABC69A3E6C0F}"/>
    <cellStyle name="Normal 2 2 18 5 3" xfId="14202" xr:uid="{412A4916-CA89-42CF-8E8F-F787BC09B3D6}"/>
    <cellStyle name="Normal 2 2 18 5 30" xfId="14203" xr:uid="{4FFF216C-BAE4-4189-9DEA-C6FB7543FA73}"/>
    <cellStyle name="Normal 2 2 18 5 31" xfId="14204" xr:uid="{16FEF792-3622-4402-BF51-5B506FC54F76}"/>
    <cellStyle name="Normal 2 2 18 5 32" xfId="14205" xr:uid="{411C1170-8E0D-4594-9EC8-9BC98767ECCB}"/>
    <cellStyle name="Normal 2 2 18 5 33" xfId="14206" xr:uid="{5931819C-DC34-4318-876C-CE9C4CFE5511}"/>
    <cellStyle name="Normal 2 2 18 5 34" xfId="14207" xr:uid="{90E77011-4DF6-44F5-855B-949D5EEF4CE1}"/>
    <cellStyle name="Normal 2 2 18 5 35" xfId="14208" xr:uid="{82197BA1-25F1-4B48-9F60-53A7A7BD38E1}"/>
    <cellStyle name="Normal 2 2 18 5 36" xfId="14209" xr:uid="{F7CB0FA4-24D2-4140-BD3F-52193A1CDF42}"/>
    <cellStyle name="Normal 2 2 18 5 37" xfId="14210" xr:uid="{8B585E0A-9B12-49A1-85CB-C0081A01118C}"/>
    <cellStyle name="Normal 2 2 18 5 38" xfId="14211" xr:uid="{448568A5-2B30-4D6E-9BE3-5A87EBD4B753}"/>
    <cellStyle name="Normal 2 2 18 5 39" xfId="14212" xr:uid="{A0B39AA0-FABF-42F8-A19D-6F9C4CE3EBE4}"/>
    <cellStyle name="Normal 2 2 18 5 4" xfId="14213" xr:uid="{C2C8CC87-1415-4344-B7AD-0B924A399871}"/>
    <cellStyle name="Normal 2 2 18 5 40" xfId="14214" xr:uid="{C0020B35-FEB7-44BC-9C0C-035DB739D17C}"/>
    <cellStyle name="Normal 2 2 18 5 41" xfId="14215" xr:uid="{B6B37EF9-E47F-4701-A6BD-38F9352D2917}"/>
    <cellStyle name="Normal 2 2 18 5 42" xfId="14216" xr:uid="{7347DF54-4D00-4284-922B-D5A4F4839B61}"/>
    <cellStyle name="Normal 2 2 18 5 43" xfId="14217" xr:uid="{D71486A2-B21A-4FEB-A513-3EE15697BF9B}"/>
    <cellStyle name="Normal 2 2 18 5 44" xfId="14218" xr:uid="{827674DF-B192-4354-AC43-4472754A7D9E}"/>
    <cellStyle name="Normal 2 2 18 5 45" xfId="14219" xr:uid="{41A0EDA2-B662-4E0C-9701-29E018E89DB2}"/>
    <cellStyle name="Normal 2 2 18 5 5" xfId="14220" xr:uid="{4BD1267F-F6D4-43D5-A70C-6432C5FDC8DD}"/>
    <cellStyle name="Normal 2 2 18 5 6" xfId="14221" xr:uid="{BDCD0F15-5523-426C-955F-93D9C779BFD4}"/>
    <cellStyle name="Normal 2 2 18 5 7" xfId="14222" xr:uid="{5583BA39-88B3-44C7-B2A3-DFD5DDD5F42C}"/>
    <cellStyle name="Normal 2 2 18 5 8" xfId="14223" xr:uid="{856410D0-23C4-4007-82D7-7021AD3E1DDB}"/>
    <cellStyle name="Normal 2 2 18 5 9" xfId="14224" xr:uid="{02FD24F9-EAE9-4B80-8A03-CDBCD3B87E0B}"/>
    <cellStyle name="Normal 2 2 18 6" xfId="14225" xr:uid="{597DCB6C-E6FD-45B6-B2E9-7ED4950C2ED7}"/>
    <cellStyle name="Normal 2 2 18 6 10" xfId="14226" xr:uid="{F78FF36E-1890-472F-9A91-D11B69281417}"/>
    <cellStyle name="Normal 2 2 18 6 11" xfId="14227" xr:uid="{AA5035F7-50D5-4C97-94DD-592D9F499ECB}"/>
    <cellStyle name="Normal 2 2 18 6 12" xfId="14228" xr:uid="{389DD3DC-E6E5-4A0A-AF5E-A58E4E6CEDFD}"/>
    <cellStyle name="Normal 2 2 18 6 13" xfId="14229" xr:uid="{25CE9132-6A3A-466F-A93E-317117E5B623}"/>
    <cellStyle name="Normal 2 2 18 6 14" xfId="14230" xr:uid="{E5BE76DF-35A2-4F2B-AD46-5B2F8B2911A8}"/>
    <cellStyle name="Normal 2 2 18 6 15" xfId="14231" xr:uid="{4C04B505-4E65-442B-A036-59F4C664690F}"/>
    <cellStyle name="Normal 2 2 18 6 16" xfId="14232" xr:uid="{ABE6E01E-C8E9-44B1-9E50-93BAF0C1DA1F}"/>
    <cellStyle name="Normal 2 2 18 6 17" xfId="14233" xr:uid="{405033C1-3D5A-4CB6-A96F-084D79EDD700}"/>
    <cellStyle name="Normal 2 2 18 6 18" xfId="14234" xr:uid="{2E2C1B0B-4AA2-44F8-85D9-387C94428B22}"/>
    <cellStyle name="Normal 2 2 18 6 19" xfId="14235" xr:uid="{D084C236-53D7-431B-AB18-D3EF1529F6C1}"/>
    <cellStyle name="Normal 2 2 18 6 2" xfId="14236" xr:uid="{BE07F53B-CF78-4EBF-8791-A0647EAD851C}"/>
    <cellStyle name="Normal 2 2 18 6 20" xfId="14237" xr:uid="{F1FE6A90-F13F-4515-829A-A9641B82E5CE}"/>
    <cellStyle name="Normal 2 2 18 6 21" xfId="14238" xr:uid="{C33827F3-7A01-4A1E-86F4-291BBF2C85E2}"/>
    <cellStyle name="Normal 2 2 18 6 22" xfId="14239" xr:uid="{5156CB0F-8E01-40D9-9203-C39F42E59EA2}"/>
    <cellStyle name="Normal 2 2 18 6 23" xfId="14240" xr:uid="{4556C9B8-1233-4B50-B562-132634CD0705}"/>
    <cellStyle name="Normal 2 2 18 6 24" xfId="14241" xr:uid="{614C604F-2A67-4403-9F0E-DA1867C4E0C3}"/>
    <cellStyle name="Normal 2 2 18 6 25" xfId="14242" xr:uid="{BFC1C6BF-3BDE-4CB8-80B2-3BFFE0EFB4DC}"/>
    <cellStyle name="Normal 2 2 18 6 26" xfId="14243" xr:uid="{C150BD69-F29D-47C8-9A7F-655CB17F2289}"/>
    <cellStyle name="Normal 2 2 18 6 27" xfId="14244" xr:uid="{5590B3A8-384B-4B0E-A539-671EAD74D6A6}"/>
    <cellStyle name="Normal 2 2 18 6 28" xfId="14245" xr:uid="{31B35BAC-5939-4312-B842-51B5C8CD8780}"/>
    <cellStyle name="Normal 2 2 18 6 29" xfId="14246" xr:uid="{42FB424A-412B-4D7C-B8B4-195278C6C7CF}"/>
    <cellStyle name="Normal 2 2 18 6 3" xfId="14247" xr:uid="{02C3A6B3-ACBF-4E12-98FB-8BC163C40567}"/>
    <cellStyle name="Normal 2 2 18 6 30" xfId="14248" xr:uid="{76857456-46E3-4423-94F9-1A1061C7BA2A}"/>
    <cellStyle name="Normal 2 2 18 6 31" xfId="14249" xr:uid="{69537CBD-E764-4C8D-B5F4-35A8F4125D2D}"/>
    <cellStyle name="Normal 2 2 18 6 32" xfId="14250" xr:uid="{7C611BCD-82D8-4BC0-B552-1BCE1A60D922}"/>
    <cellStyle name="Normal 2 2 18 6 33" xfId="14251" xr:uid="{97446DEF-840D-4A37-A051-C2B21C659069}"/>
    <cellStyle name="Normal 2 2 18 6 34" xfId="14252" xr:uid="{D6D81365-2619-4ECD-AA10-EDBA8858ADFC}"/>
    <cellStyle name="Normal 2 2 18 6 35" xfId="14253" xr:uid="{CC794CE9-52EC-48E1-B383-71C5B19BC517}"/>
    <cellStyle name="Normal 2 2 18 6 36" xfId="14254" xr:uid="{7D5003B2-BB3F-407F-90BE-AEE2F21A3DEF}"/>
    <cellStyle name="Normal 2 2 18 6 37" xfId="14255" xr:uid="{483BB061-2EAC-4CED-AF89-8CA8FF73299B}"/>
    <cellStyle name="Normal 2 2 18 6 38" xfId="14256" xr:uid="{19A7B32F-7796-4410-8D59-AA78DEC0338C}"/>
    <cellStyle name="Normal 2 2 18 6 39" xfId="14257" xr:uid="{4E1B1BB3-8B87-41CC-923D-8571081880CA}"/>
    <cellStyle name="Normal 2 2 18 6 4" xfId="14258" xr:uid="{D4B92798-7A0E-4FB9-97B4-C377ACA882DB}"/>
    <cellStyle name="Normal 2 2 18 6 40" xfId="14259" xr:uid="{45A87673-E7FC-42BC-BFB1-0909A894F942}"/>
    <cellStyle name="Normal 2 2 18 6 41" xfId="14260" xr:uid="{68464A75-A0BB-4E6D-9AA1-7EF0B258982E}"/>
    <cellStyle name="Normal 2 2 18 6 42" xfId="14261" xr:uid="{E875AD13-78E8-46BE-B138-1783B86ABF7C}"/>
    <cellStyle name="Normal 2 2 18 6 43" xfId="14262" xr:uid="{28D719A4-B47E-4DE4-A3B5-D3ED245A98CA}"/>
    <cellStyle name="Normal 2 2 18 6 44" xfId="14263" xr:uid="{C34B6B32-A877-4C20-839B-CF46F2D88193}"/>
    <cellStyle name="Normal 2 2 18 6 45" xfId="14264" xr:uid="{14204B08-53EE-4BE9-9E3A-1854F8D3FB1E}"/>
    <cellStyle name="Normal 2 2 18 6 5" xfId="14265" xr:uid="{8D1E1B18-123D-4175-A272-2A667FEA27DB}"/>
    <cellStyle name="Normal 2 2 18 6 6" xfId="14266" xr:uid="{E0212755-053D-4564-851C-B2D361FDD883}"/>
    <cellStyle name="Normal 2 2 18 6 7" xfId="14267" xr:uid="{6F7A5553-7BCC-4EB2-827F-4DF6FD2D2C2E}"/>
    <cellStyle name="Normal 2 2 18 6 8" xfId="14268" xr:uid="{52C5A56F-CA5B-4B38-BB54-6F07DD0A2C67}"/>
    <cellStyle name="Normal 2 2 18 6 9" xfId="14269" xr:uid="{0278CBD2-3898-4957-9178-33709447B2AD}"/>
    <cellStyle name="Normal 2 2 18 7" xfId="14270" xr:uid="{0F9B4B73-89F0-4D04-9978-4702FED363A4}"/>
    <cellStyle name="Normal 2 2 18 7 10" xfId="14271" xr:uid="{F8F07AD1-1201-4A21-95FF-8B53A870F24F}"/>
    <cellStyle name="Normal 2 2 18 7 11" xfId="14272" xr:uid="{E65F667F-541F-40CA-AAA9-035EE94EB65B}"/>
    <cellStyle name="Normal 2 2 18 7 12" xfId="14273" xr:uid="{AC1C45ED-0A48-4FFB-9CC8-76D0C53AB99D}"/>
    <cellStyle name="Normal 2 2 18 7 13" xfId="14274" xr:uid="{93560466-7A95-44D0-977C-568B569EDFDD}"/>
    <cellStyle name="Normal 2 2 18 7 14" xfId="14275" xr:uid="{9CAA50D8-D757-4D68-AF3C-08EC8E362693}"/>
    <cellStyle name="Normal 2 2 18 7 15" xfId="14276" xr:uid="{BC06CFFA-E9C2-422A-94C5-A31A40E1432F}"/>
    <cellStyle name="Normal 2 2 18 7 16" xfId="14277" xr:uid="{15F8F664-45E7-4B8B-B3BB-539CA75842C2}"/>
    <cellStyle name="Normal 2 2 18 7 17" xfId="14278" xr:uid="{7C01C660-1D0A-4691-9331-36C7749F8C62}"/>
    <cellStyle name="Normal 2 2 18 7 18" xfId="14279" xr:uid="{3EEB1FD7-AEE2-4735-A32E-517C27E4D6DF}"/>
    <cellStyle name="Normal 2 2 18 7 19" xfId="14280" xr:uid="{F4AD28A1-BF70-43E4-A7CB-AAE7309364D9}"/>
    <cellStyle name="Normal 2 2 18 7 2" xfId="14281" xr:uid="{6FC832D7-9D9B-4850-BBFE-BE9CA6650B1E}"/>
    <cellStyle name="Normal 2 2 18 7 20" xfId="14282" xr:uid="{4160406E-1F38-4D3B-96A3-62FD33D3E908}"/>
    <cellStyle name="Normal 2 2 18 7 21" xfId="14283" xr:uid="{85B35BB9-6F7B-40D0-BFE2-EA4906FD11AF}"/>
    <cellStyle name="Normal 2 2 18 7 22" xfId="14284" xr:uid="{502E0BE6-E6CE-4A50-9AFC-655D56822E0F}"/>
    <cellStyle name="Normal 2 2 18 7 23" xfId="14285" xr:uid="{305CB1F1-3F26-420B-9654-EEAAF15452BB}"/>
    <cellStyle name="Normal 2 2 18 7 24" xfId="14286" xr:uid="{AFE394F1-19CB-4AFA-B7F3-F70C63FE9C1C}"/>
    <cellStyle name="Normal 2 2 18 7 25" xfId="14287" xr:uid="{04870AD2-D8B4-410B-AC32-5CCF6EA75E69}"/>
    <cellStyle name="Normal 2 2 18 7 26" xfId="14288" xr:uid="{C62873CD-DF63-4328-8C1D-B4C354C6D18B}"/>
    <cellStyle name="Normal 2 2 18 7 27" xfId="14289" xr:uid="{0D49F0A5-7B12-4F57-8BC7-74B87DE75FBC}"/>
    <cellStyle name="Normal 2 2 18 7 28" xfId="14290" xr:uid="{9F42425F-5D02-425B-859F-B3D5C70DD74A}"/>
    <cellStyle name="Normal 2 2 18 7 29" xfId="14291" xr:uid="{C2109151-4CA4-4E70-9705-078788831839}"/>
    <cellStyle name="Normal 2 2 18 7 3" xfId="14292" xr:uid="{DD202A9C-7692-4CEC-93FE-B5718B5A287C}"/>
    <cellStyle name="Normal 2 2 18 7 30" xfId="14293" xr:uid="{C52A82CD-D541-41F5-8FF0-1DCD7161341C}"/>
    <cellStyle name="Normal 2 2 18 7 31" xfId="14294" xr:uid="{B213ED4B-9CB1-416B-8CA6-5D2C21F2FA55}"/>
    <cellStyle name="Normal 2 2 18 7 32" xfId="14295" xr:uid="{7CB725F0-C89F-45BC-A814-3ED1E160C125}"/>
    <cellStyle name="Normal 2 2 18 7 33" xfId="14296" xr:uid="{9AFF2F98-63B1-4135-B4EC-966B9E424B64}"/>
    <cellStyle name="Normal 2 2 18 7 34" xfId="14297" xr:uid="{12BAF228-571C-4E3D-876D-0D8DECCC9E43}"/>
    <cellStyle name="Normal 2 2 18 7 35" xfId="14298" xr:uid="{D77ADDE6-82EB-41B6-A52A-797FAC677A59}"/>
    <cellStyle name="Normal 2 2 18 7 36" xfId="14299" xr:uid="{719FFB01-439A-486C-86A2-C33AF997E27D}"/>
    <cellStyle name="Normal 2 2 18 7 37" xfId="14300" xr:uid="{AC55C039-488F-40C4-9A81-8A72E06EE6C8}"/>
    <cellStyle name="Normal 2 2 18 7 38" xfId="14301" xr:uid="{79D8AF66-127E-468F-ADD7-BB8F106BE69C}"/>
    <cellStyle name="Normal 2 2 18 7 39" xfId="14302" xr:uid="{75B356C4-9E62-46AB-8886-A41AECB7E15F}"/>
    <cellStyle name="Normal 2 2 18 7 4" xfId="14303" xr:uid="{757C4CA7-7B36-49AF-96C3-803C23AF144D}"/>
    <cellStyle name="Normal 2 2 18 7 40" xfId="14304" xr:uid="{2CD26D4C-1E76-4E21-A99B-6B6CA84D5E7E}"/>
    <cellStyle name="Normal 2 2 18 7 41" xfId="14305" xr:uid="{8F7CD84C-6498-4FF5-A6ED-E2A5B3580336}"/>
    <cellStyle name="Normal 2 2 18 7 42" xfId="14306" xr:uid="{C7154E20-5F62-42A2-8E7C-8FD7662A6FF5}"/>
    <cellStyle name="Normal 2 2 18 7 43" xfId="14307" xr:uid="{1F5CE491-486F-4409-9122-54B0EB766A49}"/>
    <cellStyle name="Normal 2 2 18 7 44" xfId="14308" xr:uid="{259C8465-7791-4D78-964E-1CBF7A74BD65}"/>
    <cellStyle name="Normal 2 2 18 7 45" xfId="14309" xr:uid="{158DDB3B-1113-49C9-95A5-DD48CD2D2C79}"/>
    <cellStyle name="Normal 2 2 18 7 5" xfId="14310" xr:uid="{ECD13F5C-97A8-4B1B-8422-45F506C0CA94}"/>
    <cellStyle name="Normal 2 2 18 7 6" xfId="14311" xr:uid="{1C732806-86DA-4C43-B406-4C4E7BB85D95}"/>
    <cellStyle name="Normal 2 2 18 7 7" xfId="14312" xr:uid="{278E8373-7806-4A71-AA4C-1611FBFA90BA}"/>
    <cellStyle name="Normal 2 2 18 7 8" xfId="14313" xr:uid="{7BB41474-9620-47E4-8260-6C4517C5BAB8}"/>
    <cellStyle name="Normal 2 2 18 7 9" xfId="14314" xr:uid="{C277CB3B-5DB0-44FF-94E9-56093045AF7A}"/>
    <cellStyle name="Normal 2 2 18 8" xfId="14315" xr:uid="{CA6444BE-660B-4990-B276-90142DEE1535}"/>
    <cellStyle name="Normal 2 2 18 8 2" xfId="14316" xr:uid="{DF7CE4FD-89F4-466D-BB4C-12223E0B906B}"/>
    <cellStyle name="Normal 2 2 18 8 3" xfId="14317" xr:uid="{9088DEDB-5369-4506-83AD-A17C91918A04}"/>
    <cellStyle name="Normal 2 2 18 8 4" xfId="14318" xr:uid="{2726B3F9-68CE-4AC5-AF18-1E9DCA7F0ED4}"/>
    <cellStyle name="Normal 2 2 18 8 5" xfId="14319" xr:uid="{35D8CED4-5178-4CDA-8FDA-94638DDDB858}"/>
    <cellStyle name="Normal 2 2 18 8 6" xfId="14320" xr:uid="{122BF077-0D20-493D-B764-8AE34545987B}"/>
    <cellStyle name="Normal 2 2 18 9" xfId="14321" xr:uid="{CB985658-E2A9-4B79-B199-1B5E52DEFC58}"/>
    <cellStyle name="Normal 2 2 18 9 2" xfId="14322" xr:uid="{7724BE40-EA57-4EB1-8C23-B97915EE3F28}"/>
    <cellStyle name="Normal 2 2 18 9 3" xfId="14323" xr:uid="{18C6EE9E-7AE0-45EE-9813-7A8F6944CF5A}"/>
    <cellStyle name="Normal 2 2 18 9 4" xfId="14324" xr:uid="{DC33FEEF-8D18-4F8A-805E-5D1555F7B34E}"/>
    <cellStyle name="Normal 2 2 18 9 5" xfId="14325" xr:uid="{A2480DA1-477A-4D03-80FA-2A7E6C811DF6}"/>
    <cellStyle name="Normal 2 2 18 9 6" xfId="14326" xr:uid="{A97C0307-09CA-408C-98CC-AB105AEEFCF3}"/>
    <cellStyle name="Normal 2 2 19" xfId="14327" xr:uid="{E560B535-56C3-409F-9B42-484148E3C339}"/>
    <cellStyle name="Normal 2 2 19 10" xfId="14328" xr:uid="{74E42291-FA49-4607-91A1-795A557EE7F4}"/>
    <cellStyle name="Normal 2 2 19 11" xfId="14329" xr:uid="{C7F245E0-8466-4A98-8325-F7E9BA7E600A}"/>
    <cellStyle name="Normal 2 2 19 12" xfId="14330" xr:uid="{1A7460BB-78B4-4298-9F1C-1A1B67CB634E}"/>
    <cellStyle name="Normal 2 2 19 13" xfId="14331" xr:uid="{660060A7-917B-4A66-9EE8-00A3F8C0CF9F}"/>
    <cellStyle name="Normal 2 2 19 14" xfId="14332" xr:uid="{515DB8DA-F72A-4A2E-9EC1-C5C765D3A5FC}"/>
    <cellStyle name="Normal 2 2 19 15" xfId="14333" xr:uid="{834015B8-22D6-47FF-9ED7-1694108DCCE1}"/>
    <cellStyle name="Normal 2 2 19 16" xfId="14334" xr:uid="{30BA3057-9E59-474D-8F49-94E7613465DD}"/>
    <cellStyle name="Normal 2 2 19 17" xfId="14335" xr:uid="{6E4FB909-3CB1-4C0E-BB15-F8A6DF09CDB7}"/>
    <cellStyle name="Normal 2 2 19 18" xfId="14336" xr:uid="{9EB42394-FC47-4CE6-B321-6216B2D66DB7}"/>
    <cellStyle name="Normal 2 2 19 19" xfId="14337" xr:uid="{EB42657C-4598-481E-ABE0-C40F356FEFEA}"/>
    <cellStyle name="Normal 2 2 19 2" xfId="14338" xr:uid="{C9F224A1-AF66-46DC-BA54-64002FC150ED}"/>
    <cellStyle name="Normal 2 2 19 20" xfId="14339" xr:uid="{56C439A8-50BC-4E74-8EC7-38DB82771BC1}"/>
    <cellStyle name="Normal 2 2 19 21" xfId="14340" xr:uid="{1A1E5E2E-ECDB-44D1-9049-EADF4B6F4C13}"/>
    <cellStyle name="Normal 2 2 19 22" xfId="14341" xr:uid="{7B2659B4-95D4-44CA-9A54-29E3EC7E7570}"/>
    <cellStyle name="Normal 2 2 19 23" xfId="14342" xr:uid="{B142CDDB-7A99-4572-BE77-5343008DD1C8}"/>
    <cellStyle name="Normal 2 2 19 24" xfId="14343" xr:uid="{CB2DC1BD-530D-40A6-AE95-4AF9D410AE8A}"/>
    <cellStyle name="Normal 2 2 19 25" xfId="14344" xr:uid="{D01D3761-BFC1-490E-B57D-DBC1B6AAAE59}"/>
    <cellStyle name="Normal 2 2 19 26" xfId="14345" xr:uid="{EC724BAB-E030-4DB3-8A74-FF51D5FDAABD}"/>
    <cellStyle name="Normal 2 2 19 27" xfId="14346" xr:uid="{E5408226-3985-4985-A2E9-0536B92488B9}"/>
    <cellStyle name="Normal 2 2 19 28" xfId="14347" xr:uid="{999CD964-6413-4FE4-AB31-436152F6592A}"/>
    <cellStyle name="Normal 2 2 19 29" xfId="14348" xr:uid="{71017708-EFA4-45C8-A73B-368C9140A733}"/>
    <cellStyle name="Normal 2 2 19 3" xfId="14349" xr:uid="{ACA58EC9-6DC4-46BF-ADCE-CF4EC0D5925E}"/>
    <cellStyle name="Normal 2 2 19 30" xfId="14350" xr:uid="{FFF0BFED-25CB-4E79-8DD0-76295A099492}"/>
    <cellStyle name="Normal 2 2 19 31" xfId="14351" xr:uid="{226A98CE-D893-47CA-963F-9E8894B04719}"/>
    <cellStyle name="Normal 2 2 19 32" xfId="14352" xr:uid="{16C1D144-8060-4675-8BBC-9F1BDF754845}"/>
    <cellStyle name="Normal 2 2 19 33" xfId="14353" xr:uid="{5ACE26F6-AA66-4CD6-BC84-3072BDCAAB28}"/>
    <cellStyle name="Normal 2 2 19 34" xfId="14354" xr:uid="{E2111D28-814B-4732-845D-FE1059D5BF6A}"/>
    <cellStyle name="Normal 2 2 19 35" xfId="14355" xr:uid="{E5D86484-EBEF-4712-9A5A-C87434BFD835}"/>
    <cellStyle name="Normal 2 2 19 36" xfId="14356" xr:uid="{1D4F4CC7-D1E4-428E-A98F-DB376DCADC45}"/>
    <cellStyle name="Normal 2 2 19 37" xfId="14357" xr:uid="{3A52062D-C00D-459E-A90F-30495B173AB7}"/>
    <cellStyle name="Normal 2 2 19 38" xfId="14358" xr:uid="{006C5AF1-0D09-41A0-B7F3-92F7469954D5}"/>
    <cellStyle name="Normal 2 2 19 39" xfId="14359" xr:uid="{46EE76C8-4CDB-4FD9-B7EF-D3F33555B93A}"/>
    <cellStyle name="Normal 2 2 19 4" xfId="14360" xr:uid="{CBC65262-8FE5-42F2-956F-F30840206F02}"/>
    <cellStyle name="Normal 2 2 19 40" xfId="14361" xr:uid="{5EBC04FA-5963-4B34-B073-3654D227111F}"/>
    <cellStyle name="Normal 2 2 19 41" xfId="14362" xr:uid="{1B342B62-4D17-41A0-9806-D7346EE4EAFE}"/>
    <cellStyle name="Normal 2 2 19 42" xfId="14363" xr:uid="{2C6DBADB-FBFF-45AF-BB98-E116EFA0EF70}"/>
    <cellStyle name="Normal 2 2 19 43" xfId="14364" xr:uid="{70F4971F-841B-4EBE-B783-DE395A5DE6AA}"/>
    <cellStyle name="Normal 2 2 19 44" xfId="14365" xr:uid="{E1A47749-3C24-41AB-A4B4-BF8AD5AA04B3}"/>
    <cellStyle name="Normal 2 2 19 45" xfId="14366" xr:uid="{52801E40-C30A-464D-B049-0C32C8F269EB}"/>
    <cellStyle name="Normal 2 2 19 46" xfId="14367" xr:uid="{BC8A0D39-8FC0-446D-B531-D2760E8A63B5}"/>
    <cellStyle name="Normal 2 2 19 5" xfId="14368" xr:uid="{CA08E073-C6D1-42FB-BC9E-C922B3BAC6B8}"/>
    <cellStyle name="Normal 2 2 19 6" xfId="14369" xr:uid="{73C543D0-2B12-46C3-9770-CDE4B9CEE145}"/>
    <cellStyle name="Normal 2 2 19 7" xfId="14370" xr:uid="{D39FA845-46A2-4457-AE2C-D091E0D1045D}"/>
    <cellStyle name="Normal 2 2 19 8" xfId="14371" xr:uid="{537A7F87-517E-46C6-A5BB-5EAA5749B7AE}"/>
    <cellStyle name="Normal 2 2 19 9" xfId="14372" xr:uid="{0EF560BF-8018-4FAF-A4E6-20835ECB4CB2}"/>
    <cellStyle name="Normal 2 2 2" xfId="1082" xr:uid="{9D323E80-CB33-49A5-9445-8FBF07A20E06}"/>
    <cellStyle name="Normal 2 2 2 10" xfId="14373" xr:uid="{3FB4E3C1-C8F3-40FC-A0B7-2E07AC1CF605}"/>
    <cellStyle name="Normal 2 2 2 10 10" xfId="14374" xr:uid="{1FF8D582-C415-466D-A050-8DEAC89C77C7}"/>
    <cellStyle name="Normal 2 2 2 10 11" xfId="14375" xr:uid="{DFECA53A-46C0-4A9C-9B69-F2C1D2FFF634}"/>
    <cellStyle name="Normal 2 2 2 10 12" xfId="14376" xr:uid="{FA83530D-F6BA-4D3A-A7A2-DA639908F2B4}"/>
    <cellStyle name="Normal 2 2 2 10 13" xfId="14377" xr:uid="{B9CAE02E-1CA5-4701-ADEA-4BBB736BBD7F}"/>
    <cellStyle name="Normal 2 2 2 10 14" xfId="14378" xr:uid="{32DC2607-B6F0-4953-95FA-FBE915EC17E2}"/>
    <cellStyle name="Normal 2 2 2 10 2" xfId="14379" xr:uid="{BF50DFA6-54D1-47FB-94DF-B69F64FD6AC8}"/>
    <cellStyle name="Normal 2 2 2 10 2 2" xfId="14380" xr:uid="{8E222880-E77B-48D1-99AB-82FF45FAD77C}"/>
    <cellStyle name="Normal 2 2 2 10 2 3" xfId="14381" xr:uid="{E106B24F-15CD-4328-A800-D64B92107B5E}"/>
    <cellStyle name="Normal 2 2 2 10 2 4" xfId="14382" xr:uid="{8B26DE22-2696-4324-9B5A-7AC8AC074AB4}"/>
    <cellStyle name="Normal 2 2 2 10 2 5" xfId="14383" xr:uid="{6CAD0672-E671-4555-978A-346663E0A2DB}"/>
    <cellStyle name="Normal 2 2 2 10 2 6" xfId="14384" xr:uid="{977D407E-A373-4AB4-A8DB-AC207FEB1CC9}"/>
    <cellStyle name="Normal 2 2 2 10 3" xfId="14385" xr:uid="{E1A3D310-C541-45ED-A078-68848921ADF1}"/>
    <cellStyle name="Normal 2 2 2 10 3 2" xfId="14386" xr:uid="{85DC708E-7071-4315-83A8-BCDDAC663AEF}"/>
    <cellStyle name="Normal 2 2 2 10 3 3" xfId="14387" xr:uid="{D64A67F5-48FA-4CA6-9DC6-95E4DD846469}"/>
    <cellStyle name="Normal 2 2 2 10 3 4" xfId="14388" xr:uid="{ADD41EF4-A2C5-439F-9FC3-740997457178}"/>
    <cellStyle name="Normal 2 2 2 10 3 5" xfId="14389" xr:uid="{13056FE4-CFA3-4591-A9E3-ABCCE45C74E4}"/>
    <cellStyle name="Normal 2 2 2 10 3 6" xfId="14390" xr:uid="{2143FEC4-B5BC-4CDB-804C-9F9615B24BB0}"/>
    <cellStyle name="Normal 2 2 2 10 4" xfId="14391" xr:uid="{B075D7CF-2F37-4CCB-BDC8-BC9EE2A18E85}"/>
    <cellStyle name="Normal 2 2 2 10 4 2" xfId="14392" xr:uid="{53A03050-0F56-4A0A-BA0D-7D5C15912429}"/>
    <cellStyle name="Normal 2 2 2 10 4 3" xfId="14393" xr:uid="{2F8798AE-DEB8-4B29-AD09-EDCD2A5C0D73}"/>
    <cellStyle name="Normal 2 2 2 10 4 4" xfId="14394" xr:uid="{B00D655E-97F9-4382-BF50-FC4662415E4D}"/>
    <cellStyle name="Normal 2 2 2 10 4 5" xfId="14395" xr:uid="{C06E09DB-2BC7-4111-9E56-C9DE5D1A5CD7}"/>
    <cellStyle name="Normal 2 2 2 10 4 6" xfId="14396" xr:uid="{7E66152A-1ED3-4385-9955-DCEA446FCAE4}"/>
    <cellStyle name="Normal 2 2 2 10 5" xfId="14397" xr:uid="{C3B64B71-8CE0-4EE9-AB61-B5B50E4E435E}"/>
    <cellStyle name="Normal 2 2 2 10 5 2" xfId="14398" xr:uid="{5796E135-1616-4382-AFC3-809359519AB2}"/>
    <cellStyle name="Normal 2 2 2 10 5 3" xfId="14399" xr:uid="{4110AB1C-5E62-49DD-B2F7-9A7B10F54702}"/>
    <cellStyle name="Normal 2 2 2 10 5 4" xfId="14400" xr:uid="{43DBBDA8-B25C-46D7-AFF9-69544AE21D2B}"/>
    <cellStyle name="Normal 2 2 2 10 5 5" xfId="14401" xr:uid="{07579B47-0FF9-4D20-9B14-59C3206C8411}"/>
    <cellStyle name="Normal 2 2 2 10 5 6" xfId="14402" xr:uid="{1FDCEC05-DC21-4212-8D75-7B6264D79D2E}"/>
    <cellStyle name="Normal 2 2 2 10 6" xfId="14403" xr:uid="{7CC8383C-7C2D-4815-8FBA-02360E00E049}"/>
    <cellStyle name="Normal 2 2 2 10 6 2" xfId="14404" xr:uid="{C9391F5A-6AF0-47B7-802C-986AC5B94472}"/>
    <cellStyle name="Normal 2 2 2 10 6 3" xfId="14405" xr:uid="{D0C5BDDE-B95F-45A8-B7D7-50D1F84B7C6C}"/>
    <cellStyle name="Normal 2 2 2 10 6 4" xfId="14406" xr:uid="{493AA9A4-4FD9-4A62-B875-B75F71A1E53E}"/>
    <cellStyle name="Normal 2 2 2 10 6 5" xfId="14407" xr:uid="{7EDF294B-B4D2-43C9-AA50-64312B04D028}"/>
    <cellStyle name="Normal 2 2 2 10 6 6" xfId="14408" xr:uid="{BA35EBF2-C6CF-40E2-9468-D2AB8FD21926}"/>
    <cellStyle name="Normal 2 2 2 10 7" xfId="14409" xr:uid="{D673FDCC-BC1F-4201-9E7F-03DD1DCCA6C5}"/>
    <cellStyle name="Normal 2 2 2 10 7 2" xfId="14410" xr:uid="{B1CA8911-874C-4A25-86F9-6E80529F2D70}"/>
    <cellStyle name="Normal 2 2 2 10 7 3" xfId="14411" xr:uid="{0BAB7926-A8D3-4829-9C40-834F0D06A38D}"/>
    <cellStyle name="Normal 2 2 2 10 7 4" xfId="14412" xr:uid="{C1B61950-C314-42E6-BEB2-A6364E838555}"/>
    <cellStyle name="Normal 2 2 2 10 7 5" xfId="14413" xr:uid="{E6ACD496-2F95-42D0-8C8E-C705BAD305B1}"/>
    <cellStyle name="Normal 2 2 2 10 7 6" xfId="14414" xr:uid="{1705D3F2-A5F4-4387-AD43-8B9B08F8C753}"/>
    <cellStyle name="Normal 2 2 2 10 8" xfId="14415" xr:uid="{D169ADCB-11BD-4370-8988-6DB63F2664C2}"/>
    <cellStyle name="Normal 2 2 2 10 8 2" xfId="14416" xr:uid="{C8E28EAB-4DAC-4C46-8589-3A1EED4F6F8B}"/>
    <cellStyle name="Normal 2 2 2 10 8 3" xfId="14417" xr:uid="{760AC486-EAF9-4013-8E10-C038C0E5C46F}"/>
    <cellStyle name="Normal 2 2 2 10 8 4" xfId="14418" xr:uid="{B28DBE44-A690-4528-8237-A3E32C07CB57}"/>
    <cellStyle name="Normal 2 2 2 10 8 5" xfId="14419" xr:uid="{2F75DB36-E0B9-44A5-8EEF-C9818061D18F}"/>
    <cellStyle name="Normal 2 2 2 10 8 6" xfId="14420" xr:uid="{25F4DF4D-D034-4F57-825A-08E14455F508}"/>
    <cellStyle name="Normal 2 2 2 10 9" xfId="14421" xr:uid="{35690FD6-F000-478F-863D-9872061A3FDE}"/>
    <cellStyle name="Normal 2 2 2 11" xfId="14422" xr:uid="{4B4F5012-96FB-4A56-A0A8-1B66D39D1638}"/>
    <cellStyle name="Normal 2 2 2 11 10" xfId="14423" xr:uid="{2B75EC0A-8738-4C29-8228-AB04B3587C46}"/>
    <cellStyle name="Normal 2 2 2 11 11" xfId="14424" xr:uid="{75DC5A05-383E-4813-B270-9D2BB40AFF53}"/>
    <cellStyle name="Normal 2 2 2 11 12" xfId="14425" xr:uid="{7BF67A61-8FEB-480A-9FD2-DF1455560C6C}"/>
    <cellStyle name="Normal 2 2 2 11 13" xfId="14426" xr:uid="{3EA91E6F-2720-4F0A-8DE9-3BB0625DF86F}"/>
    <cellStyle name="Normal 2 2 2 11 14" xfId="14427" xr:uid="{08576C0F-7F3E-4659-BDA1-A0CEF25B9E73}"/>
    <cellStyle name="Normal 2 2 2 11 2" xfId="14428" xr:uid="{9CA67A57-AC03-4ABF-88C2-A38D3BBC96F0}"/>
    <cellStyle name="Normal 2 2 2 11 2 2" xfId="14429" xr:uid="{5CC3D74F-FC1E-46E4-987C-865ADD625EF6}"/>
    <cellStyle name="Normal 2 2 2 11 2 3" xfId="14430" xr:uid="{805499C1-5B67-4334-9F07-A4705D7296BC}"/>
    <cellStyle name="Normal 2 2 2 11 2 4" xfId="14431" xr:uid="{50056736-D94A-4F69-9FDB-3F4EC45F9A53}"/>
    <cellStyle name="Normal 2 2 2 11 2 5" xfId="14432" xr:uid="{42FA9D8A-3D66-4452-849A-FF304CAFB113}"/>
    <cellStyle name="Normal 2 2 2 11 2 6" xfId="14433" xr:uid="{B13B577A-2C4A-4526-B71C-A107FAD643F4}"/>
    <cellStyle name="Normal 2 2 2 11 3" xfId="14434" xr:uid="{831597EE-75E6-4CD2-BEDD-6755178FD82D}"/>
    <cellStyle name="Normal 2 2 2 11 3 2" xfId="14435" xr:uid="{CAB8189C-438E-475B-A188-D2B36B1237B0}"/>
    <cellStyle name="Normal 2 2 2 11 3 3" xfId="14436" xr:uid="{FB9BB6B4-533B-429B-9EF0-9CF127CF0B18}"/>
    <cellStyle name="Normal 2 2 2 11 3 4" xfId="14437" xr:uid="{D6B6F66E-8494-4DFB-B857-7F88322354FA}"/>
    <cellStyle name="Normal 2 2 2 11 3 5" xfId="14438" xr:uid="{6549E3E9-6C2F-411D-B2DC-70BE4EFF3AB4}"/>
    <cellStyle name="Normal 2 2 2 11 3 6" xfId="14439" xr:uid="{EDC01C8D-86AB-4B46-97BE-CC9564EF8DC2}"/>
    <cellStyle name="Normal 2 2 2 11 4" xfId="14440" xr:uid="{8DCDD8E6-2CBD-4B2A-AD6B-A9B1C95A3337}"/>
    <cellStyle name="Normal 2 2 2 11 4 2" xfId="14441" xr:uid="{00FB67DC-63D4-4AFD-A94C-0D7C95FF88C9}"/>
    <cellStyle name="Normal 2 2 2 11 4 3" xfId="14442" xr:uid="{5ADB0C12-A51D-47FB-BFAD-3CCBEFA91270}"/>
    <cellStyle name="Normal 2 2 2 11 4 4" xfId="14443" xr:uid="{7A85753A-5CA8-471E-B2F1-36E5DB2CA204}"/>
    <cellStyle name="Normal 2 2 2 11 4 5" xfId="14444" xr:uid="{BFB9DB4A-7915-4E5F-91D9-C1BE064B5869}"/>
    <cellStyle name="Normal 2 2 2 11 4 6" xfId="14445" xr:uid="{36F06A90-51FD-47DE-975A-BA3274C0223A}"/>
    <cellStyle name="Normal 2 2 2 11 5" xfId="14446" xr:uid="{A4B54413-8824-4F5F-BDDC-DD786C203DCA}"/>
    <cellStyle name="Normal 2 2 2 11 5 2" xfId="14447" xr:uid="{A94CD57A-6D86-4F6E-A2E2-6241784C54E7}"/>
    <cellStyle name="Normal 2 2 2 11 5 3" xfId="14448" xr:uid="{266791A6-27FF-49F1-AB6E-452A9DBECBBC}"/>
    <cellStyle name="Normal 2 2 2 11 5 4" xfId="14449" xr:uid="{F028558B-332A-45EB-BC82-3D00E1AA4B6B}"/>
    <cellStyle name="Normal 2 2 2 11 5 5" xfId="14450" xr:uid="{1EFA6AD9-A8C6-43C5-ABF4-A7DA50BB3FEB}"/>
    <cellStyle name="Normal 2 2 2 11 5 6" xfId="14451" xr:uid="{CCBEFBD7-627D-4E43-A612-1DA14E49AF54}"/>
    <cellStyle name="Normal 2 2 2 11 6" xfId="14452" xr:uid="{E04DCEC7-558B-44F1-AA4B-DA7A2953DB43}"/>
    <cellStyle name="Normal 2 2 2 11 6 2" xfId="14453" xr:uid="{0BDB5E57-9A35-4EA5-B487-B75258C9A7A1}"/>
    <cellStyle name="Normal 2 2 2 11 6 3" xfId="14454" xr:uid="{5C60CDED-64D8-42A3-B952-053F2C51EAA2}"/>
    <cellStyle name="Normal 2 2 2 11 6 4" xfId="14455" xr:uid="{DC99417F-5AEC-428F-8726-2890598BC54E}"/>
    <cellStyle name="Normal 2 2 2 11 6 5" xfId="14456" xr:uid="{07869C34-5E92-4890-879D-4BFD1010CF7B}"/>
    <cellStyle name="Normal 2 2 2 11 6 6" xfId="14457" xr:uid="{67853074-EC9E-4A30-9F1C-AB26D38B7662}"/>
    <cellStyle name="Normal 2 2 2 11 7" xfId="14458" xr:uid="{0A4EA4C9-A1FE-4EBC-87FA-E3916D8A063B}"/>
    <cellStyle name="Normal 2 2 2 11 7 2" xfId="14459" xr:uid="{419C690F-4879-45BC-9893-D409797F0E55}"/>
    <cellStyle name="Normal 2 2 2 11 7 3" xfId="14460" xr:uid="{DF9D3B77-2697-4AFD-907A-A6DC7A08444E}"/>
    <cellStyle name="Normal 2 2 2 11 7 4" xfId="14461" xr:uid="{00CF73E1-D87F-4D9A-BBC8-9A0F8DC35974}"/>
    <cellStyle name="Normal 2 2 2 11 7 5" xfId="14462" xr:uid="{2F0595DD-F4EE-43A1-96B7-3633F34A4EBE}"/>
    <cellStyle name="Normal 2 2 2 11 7 6" xfId="14463" xr:uid="{F5DDA9CA-E1FD-415F-AC16-EDC9BF1186B1}"/>
    <cellStyle name="Normal 2 2 2 11 8" xfId="14464" xr:uid="{F8E25AE6-525B-445C-B1D8-8F0390FF2461}"/>
    <cellStyle name="Normal 2 2 2 11 8 2" xfId="14465" xr:uid="{14096E80-744F-455F-BD66-C91FAC077342}"/>
    <cellStyle name="Normal 2 2 2 11 8 3" xfId="14466" xr:uid="{BF582BF4-4E88-4C3F-AE84-93930B43E660}"/>
    <cellStyle name="Normal 2 2 2 11 8 4" xfId="14467" xr:uid="{A516EBD5-6D6B-401F-8D2D-ABC16AF320A8}"/>
    <cellStyle name="Normal 2 2 2 11 8 5" xfId="14468" xr:uid="{7495CC33-0490-45AD-B462-FEF05A61EA16}"/>
    <cellStyle name="Normal 2 2 2 11 8 6" xfId="14469" xr:uid="{F487D0E2-ACD6-4108-8D40-1AA4633AB555}"/>
    <cellStyle name="Normal 2 2 2 11 9" xfId="14470" xr:uid="{84E6022D-A7D6-4F00-B5A0-7757E463EBE7}"/>
    <cellStyle name="Normal 2 2 2 12" xfId="14471" xr:uid="{39DE660B-2F5C-49FD-B517-BBBD23729068}"/>
    <cellStyle name="Normal 2 2 2 12 10" xfId="14472" xr:uid="{30344DD6-1F8E-4513-95F5-D64A1090345A}"/>
    <cellStyle name="Normal 2 2 2 12 11" xfId="14473" xr:uid="{A5F22B1E-FDAA-4FEF-9E73-A3B28CAF39BE}"/>
    <cellStyle name="Normal 2 2 2 12 12" xfId="14474" xr:uid="{3B31ED94-1153-4B1F-BFFA-D02518C9C6D3}"/>
    <cellStyle name="Normal 2 2 2 12 13" xfId="14475" xr:uid="{F092B943-CB3A-4FD0-9DC9-ACAB2DB5B123}"/>
    <cellStyle name="Normal 2 2 2 12 14" xfId="14476" xr:uid="{2D2B19DF-079B-45AE-A09A-AE9FAB816327}"/>
    <cellStyle name="Normal 2 2 2 12 15" xfId="14477" xr:uid="{749893C5-D660-4482-A781-7E95AC47792E}"/>
    <cellStyle name="Normal 2 2 2 12 16" xfId="14478" xr:uid="{6D5F05CD-874E-4807-91D8-81987EF5F75E}"/>
    <cellStyle name="Normal 2 2 2 12 17" xfId="14479" xr:uid="{CADD04F5-65D3-4EE1-A6C0-3695472D59E1}"/>
    <cellStyle name="Normal 2 2 2 12 18" xfId="14480" xr:uid="{B69FBF92-8D72-42AA-B727-2834A06CEDB9}"/>
    <cellStyle name="Normal 2 2 2 12 19" xfId="14481" xr:uid="{A64A3307-92B3-47B0-8F51-2EB1E37481EA}"/>
    <cellStyle name="Normal 2 2 2 12 2" xfId="14482" xr:uid="{3618D85F-D75F-4AA1-8EB2-B2FA0FB32736}"/>
    <cellStyle name="Normal 2 2 2 12 20" xfId="14483" xr:uid="{E5B53E89-5773-4E88-ADC3-1A54F1A0ED45}"/>
    <cellStyle name="Normal 2 2 2 12 21" xfId="14484" xr:uid="{75AA6F7E-5699-4ADD-9B52-ADD4F0053493}"/>
    <cellStyle name="Normal 2 2 2 12 22" xfId="14485" xr:uid="{D6EFD11B-9966-4E3D-943B-4FBD6CFB1D25}"/>
    <cellStyle name="Normal 2 2 2 12 23" xfId="14486" xr:uid="{F6417FD1-45F8-4B78-90B0-ACEB949A0B7C}"/>
    <cellStyle name="Normal 2 2 2 12 24" xfId="14487" xr:uid="{24493B6C-A3EF-4843-984B-13EE61C53B22}"/>
    <cellStyle name="Normal 2 2 2 12 25" xfId="14488" xr:uid="{763EEB9C-CA15-434A-9177-4764DD4AE979}"/>
    <cellStyle name="Normal 2 2 2 12 26" xfId="14489" xr:uid="{C685D0D5-93DB-44DD-B0AD-FE2B79FE5B32}"/>
    <cellStyle name="Normal 2 2 2 12 27" xfId="14490" xr:uid="{C545C2D3-E09A-4A0E-8B72-93F77A7B9CB9}"/>
    <cellStyle name="Normal 2 2 2 12 28" xfId="14491" xr:uid="{1B7F3E31-4825-407E-B338-7746F1B9232A}"/>
    <cellStyle name="Normal 2 2 2 12 29" xfId="14492" xr:uid="{60587F81-BC0E-4450-9056-315CBDF152A5}"/>
    <cellStyle name="Normal 2 2 2 12 3" xfId="14493" xr:uid="{48A2FD41-1FE5-4D97-9A0D-39F7C70BCEA8}"/>
    <cellStyle name="Normal 2 2 2 12 30" xfId="14494" xr:uid="{B316B709-5B40-4F42-9040-CB6576FAB3F3}"/>
    <cellStyle name="Normal 2 2 2 12 31" xfId="14495" xr:uid="{63C7B029-C3CC-4A27-B329-D7D98685EB70}"/>
    <cellStyle name="Normal 2 2 2 12 32" xfId="14496" xr:uid="{A2A473A4-540A-46F1-8EB3-C5CB5DAB2A9F}"/>
    <cellStyle name="Normal 2 2 2 12 33" xfId="14497" xr:uid="{79D6285C-F6F9-4CA0-8F0B-4D28E7057141}"/>
    <cellStyle name="Normal 2 2 2 12 34" xfId="14498" xr:uid="{020EDB21-CF4E-40B9-B3C5-8B80956E1EBA}"/>
    <cellStyle name="Normal 2 2 2 12 35" xfId="14499" xr:uid="{1661A52D-13EF-4292-B903-FF140465E7CA}"/>
    <cellStyle name="Normal 2 2 2 12 36" xfId="14500" xr:uid="{75B106AA-EA96-40A2-A2B8-D3B2E603695B}"/>
    <cellStyle name="Normal 2 2 2 12 37" xfId="14501" xr:uid="{B44494F6-B156-46BE-860B-9C87B6A785B8}"/>
    <cellStyle name="Normal 2 2 2 12 38" xfId="14502" xr:uid="{61B93AA5-B886-453A-B00E-7F11E71407B7}"/>
    <cellStyle name="Normal 2 2 2 12 39" xfId="14503" xr:uid="{42CB3222-11DF-400A-BF31-55869FF9EE91}"/>
    <cellStyle name="Normal 2 2 2 12 4" xfId="14504" xr:uid="{CA4617DD-92D8-43EA-B9A3-69867B104EC8}"/>
    <cellStyle name="Normal 2 2 2 12 40" xfId="14505" xr:uid="{75FEDDF1-C653-4192-9933-5B2279A723CF}"/>
    <cellStyle name="Normal 2 2 2 12 41" xfId="14506" xr:uid="{E57A0FFF-5232-4373-B4B4-5242DDF32253}"/>
    <cellStyle name="Normal 2 2 2 12 42" xfId="14507" xr:uid="{E2C8C6A4-D410-4ABA-9400-3780A29761FD}"/>
    <cellStyle name="Normal 2 2 2 12 43" xfId="14508" xr:uid="{838A2539-224C-49EB-8C6A-8FFDEA8FE3D9}"/>
    <cellStyle name="Normal 2 2 2 12 44" xfId="14509" xr:uid="{951F87BD-D769-4711-9686-345021880E84}"/>
    <cellStyle name="Normal 2 2 2 12 45" xfId="14510" xr:uid="{90A6726B-68FC-4351-868C-85A1A585F221}"/>
    <cellStyle name="Normal 2 2 2 12 46" xfId="14511" xr:uid="{31448D94-6A9F-4E5E-AC2B-71D5FF27991E}"/>
    <cellStyle name="Normal 2 2 2 12 5" xfId="14512" xr:uid="{0C37D36D-1163-46BA-B3B2-E0E59F816E9C}"/>
    <cellStyle name="Normal 2 2 2 12 6" xfId="14513" xr:uid="{E30B392E-5EB5-4855-A588-A9C0C3DC0C67}"/>
    <cellStyle name="Normal 2 2 2 12 7" xfId="14514" xr:uid="{87D316EC-5D3C-46CF-9A31-88802D426B3B}"/>
    <cellStyle name="Normal 2 2 2 12 8" xfId="14515" xr:uid="{C9C60732-3BCC-496C-B267-105E8B988B2D}"/>
    <cellStyle name="Normal 2 2 2 12 9" xfId="14516" xr:uid="{FCFC6275-1035-48ED-A3B1-8561543749B0}"/>
    <cellStyle name="Normal 2 2 2 13" xfId="14517" xr:uid="{97FB608F-D38B-49ED-8DBA-7E99F1AA370B}"/>
    <cellStyle name="Normal 2 2 2 13 10" xfId="14518" xr:uid="{AAA03312-DDA3-4418-96CA-566F183D8BFB}"/>
    <cellStyle name="Normal 2 2 2 13 11" xfId="14519" xr:uid="{E5A4448A-9528-4EDE-9BBD-52AB96D64DD5}"/>
    <cellStyle name="Normal 2 2 2 13 12" xfId="14520" xr:uid="{7816019E-A492-4214-B99A-A0341F160875}"/>
    <cellStyle name="Normal 2 2 2 13 13" xfId="14521" xr:uid="{39EE17BE-7A8D-4C6F-9936-1F529ACD68B1}"/>
    <cellStyle name="Normal 2 2 2 13 14" xfId="14522" xr:uid="{3F2472DB-24B2-4A10-A65F-40785EA0BA3E}"/>
    <cellStyle name="Normal 2 2 2 13 15" xfId="14523" xr:uid="{5A895F1D-F5DA-41B3-A3C5-EC29F0D8C02B}"/>
    <cellStyle name="Normal 2 2 2 13 16" xfId="14524" xr:uid="{61534AD2-EFEF-491B-B781-F62C48A5A4CD}"/>
    <cellStyle name="Normal 2 2 2 13 17" xfId="14525" xr:uid="{4997E4D0-04DB-465A-9E4A-18A5AD808385}"/>
    <cellStyle name="Normal 2 2 2 13 18" xfId="14526" xr:uid="{CA07CF21-C874-41E1-88FE-A426D1525EF0}"/>
    <cellStyle name="Normal 2 2 2 13 19" xfId="14527" xr:uid="{FF9AFFFB-7B0F-432A-BE1F-1419E2EFF59B}"/>
    <cellStyle name="Normal 2 2 2 13 2" xfId="14528" xr:uid="{92AF0234-B459-4C37-9D8A-FC31DE781F11}"/>
    <cellStyle name="Normal 2 2 2 13 20" xfId="14529" xr:uid="{7F72FF11-68D6-4F4A-96E6-1C1C1117F3AF}"/>
    <cellStyle name="Normal 2 2 2 13 21" xfId="14530" xr:uid="{7C928D13-A092-406A-B489-A7E66E7A103C}"/>
    <cellStyle name="Normal 2 2 2 13 22" xfId="14531" xr:uid="{7AF5DECB-AA07-431F-874F-D7B05B9F4441}"/>
    <cellStyle name="Normal 2 2 2 13 23" xfId="14532" xr:uid="{7A34BBE3-458F-4AB5-9793-A57733ED7777}"/>
    <cellStyle name="Normal 2 2 2 13 24" xfId="14533" xr:uid="{5B6DB69C-B5CE-4DA0-AE22-7F10997A8A1F}"/>
    <cellStyle name="Normal 2 2 2 13 25" xfId="14534" xr:uid="{0BD8B2D8-38E8-46D1-B208-A12B768E350F}"/>
    <cellStyle name="Normal 2 2 2 13 26" xfId="14535" xr:uid="{FDB33846-31E5-4B93-8F64-119E21FB82B5}"/>
    <cellStyle name="Normal 2 2 2 13 27" xfId="14536" xr:uid="{6B6467A6-FCDC-4D84-917A-8E17B6E07450}"/>
    <cellStyle name="Normal 2 2 2 13 28" xfId="14537" xr:uid="{B7C07F99-C3C4-4588-BACD-9FB70E6751AE}"/>
    <cellStyle name="Normal 2 2 2 13 29" xfId="14538" xr:uid="{C39932A9-7BB0-4780-B187-22B94BBD9421}"/>
    <cellStyle name="Normal 2 2 2 13 3" xfId="14539" xr:uid="{E35FB5B0-92C5-4E99-8311-EA41F4386613}"/>
    <cellStyle name="Normal 2 2 2 13 30" xfId="14540" xr:uid="{CCF4A230-0A62-450A-B24C-4445DB861F70}"/>
    <cellStyle name="Normal 2 2 2 13 31" xfId="14541" xr:uid="{8BC5C5B0-B0F3-4994-A031-4ECBC2AA09E6}"/>
    <cellStyle name="Normal 2 2 2 13 32" xfId="14542" xr:uid="{D18A26B1-C463-42E8-9326-E6209F75AF8F}"/>
    <cellStyle name="Normal 2 2 2 13 33" xfId="14543" xr:uid="{4AC71305-A195-482E-A8AB-CA6822624E78}"/>
    <cellStyle name="Normal 2 2 2 13 34" xfId="14544" xr:uid="{5CCBBF1D-2653-42EA-95F9-EE75FE89A7C3}"/>
    <cellStyle name="Normal 2 2 2 13 35" xfId="14545" xr:uid="{2423C352-B1EB-49DE-9095-7C5BD58D9E25}"/>
    <cellStyle name="Normal 2 2 2 13 36" xfId="14546" xr:uid="{8E5E74D1-BB6F-4E23-8A1E-117F98255502}"/>
    <cellStyle name="Normal 2 2 2 13 37" xfId="14547" xr:uid="{A03A0DF9-1ED9-47EE-98CB-C1AD01BB9F07}"/>
    <cellStyle name="Normal 2 2 2 13 38" xfId="14548" xr:uid="{7F711D75-A162-4A08-9A6B-D67D3EED1CCA}"/>
    <cellStyle name="Normal 2 2 2 13 39" xfId="14549" xr:uid="{2CF356EE-0443-4DC5-83CC-44F330178376}"/>
    <cellStyle name="Normal 2 2 2 13 4" xfId="14550" xr:uid="{4055FC09-30A3-4E6A-82C4-F512BA34B058}"/>
    <cellStyle name="Normal 2 2 2 13 40" xfId="14551" xr:uid="{58491345-3FDE-404D-B1CF-6B0BC456E04F}"/>
    <cellStyle name="Normal 2 2 2 13 41" xfId="14552" xr:uid="{E083288B-B8E2-4E44-AF72-34C77DE555F8}"/>
    <cellStyle name="Normal 2 2 2 13 42" xfId="14553" xr:uid="{3B0A5447-E20F-47A1-9858-F624C2B15F32}"/>
    <cellStyle name="Normal 2 2 2 13 43" xfId="14554" xr:uid="{E62986C7-7724-4422-BDC4-14C406792122}"/>
    <cellStyle name="Normal 2 2 2 13 44" xfId="14555" xr:uid="{D2A555B9-AF85-4FDB-901C-BF5E7C0A2711}"/>
    <cellStyle name="Normal 2 2 2 13 45" xfId="14556" xr:uid="{FAC2D796-4F24-484A-92BB-768D441F5934}"/>
    <cellStyle name="Normal 2 2 2 13 46" xfId="14557" xr:uid="{F1E0E5DF-8AD1-4936-A322-1B25C4C44FA0}"/>
    <cellStyle name="Normal 2 2 2 13 5" xfId="14558" xr:uid="{589C353A-5428-480D-A13D-3B6C632FFD1F}"/>
    <cellStyle name="Normal 2 2 2 13 6" xfId="14559" xr:uid="{7A285C49-1372-4157-A8E4-0A38FF14D44A}"/>
    <cellStyle name="Normal 2 2 2 13 7" xfId="14560" xr:uid="{D267E52B-A97C-400C-8981-02DE5135A50E}"/>
    <cellStyle name="Normal 2 2 2 13 8" xfId="14561" xr:uid="{5CAB6E3D-37E2-4BFA-8B68-4E7E3C9763B4}"/>
    <cellStyle name="Normal 2 2 2 13 9" xfId="14562" xr:uid="{E4A3229B-D4C1-4951-81D2-2775837FA163}"/>
    <cellStyle name="Normal 2 2 2 14" xfId="14563" xr:uid="{EB5D8146-DE9B-4C72-9051-DF0D246921CB}"/>
    <cellStyle name="Normal 2 2 2 14 10" xfId="14564" xr:uid="{0F1F7E9A-9F9D-47A0-A8C0-D6280E5B64DB}"/>
    <cellStyle name="Normal 2 2 2 14 11" xfId="14565" xr:uid="{8A81B3C5-2AE9-4E02-B2BF-CDD7D18CA1E9}"/>
    <cellStyle name="Normal 2 2 2 14 12" xfId="14566" xr:uid="{EE5FCE37-9772-4954-8658-8B2FEA3F1530}"/>
    <cellStyle name="Normal 2 2 2 14 13" xfId="14567" xr:uid="{8EC29810-738F-40B9-AA3E-7F7DDF30EDB3}"/>
    <cellStyle name="Normal 2 2 2 14 14" xfId="14568" xr:uid="{3C9C4BB7-935D-4090-A236-F79F0428F991}"/>
    <cellStyle name="Normal 2 2 2 14 15" xfId="14569" xr:uid="{BE58ABBB-F777-461D-ACFD-D98E8B824534}"/>
    <cellStyle name="Normal 2 2 2 14 16" xfId="14570" xr:uid="{EE785EB0-71CB-4C55-AA00-72B4DEE993D2}"/>
    <cellStyle name="Normal 2 2 2 14 17" xfId="14571" xr:uid="{B0B62E3A-D2A3-47C8-B1CC-85D09ECB1CB5}"/>
    <cellStyle name="Normal 2 2 2 14 18" xfId="14572" xr:uid="{81AF70DC-40D1-4BCF-AAC5-FED7DCBB19F8}"/>
    <cellStyle name="Normal 2 2 2 14 19" xfId="14573" xr:uid="{B9BD51E7-2BB3-4D7A-87C9-F7A913F7FCB0}"/>
    <cellStyle name="Normal 2 2 2 14 2" xfId="14574" xr:uid="{B5BAED00-241B-48F4-A796-AB8E6D042E8E}"/>
    <cellStyle name="Normal 2 2 2 14 20" xfId="14575" xr:uid="{D5D96589-72A2-40F7-A928-3B62495A87A2}"/>
    <cellStyle name="Normal 2 2 2 14 21" xfId="14576" xr:uid="{8D12CE42-EF09-48E2-9552-60D46AAE8417}"/>
    <cellStyle name="Normal 2 2 2 14 22" xfId="14577" xr:uid="{7F89A614-8C81-481D-90E7-7B312144AD1E}"/>
    <cellStyle name="Normal 2 2 2 14 23" xfId="14578" xr:uid="{146B3701-316E-49FB-8F38-BA42B42118E4}"/>
    <cellStyle name="Normal 2 2 2 14 24" xfId="14579" xr:uid="{41052973-FBBB-4980-975A-175A3F629F5E}"/>
    <cellStyle name="Normal 2 2 2 14 25" xfId="14580" xr:uid="{3681516C-76B1-44D0-B7D5-3FD57A16EFD2}"/>
    <cellStyle name="Normal 2 2 2 14 26" xfId="14581" xr:uid="{1DA1A0CE-FB84-4A50-8E5A-814D57991847}"/>
    <cellStyle name="Normal 2 2 2 14 27" xfId="14582" xr:uid="{34D10345-4D7A-4676-AF4B-B8BCBB9503A0}"/>
    <cellStyle name="Normal 2 2 2 14 28" xfId="14583" xr:uid="{3039C615-0AA2-4C24-B679-ABAB46A2B364}"/>
    <cellStyle name="Normal 2 2 2 14 29" xfId="14584" xr:uid="{D6A8DC32-822C-476C-9C86-FF49846E9B0A}"/>
    <cellStyle name="Normal 2 2 2 14 3" xfId="14585" xr:uid="{7ABC2B21-D9A0-47D4-BA68-64253EFEE2C7}"/>
    <cellStyle name="Normal 2 2 2 14 30" xfId="14586" xr:uid="{E40F13B3-AF59-448C-8A2D-A3DA8FB6D44A}"/>
    <cellStyle name="Normal 2 2 2 14 31" xfId="14587" xr:uid="{361E76C9-0926-4053-AC85-FC1B191F812C}"/>
    <cellStyle name="Normal 2 2 2 14 32" xfId="14588" xr:uid="{05003305-4DD3-4A63-8CC8-75AE18C6AF93}"/>
    <cellStyle name="Normal 2 2 2 14 33" xfId="14589" xr:uid="{C37F2D1B-EE0C-4C5D-A685-5F525F33146A}"/>
    <cellStyle name="Normal 2 2 2 14 34" xfId="14590" xr:uid="{DD9C8047-BBFE-4DC5-A01A-5D805427088E}"/>
    <cellStyle name="Normal 2 2 2 14 35" xfId="14591" xr:uid="{4517B407-72B9-4974-A6BF-E90E3E5864B6}"/>
    <cellStyle name="Normal 2 2 2 14 36" xfId="14592" xr:uid="{D42B2FB8-407E-42E3-A352-F876FA3C2E3D}"/>
    <cellStyle name="Normal 2 2 2 14 37" xfId="14593" xr:uid="{FF279E16-C409-45D0-A2AC-9D5678E8C3EB}"/>
    <cellStyle name="Normal 2 2 2 14 38" xfId="14594" xr:uid="{7287940C-AC93-40B9-9F56-191E3CF37664}"/>
    <cellStyle name="Normal 2 2 2 14 39" xfId="14595" xr:uid="{5481CA34-DAF9-4C5E-B715-0A33CB6F389B}"/>
    <cellStyle name="Normal 2 2 2 14 4" xfId="14596" xr:uid="{6D9C7480-1FFF-481E-BB2B-D04E780AF43F}"/>
    <cellStyle name="Normal 2 2 2 14 40" xfId="14597" xr:uid="{F6D913F6-FE7C-4EEE-8455-F9F26678A3DD}"/>
    <cellStyle name="Normal 2 2 2 14 41" xfId="14598" xr:uid="{40E33EAB-E9D8-4378-ADD3-E7C97C303595}"/>
    <cellStyle name="Normal 2 2 2 14 42" xfId="14599" xr:uid="{EA53748A-7791-4774-A0F1-8A8B3CD32BC4}"/>
    <cellStyle name="Normal 2 2 2 14 43" xfId="14600" xr:uid="{838E5EBA-2A2C-4271-91E3-224B9B599666}"/>
    <cellStyle name="Normal 2 2 2 14 44" xfId="14601" xr:uid="{B81EE691-B875-4BF8-8643-2BB7E3BC93D9}"/>
    <cellStyle name="Normal 2 2 2 14 45" xfId="14602" xr:uid="{F2EDFD2C-D2EF-4D93-B6C4-ABC840DA2E08}"/>
    <cellStyle name="Normal 2 2 2 14 46" xfId="14603" xr:uid="{06F91AB7-C192-4E13-967D-46FDB10A9D02}"/>
    <cellStyle name="Normal 2 2 2 14 5" xfId="14604" xr:uid="{CC3FA4E2-E592-480F-95A4-EC1C5A523662}"/>
    <cellStyle name="Normal 2 2 2 14 6" xfId="14605" xr:uid="{4340DEBC-79B8-4B39-A180-0094195423D5}"/>
    <cellStyle name="Normal 2 2 2 14 7" xfId="14606" xr:uid="{42195DD8-9F80-434C-ACF0-60216D7F6C60}"/>
    <cellStyle name="Normal 2 2 2 14 8" xfId="14607" xr:uid="{F4742C3B-BACC-4CF5-AF59-75E462798899}"/>
    <cellStyle name="Normal 2 2 2 14 9" xfId="14608" xr:uid="{AC482643-F6D5-4E7E-ACD6-FAC0E38C0315}"/>
    <cellStyle name="Normal 2 2 2 15" xfId="14609" xr:uid="{4A8403E2-7572-4832-8BF1-18ECF328605B}"/>
    <cellStyle name="Normal 2 2 2 15 10" xfId="14610" xr:uid="{F531E687-57D8-4C95-80CD-EBA211152376}"/>
    <cellStyle name="Normal 2 2 2 15 11" xfId="14611" xr:uid="{61F82DD0-EC6B-4A15-9ED3-658F94DD610F}"/>
    <cellStyle name="Normal 2 2 2 15 12" xfId="14612" xr:uid="{873DA079-946E-4BD7-B914-DD2F6F128782}"/>
    <cellStyle name="Normal 2 2 2 15 13" xfId="14613" xr:uid="{CBCFB3D7-2136-40CF-BCDA-5FA4B5361CD1}"/>
    <cellStyle name="Normal 2 2 2 15 14" xfId="14614" xr:uid="{63121D5C-CF9D-45CE-8ED5-FEA2A27C528C}"/>
    <cellStyle name="Normal 2 2 2 15 15" xfId="14615" xr:uid="{022275E5-37E2-475E-B2CA-FE7CCE32432E}"/>
    <cellStyle name="Normal 2 2 2 15 16" xfId="14616" xr:uid="{F89C57D0-C61B-421A-A33F-6CD48ACFA314}"/>
    <cellStyle name="Normal 2 2 2 15 17" xfId="14617" xr:uid="{AA1FEA79-B2D3-45FA-A8F3-1F88F17288CD}"/>
    <cellStyle name="Normal 2 2 2 15 18" xfId="14618" xr:uid="{8C121947-6CBB-4E94-9085-1F675E42B833}"/>
    <cellStyle name="Normal 2 2 2 15 19" xfId="14619" xr:uid="{551542D1-6094-46AC-BACF-1E52409A7A54}"/>
    <cellStyle name="Normal 2 2 2 15 2" xfId="14620" xr:uid="{8AF6C310-BB79-4725-9C0F-84D4EF22A4C8}"/>
    <cellStyle name="Normal 2 2 2 15 20" xfId="14621" xr:uid="{F6268409-9D8E-45F3-A09A-9D0F1876E431}"/>
    <cellStyle name="Normal 2 2 2 15 21" xfId="14622" xr:uid="{EB1DE814-E8C1-454C-B341-BAF38AF53119}"/>
    <cellStyle name="Normal 2 2 2 15 22" xfId="14623" xr:uid="{44152EC6-DA88-40B0-8D27-EB78D0AC46E5}"/>
    <cellStyle name="Normal 2 2 2 15 23" xfId="14624" xr:uid="{9E6B1AAB-638B-4042-81C0-48013BA7DA0C}"/>
    <cellStyle name="Normal 2 2 2 15 24" xfId="14625" xr:uid="{F35DACF5-BAEB-4CF5-9EBD-3C8149FB2DAD}"/>
    <cellStyle name="Normal 2 2 2 15 25" xfId="14626" xr:uid="{5617109B-63EA-4F33-ADA2-F88CA9427D9C}"/>
    <cellStyle name="Normal 2 2 2 15 26" xfId="14627" xr:uid="{093E38BB-7C31-4F5D-9660-37B3BD67F4E7}"/>
    <cellStyle name="Normal 2 2 2 15 27" xfId="14628" xr:uid="{5F2924F9-31A3-4D46-9A93-9468EE5735CE}"/>
    <cellStyle name="Normal 2 2 2 15 28" xfId="14629" xr:uid="{7CBC1B1A-8529-473F-B313-30DB266E9204}"/>
    <cellStyle name="Normal 2 2 2 15 29" xfId="14630" xr:uid="{087D5E35-9FE7-40E5-9C9A-1F5D4B690C1F}"/>
    <cellStyle name="Normal 2 2 2 15 3" xfId="14631" xr:uid="{F8328079-8BF0-4DD5-8756-62C3840A69F3}"/>
    <cellStyle name="Normal 2 2 2 15 30" xfId="14632" xr:uid="{05330F46-431F-446A-8579-79138A08498F}"/>
    <cellStyle name="Normal 2 2 2 15 31" xfId="14633" xr:uid="{82EE7C92-9D26-4649-87BA-C48E5522035B}"/>
    <cellStyle name="Normal 2 2 2 15 32" xfId="14634" xr:uid="{F3BDDA55-95E0-4E16-8A32-881F63BF0359}"/>
    <cellStyle name="Normal 2 2 2 15 33" xfId="14635" xr:uid="{FEB791D6-B0BD-4412-8024-7C9EC0FAEF21}"/>
    <cellStyle name="Normal 2 2 2 15 34" xfId="14636" xr:uid="{DB1481AF-A78F-4A76-A873-9B2FEDCD8F79}"/>
    <cellStyle name="Normal 2 2 2 15 35" xfId="14637" xr:uid="{D5D8846A-9462-405A-B8BB-283EE9DC7D23}"/>
    <cellStyle name="Normal 2 2 2 15 36" xfId="14638" xr:uid="{5032B40E-B602-4688-B7ED-5CB554DBD413}"/>
    <cellStyle name="Normal 2 2 2 15 37" xfId="14639" xr:uid="{6AD0F562-1D95-4560-A441-6B712E14D8B3}"/>
    <cellStyle name="Normal 2 2 2 15 38" xfId="14640" xr:uid="{03A0737D-E76E-4266-9593-A051037E55A9}"/>
    <cellStyle name="Normal 2 2 2 15 39" xfId="14641" xr:uid="{25FDEC7D-3527-4F03-96E7-A2EACB496440}"/>
    <cellStyle name="Normal 2 2 2 15 4" xfId="14642" xr:uid="{7886BAA4-F835-4343-A788-3C254ECAE610}"/>
    <cellStyle name="Normal 2 2 2 15 40" xfId="14643" xr:uid="{CD49D06E-3B1E-41C5-A53C-7F805D6E685A}"/>
    <cellStyle name="Normal 2 2 2 15 41" xfId="14644" xr:uid="{E8712A05-2ADD-411E-B4D5-DF0C2D09581E}"/>
    <cellStyle name="Normal 2 2 2 15 42" xfId="14645" xr:uid="{F6218637-D713-4941-AC4F-2B009C236C0C}"/>
    <cellStyle name="Normal 2 2 2 15 43" xfId="14646" xr:uid="{C6A5661C-B853-4721-8727-A32CA288924F}"/>
    <cellStyle name="Normal 2 2 2 15 44" xfId="14647" xr:uid="{C0F762BC-1376-44D4-A2E8-605240F52D5A}"/>
    <cellStyle name="Normal 2 2 2 15 45" xfId="14648" xr:uid="{E3734887-1087-4127-A7FA-0241861F63A6}"/>
    <cellStyle name="Normal 2 2 2 15 46" xfId="14649" xr:uid="{96B91AC3-FE72-483B-9F72-66C5C6E60960}"/>
    <cellStyle name="Normal 2 2 2 15 5" xfId="14650" xr:uid="{43A8517B-BB71-42CB-8C0C-F03970429479}"/>
    <cellStyle name="Normal 2 2 2 15 6" xfId="14651" xr:uid="{E277D0D8-B97B-4F2D-B1E8-E52CA7AED7C8}"/>
    <cellStyle name="Normal 2 2 2 15 7" xfId="14652" xr:uid="{4C8CD824-70C8-4D34-AA72-761CCB3D6199}"/>
    <cellStyle name="Normal 2 2 2 15 8" xfId="14653" xr:uid="{CB32D352-8DA7-488B-981C-07C0C3867F22}"/>
    <cellStyle name="Normal 2 2 2 15 9" xfId="14654" xr:uid="{DE3CAB7D-6E93-4677-94FF-BC0392F63FB1}"/>
    <cellStyle name="Normal 2 2 2 16" xfId="14655" xr:uid="{66B7B67A-7946-46CC-8FF6-565A6CF32F9F}"/>
    <cellStyle name="Normal 2 2 2 16 10" xfId="14656" xr:uid="{8E7B69B6-3FB7-48BE-A9C5-B4DF2BE9D459}"/>
    <cellStyle name="Normal 2 2 2 16 11" xfId="14657" xr:uid="{EEDAC0E6-F023-4A1D-8EA3-84B303C87564}"/>
    <cellStyle name="Normal 2 2 2 16 12" xfId="14658" xr:uid="{B57F3CDE-4E5E-4C07-A3B5-40D0464B2C1E}"/>
    <cellStyle name="Normal 2 2 2 16 13" xfId="14659" xr:uid="{F6829187-E504-4722-9D93-9A38336C60BF}"/>
    <cellStyle name="Normal 2 2 2 16 14" xfId="14660" xr:uid="{13C7EFD7-5D37-4AE1-BF6C-D8257CBB1350}"/>
    <cellStyle name="Normal 2 2 2 16 15" xfId="14661" xr:uid="{611A41E1-6E72-4E91-A742-88B4E0DC5913}"/>
    <cellStyle name="Normal 2 2 2 16 16" xfId="14662" xr:uid="{9D0EFA59-3B9A-48B2-9D08-C78EA4DA2417}"/>
    <cellStyle name="Normal 2 2 2 16 17" xfId="14663" xr:uid="{C1F1AE74-19AC-485A-B350-33DC2BFDFFE7}"/>
    <cellStyle name="Normal 2 2 2 16 18" xfId="14664" xr:uid="{F84E22E0-43C5-4C80-A7DE-D6C246D15B3A}"/>
    <cellStyle name="Normal 2 2 2 16 19" xfId="14665" xr:uid="{D5EC409C-44FD-4A9E-BA95-E5321CD0E80D}"/>
    <cellStyle name="Normal 2 2 2 16 2" xfId="14666" xr:uid="{7722E6FD-15CB-433A-9121-F5E2DD7DCF24}"/>
    <cellStyle name="Normal 2 2 2 16 20" xfId="14667" xr:uid="{4E5AB2D5-1EEC-4DFF-B4B7-DB2A6B9D84F9}"/>
    <cellStyle name="Normal 2 2 2 16 21" xfId="14668" xr:uid="{28387A40-F01A-4B04-9372-FAF07A4739DC}"/>
    <cellStyle name="Normal 2 2 2 16 22" xfId="14669" xr:uid="{D94BCC2D-AF52-4486-A68F-1CDD8B010438}"/>
    <cellStyle name="Normal 2 2 2 16 23" xfId="14670" xr:uid="{B01460CC-A73A-4ABB-9C2A-7000D1812F0C}"/>
    <cellStyle name="Normal 2 2 2 16 24" xfId="14671" xr:uid="{7388A97F-AEDD-48C8-B469-73A4AF7EDA65}"/>
    <cellStyle name="Normal 2 2 2 16 25" xfId="14672" xr:uid="{7A174D8E-098D-4CBE-B9E0-9B46AD5A2712}"/>
    <cellStyle name="Normal 2 2 2 16 26" xfId="14673" xr:uid="{55F53795-8C93-4136-A6CA-B7C1E32902DE}"/>
    <cellStyle name="Normal 2 2 2 16 27" xfId="14674" xr:uid="{E9655D9F-237D-4716-929A-AA8314242E87}"/>
    <cellStyle name="Normal 2 2 2 16 28" xfId="14675" xr:uid="{D5150DDF-5C4D-4ACA-BA0F-3FC76DE21810}"/>
    <cellStyle name="Normal 2 2 2 16 29" xfId="14676" xr:uid="{11347DC8-9451-4FA8-AF21-EFC8BE97B358}"/>
    <cellStyle name="Normal 2 2 2 16 3" xfId="14677" xr:uid="{AEC6E7AD-85CE-49A8-B650-1DB11BCC1236}"/>
    <cellStyle name="Normal 2 2 2 16 30" xfId="14678" xr:uid="{E95D7A78-8B9D-4272-B53D-C9347DEEDD82}"/>
    <cellStyle name="Normal 2 2 2 16 31" xfId="14679" xr:uid="{137DD917-EDD3-4F46-AF6A-8E94B58F1953}"/>
    <cellStyle name="Normal 2 2 2 16 32" xfId="14680" xr:uid="{AC2F7A87-9268-40EA-B2F9-A38950A410EF}"/>
    <cellStyle name="Normal 2 2 2 16 33" xfId="14681" xr:uid="{52634A88-6918-4D95-9576-6A324AE50633}"/>
    <cellStyle name="Normal 2 2 2 16 34" xfId="14682" xr:uid="{8B2E7DAE-C65E-4B57-A551-77809AE267FC}"/>
    <cellStyle name="Normal 2 2 2 16 35" xfId="14683" xr:uid="{A2AE7D10-5D31-456F-A422-A8A701576D3D}"/>
    <cellStyle name="Normal 2 2 2 16 36" xfId="14684" xr:uid="{919E27C3-C947-418B-BBEE-0B8EE3D6EA5E}"/>
    <cellStyle name="Normal 2 2 2 16 37" xfId="14685" xr:uid="{D7ADAF55-0137-40B5-82BB-E71E298A7D62}"/>
    <cellStyle name="Normal 2 2 2 16 38" xfId="14686" xr:uid="{BEB18CAC-686D-42EF-87CD-10B5780696B5}"/>
    <cellStyle name="Normal 2 2 2 16 39" xfId="14687" xr:uid="{FF1C5F8D-F948-432E-A76B-B30BCAAFE39B}"/>
    <cellStyle name="Normal 2 2 2 16 4" xfId="14688" xr:uid="{48A6107C-89AA-4F9D-8446-7C6379113AAA}"/>
    <cellStyle name="Normal 2 2 2 16 40" xfId="14689" xr:uid="{076539EE-8A85-47C7-ABD2-23C60C225010}"/>
    <cellStyle name="Normal 2 2 2 16 41" xfId="14690" xr:uid="{DD7CC0C1-76D2-44E3-9773-74FA8C206035}"/>
    <cellStyle name="Normal 2 2 2 16 42" xfId="14691" xr:uid="{D8C54433-13EA-4456-B801-238DF39EACBF}"/>
    <cellStyle name="Normal 2 2 2 16 43" xfId="14692" xr:uid="{20BEEC91-AF67-4F36-8CBD-A3D76F873392}"/>
    <cellStyle name="Normal 2 2 2 16 44" xfId="14693" xr:uid="{5363802C-0BE0-4F80-9697-2E465516940D}"/>
    <cellStyle name="Normal 2 2 2 16 45" xfId="14694" xr:uid="{359CEA2C-BF29-4E8D-B90A-C45D7C014E29}"/>
    <cellStyle name="Normal 2 2 2 16 46" xfId="14695" xr:uid="{987137DC-F1DB-4599-8596-26282F6BAC2D}"/>
    <cellStyle name="Normal 2 2 2 16 5" xfId="14696" xr:uid="{F55DE2D2-0383-4115-8976-4A82506BE14C}"/>
    <cellStyle name="Normal 2 2 2 16 6" xfId="14697" xr:uid="{BE948958-0C89-49C3-98DD-0F93249E26A8}"/>
    <cellStyle name="Normal 2 2 2 16 7" xfId="14698" xr:uid="{B6FE8F6E-46C6-4772-AD93-3860B63B0799}"/>
    <cellStyle name="Normal 2 2 2 16 8" xfId="14699" xr:uid="{6FA221DF-B2B2-4FE2-A294-2362194190DA}"/>
    <cellStyle name="Normal 2 2 2 16 9" xfId="14700" xr:uid="{7D25FDFB-017A-4B33-A54E-BAA996F65138}"/>
    <cellStyle name="Normal 2 2 2 17" xfId="14701" xr:uid="{05C8FFE3-4521-404E-94A9-A3699F706ACC}"/>
    <cellStyle name="Normal 2 2 2 17 10" xfId="14702" xr:uid="{D11D6FE2-9FAB-47E1-BE47-FC853C895332}"/>
    <cellStyle name="Normal 2 2 2 17 10 10" xfId="14703" xr:uid="{8809B3B5-87D9-46A6-95D8-FB4556C60DA7}"/>
    <cellStyle name="Normal 2 2 2 17 10 11" xfId="14704" xr:uid="{FB96BB37-3780-4DC6-B36E-8E2502BAACDB}"/>
    <cellStyle name="Normal 2 2 2 17 10 12" xfId="14705" xr:uid="{444C391A-7585-4B54-8E13-C838BB0E8011}"/>
    <cellStyle name="Normal 2 2 2 17 10 13" xfId="14706" xr:uid="{ADC36320-C5CA-40C1-A756-6DA19AAE7A24}"/>
    <cellStyle name="Normal 2 2 2 17 10 2" xfId="14707" xr:uid="{D7F263B9-EB61-4499-8A10-830EBE1491A5}"/>
    <cellStyle name="Normal 2 2 2 17 10 2 2" xfId="14708" xr:uid="{2253538A-B78E-4345-80E8-636FE0DCDBB2}"/>
    <cellStyle name="Normal 2 2 2 17 10 2 3" xfId="14709" xr:uid="{0CC6085F-476A-4395-93BB-CFF86516A928}"/>
    <cellStyle name="Normal 2 2 2 17 10 2 4" xfId="14710" xr:uid="{B43F2870-7BE9-4CD4-9968-0A1A3DA508A3}"/>
    <cellStyle name="Normal 2 2 2 17 10 2 5" xfId="14711" xr:uid="{3DA4B393-296A-4A68-983F-624DBA52EC36}"/>
    <cellStyle name="Normal 2 2 2 17 10 2 6" xfId="14712" xr:uid="{E502AA7A-7DC5-4E89-A380-12AF5016ABBE}"/>
    <cellStyle name="Normal 2 2 2 17 10 3" xfId="14713" xr:uid="{64AD087D-5E57-4E6C-AA03-5864B5D7D1E0}"/>
    <cellStyle name="Normal 2 2 2 17 10 3 2" xfId="14714" xr:uid="{8BB8E935-03FD-40DF-B49F-CC500C8CD708}"/>
    <cellStyle name="Normal 2 2 2 17 10 3 3" xfId="14715" xr:uid="{7606ACB5-6B88-400E-B875-9A1D1158A04C}"/>
    <cellStyle name="Normal 2 2 2 17 10 3 4" xfId="14716" xr:uid="{EEA8E99B-3935-4508-A5CF-70E98811AFFA}"/>
    <cellStyle name="Normal 2 2 2 17 10 3 5" xfId="14717" xr:uid="{3CB6C05E-A918-4649-B5F2-663E9BC22BE2}"/>
    <cellStyle name="Normal 2 2 2 17 10 3 6" xfId="14718" xr:uid="{629A6BF0-A66A-4D2E-8726-21AF6E70400F}"/>
    <cellStyle name="Normal 2 2 2 17 10 4" xfId="14719" xr:uid="{3D584471-AFBE-4341-AE00-54F9C71E77BB}"/>
    <cellStyle name="Normal 2 2 2 17 10 4 2" xfId="14720" xr:uid="{8FDFCC29-0A43-46AC-8A1A-35CB757825B7}"/>
    <cellStyle name="Normal 2 2 2 17 10 4 3" xfId="14721" xr:uid="{35B733B3-EBB8-4975-B88F-4D932BFEF8C7}"/>
    <cellStyle name="Normal 2 2 2 17 10 4 4" xfId="14722" xr:uid="{CD0376D8-4A52-4AB3-93CF-637BACA94AB8}"/>
    <cellStyle name="Normal 2 2 2 17 10 4 5" xfId="14723" xr:uid="{16625E3D-DF5A-4659-AC9F-1942E8E59326}"/>
    <cellStyle name="Normal 2 2 2 17 10 4 6" xfId="14724" xr:uid="{49D21767-D051-447D-B2FA-8D275BB78DB8}"/>
    <cellStyle name="Normal 2 2 2 17 10 5" xfId="14725" xr:uid="{60D85FD5-84A3-4D09-BFF1-4D7EF68FA6C6}"/>
    <cellStyle name="Normal 2 2 2 17 10 5 2" xfId="14726" xr:uid="{574F6635-0B58-4D2E-B5F1-4E0D97253672}"/>
    <cellStyle name="Normal 2 2 2 17 10 5 3" xfId="14727" xr:uid="{E82F9BF8-E75D-40E3-BEEF-F1DBC685290B}"/>
    <cellStyle name="Normal 2 2 2 17 10 5 4" xfId="14728" xr:uid="{2CE29074-723B-488A-975F-27E21B25627D}"/>
    <cellStyle name="Normal 2 2 2 17 10 5 5" xfId="14729" xr:uid="{B4D93E2B-B134-4F26-9839-42995CB11326}"/>
    <cellStyle name="Normal 2 2 2 17 10 5 6" xfId="14730" xr:uid="{7F98C7D1-B9C0-4FDE-A736-1FFC8B2066FC}"/>
    <cellStyle name="Normal 2 2 2 17 10 6" xfId="14731" xr:uid="{90596F6B-8A21-4959-92F6-D0CB30C732A2}"/>
    <cellStyle name="Normal 2 2 2 17 10 6 2" xfId="14732" xr:uid="{0D32D4D3-0804-4559-8F05-65CF7C0CC733}"/>
    <cellStyle name="Normal 2 2 2 17 10 6 3" xfId="14733" xr:uid="{45201F46-791C-4EBF-90E4-6C10DBFE78E4}"/>
    <cellStyle name="Normal 2 2 2 17 10 6 4" xfId="14734" xr:uid="{9D102DBB-3406-48A9-AD5C-96C8B94A58FC}"/>
    <cellStyle name="Normal 2 2 2 17 10 6 5" xfId="14735" xr:uid="{5926A29E-6AF5-4E29-A12E-CA20E1922166}"/>
    <cellStyle name="Normal 2 2 2 17 10 6 6" xfId="14736" xr:uid="{E239D7EB-30AD-4EF4-9ED2-EF5C01DAF3C8}"/>
    <cellStyle name="Normal 2 2 2 17 10 7" xfId="14737" xr:uid="{834A49D6-ED27-4D03-B55D-266B18990FA6}"/>
    <cellStyle name="Normal 2 2 2 17 10 7 2" xfId="14738" xr:uid="{3048CD22-2819-48F4-BD57-99FD0C59BEAA}"/>
    <cellStyle name="Normal 2 2 2 17 10 7 3" xfId="14739" xr:uid="{DC8690EF-87A4-4A6A-BE5E-8EE557BD6069}"/>
    <cellStyle name="Normal 2 2 2 17 10 7 4" xfId="14740" xr:uid="{BA538172-D3FD-4D47-ACD3-07760973A3F1}"/>
    <cellStyle name="Normal 2 2 2 17 10 7 5" xfId="14741" xr:uid="{0B8F376C-FE01-4573-B17A-868D8534F48B}"/>
    <cellStyle name="Normal 2 2 2 17 10 7 6" xfId="14742" xr:uid="{7D1BE2A1-355D-4C05-85FB-DDE9F55D5D38}"/>
    <cellStyle name="Normal 2 2 2 17 10 8" xfId="14743" xr:uid="{1C632602-5606-4D60-B153-749B41BA7E39}"/>
    <cellStyle name="Normal 2 2 2 17 10 8 2" xfId="14744" xr:uid="{CACEE22C-0BE4-4D4B-AFF5-4CB34B90CEEB}"/>
    <cellStyle name="Normal 2 2 2 17 10 8 3" xfId="14745" xr:uid="{AC046D32-0F3E-4DE9-ACFF-EB8C4B39AEFD}"/>
    <cellStyle name="Normal 2 2 2 17 10 8 4" xfId="14746" xr:uid="{31EAB81B-5855-473C-B48D-A96B89898628}"/>
    <cellStyle name="Normal 2 2 2 17 10 8 5" xfId="14747" xr:uid="{E443B0A4-EBDC-4DA2-B71B-E5279975C6B2}"/>
    <cellStyle name="Normal 2 2 2 17 10 8 6" xfId="14748" xr:uid="{1EE50E17-81A3-4B21-9C35-07126A13352B}"/>
    <cellStyle name="Normal 2 2 2 17 10 9" xfId="14749" xr:uid="{888DDCDC-44FA-4D65-BF72-70D19719EE17}"/>
    <cellStyle name="Normal 2 2 2 17 11" xfId="14750" xr:uid="{55C04A55-935B-4BD5-B698-F7237385826E}"/>
    <cellStyle name="Normal 2 2 2 17 11 10" xfId="14751" xr:uid="{63C5095E-C895-4E78-AFA7-D3FBF836D9C0}"/>
    <cellStyle name="Normal 2 2 2 17 11 11" xfId="14752" xr:uid="{27CFCB7E-04C8-4138-B1DC-742C14AAF26A}"/>
    <cellStyle name="Normal 2 2 2 17 11 12" xfId="14753" xr:uid="{E3D6C32D-D78A-489D-9F52-1C5F638A17C9}"/>
    <cellStyle name="Normal 2 2 2 17 11 13" xfId="14754" xr:uid="{7DEC67C1-5391-4963-B117-7E354B0D537F}"/>
    <cellStyle name="Normal 2 2 2 17 11 2" xfId="14755" xr:uid="{B66BF63F-1466-44B9-9859-ED32786B9F5C}"/>
    <cellStyle name="Normal 2 2 2 17 11 2 2" xfId="14756" xr:uid="{2C0E84B3-C74D-44C9-AB71-FB53DBF9D3E0}"/>
    <cellStyle name="Normal 2 2 2 17 11 2 3" xfId="14757" xr:uid="{55BD99EC-5E17-49DB-8E83-5D663124DE41}"/>
    <cellStyle name="Normal 2 2 2 17 11 2 4" xfId="14758" xr:uid="{2A6FDBA4-5A8A-4719-8A04-ABE2C4C525C7}"/>
    <cellStyle name="Normal 2 2 2 17 11 2 5" xfId="14759" xr:uid="{21F6CD8E-3C43-41DD-B687-80E2ACB49D56}"/>
    <cellStyle name="Normal 2 2 2 17 11 2 6" xfId="14760" xr:uid="{446ADC1A-0644-4C40-AD21-B9BF1FBDB8FC}"/>
    <cellStyle name="Normal 2 2 2 17 11 3" xfId="14761" xr:uid="{486AC70B-C142-4D43-A123-15E3B09A8EE5}"/>
    <cellStyle name="Normal 2 2 2 17 11 3 2" xfId="14762" xr:uid="{853AAAC3-C196-4103-940D-CC83AABEF116}"/>
    <cellStyle name="Normal 2 2 2 17 11 3 3" xfId="14763" xr:uid="{1D75EF8A-6617-4B8D-A274-A8DCCFA22A50}"/>
    <cellStyle name="Normal 2 2 2 17 11 3 4" xfId="14764" xr:uid="{604CFEB4-2665-4A87-ACC9-8CBE0F06FA40}"/>
    <cellStyle name="Normal 2 2 2 17 11 3 5" xfId="14765" xr:uid="{2A37ED00-963A-45DE-B610-4404B3FED8A4}"/>
    <cellStyle name="Normal 2 2 2 17 11 3 6" xfId="14766" xr:uid="{FCE56DC4-0CDD-41B6-8DE9-66E3422E0B7C}"/>
    <cellStyle name="Normal 2 2 2 17 11 4" xfId="14767" xr:uid="{7638A4A3-E9DE-4C92-8F03-457480FB258A}"/>
    <cellStyle name="Normal 2 2 2 17 11 4 2" xfId="14768" xr:uid="{6FA9D40F-880F-4EE3-8E6C-A06976D06A5D}"/>
    <cellStyle name="Normal 2 2 2 17 11 4 3" xfId="14769" xr:uid="{9D6CF703-6DAA-4319-A383-EC812A9A5485}"/>
    <cellStyle name="Normal 2 2 2 17 11 4 4" xfId="14770" xr:uid="{DD2A329C-1E4C-406C-A478-DCCF08519FE1}"/>
    <cellStyle name="Normal 2 2 2 17 11 4 5" xfId="14771" xr:uid="{42E4ADBD-B052-436A-87C6-F3FF954D99D8}"/>
    <cellStyle name="Normal 2 2 2 17 11 4 6" xfId="14772" xr:uid="{638DAD01-B96F-4345-B3D5-D10988C0A576}"/>
    <cellStyle name="Normal 2 2 2 17 11 5" xfId="14773" xr:uid="{0859110A-F564-40F1-AA55-AB144EBE4267}"/>
    <cellStyle name="Normal 2 2 2 17 11 5 2" xfId="14774" xr:uid="{F9E0FB9D-FCF8-492F-91F5-CBD092036998}"/>
    <cellStyle name="Normal 2 2 2 17 11 5 3" xfId="14775" xr:uid="{2CFE38F6-104F-4E32-BC0F-9A34F4CB112D}"/>
    <cellStyle name="Normal 2 2 2 17 11 5 4" xfId="14776" xr:uid="{0625FE13-9C24-463B-9BFF-697F2A38FC06}"/>
    <cellStyle name="Normal 2 2 2 17 11 5 5" xfId="14777" xr:uid="{92F262A9-A261-4F97-8891-DC9CFBD750D6}"/>
    <cellStyle name="Normal 2 2 2 17 11 5 6" xfId="14778" xr:uid="{11EED7EF-BEE9-4D2C-B270-415E7BCD5344}"/>
    <cellStyle name="Normal 2 2 2 17 11 6" xfId="14779" xr:uid="{D32E76A2-5B00-4F3F-A731-9DA3E84D65E1}"/>
    <cellStyle name="Normal 2 2 2 17 11 6 2" xfId="14780" xr:uid="{6C8471C7-31FC-4372-8148-019E9E17C3EE}"/>
    <cellStyle name="Normal 2 2 2 17 11 6 3" xfId="14781" xr:uid="{5884CCCF-CAF7-4201-8087-AE7F519B3553}"/>
    <cellStyle name="Normal 2 2 2 17 11 6 4" xfId="14782" xr:uid="{943EB093-762D-4C7B-81C9-3D8E082FA7E2}"/>
    <cellStyle name="Normal 2 2 2 17 11 6 5" xfId="14783" xr:uid="{B159C761-5B2C-433B-8D5C-51C9C3F5E14C}"/>
    <cellStyle name="Normal 2 2 2 17 11 6 6" xfId="14784" xr:uid="{CFEE13CD-3B28-42BB-A515-C7C1F26D50F2}"/>
    <cellStyle name="Normal 2 2 2 17 11 7" xfId="14785" xr:uid="{8972CF0F-B402-4231-8FA3-5FD988D9E71F}"/>
    <cellStyle name="Normal 2 2 2 17 11 7 2" xfId="14786" xr:uid="{FA772556-24A8-4879-9802-E0EA14DCF1A1}"/>
    <cellStyle name="Normal 2 2 2 17 11 7 3" xfId="14787" xr:uid="{3A4C5501-39A5-4E30-8BCF-2DD8F7531F87}"/>
    <cellStyle name="Normal 2 2 2 17 11 7 4" xfId="14788" xr:uid="{4D628754-F028-4402-9417-9D314248EA75}"/>
    <cellStyle name="Normal 2 2 2 17 11 7 5" xfId="14789" xr:uid="{221D7D82-A814-4F33-9C36-1C358DFCA7E7}"/>
    <cellStyle name="Normal 2 2 2 17 11 7 6" xfId="14790" xr:uid="{06DB8E31-6404-416D-86EC-08905B243FC4}"/>
    <cellStyle name="Normal 2 2 2 17 11 8" xfId="14791" xr:uid="{E22D67B1-C88B-440F-B3D3-FBB99F274101}"/>
    <cellStyle name="Normal 2 2 2 17 11 8 2" xfId="14792" xr:uid="{DED43B11-ED17-4DB7-9EAB-E29755C1962A}"/>
    <cellStyle name="Normal 2 2 2 17 11 8 3" xfId="14793" xr:uid="{A96640D7-E471-4E10-BA15-3102BBE850BE}"/>
    <cellStyle name="Normal 2 2 2 17 11 8 4" xfId="14794" xr:uid="{6C83B547-9E14-4234-9411-55D509E98247}"/>
    <cellStyle name="Normal 2 2 2 17 11 8 5" xfId="14795" xr:uid="{6FBC4381-3889-4BB0-BEB1-3A6D7F2B7AE4}"/>
    <cellStyle name="Normal 2 2 2 17 11 8 6" xfId="14796" xr:uid="{2E44DA23-305F-4D5F-A10D-6043CE19899B}"/>
    <cellStyle name="Normal 2 2 2 17 11 9" xfId="14797" xr:uid="{404EDA11-C4D3-42A7-AA51-E94A31A859B9}"/>
    <cellStyle name="Normal 2 2 2 17 12" xfId="14798" xr:uid="{DE0DEDD9-A469-4371-B02E-2FC51DC9FA4F}"/>
    <cellStyle name="Normal 2 2 2 17 13" xfId="14799" xr:uid="{536F338C-8426-40BB-A9D0-EF99D666090A}"/>
    <cellStyle name="Normal 2 2 2 17 14" xfId="14800" xr:uid="{D18D31BE-910A-4A8B-AFE7-D6E8C7DA187E}"/>
    <cellStyle name="Normal 2 2 2 17 15" xfId="14801" xr:uid="{99708D5E-3C4B-4426-A6EB-52E6DB98A7E8}"/>
    <cellStyle name="Normal 2 2 2 17 16" xfId="14802" xr:uid="{6B8D8053-A44A-4394-A01A-5D43EFF9A060}"/>
    <cellStyle name="Normal 2 2 2 17 17" xfId="14803" xr:uid="{FCB4C5F8-800F-48D9-B109-7C9A40688E6B}"/>
    <cellStyle name="Normal 2 2 2 17 18" xfId="14804" xr:uid="{9C4F4C82-983D-4B62-B4A5-61F5D077C7B3}"/>
    <cellStyle name="Normal 2 2 2 17 19" xfId="14805" xr:uid="{1FEDCD39-80C0-425C-91A6-918F337214CF}"/>
    <cellStyle name="Normal 2 2 2 17 2" xfId="14806" xr:uid="{4B4C66D7-C8CE-4965-B5EE-80466F548BD9}"/>
    <cellStyle name="Normal 2 2 2 17 2 10" xfId="14807" xr:uid="{8DFD8C54-8ABA-4C0F-86E7-0CF29BE7A2B6}"/>
    <cellStyle name="Normal 2 2 2 17 2 11" xfId="14808" xr:uid="{9D27F352-6E55-444F-808B-ED613398951D}"/>
    <cellStyle name="Normal 2 2 2 17 2 12" xfId="14809" xr:uid="{651BCC18-1877-4727-9841-7A70B9217A7E}"/>
    <cellStyle name="Normal 2 2 2 17 2 13" xfId="14810" xr:uid="{E5002CE5-6194-47D9-8767-D97A7B9FD193}"/>
    <cellStyle name="Normal 2 2 2 17 2 2" xfId="14811" xr:uid="{C07FCDF5-56F6-4403-8FEA-4C80832BBEC2}"/>
    <cellStyle name="Normal 2 2 2 17 2 2 2" xfId="14812" xr:uid="{430A3DE3-6575-4223-B0E1-82CBB10512BC}"/>
    <cellStyle name="Normal 2 2 2 17 2 2 3" xfId="14813" xr:uid="{8E7F7952-BE6B-45DE-A88C-D6216CB66CCA}"/>
    <cellStyle name="Normal 2 2 2 17 2 2 4" xfId="14814" xr:uid="{B153E1B7-6AB9-4D93-B9E8-D556CE675B27}"/>
    <cellStyle name="Normal 2 2 2 17 2 2 5" xfId="14815" xr:uid="{66461783-4BC8-45BF-80BC-1A5A73341141}"/>
    <cellStyle name="Normal 2 2 2 17 2 2 6" xfId="14816" xr:uid="{75B78213-919C-4D5B-B6EE-BC0120BB06A8}"/>
    <cellStyle name="Normal 2 2 2 17 2 3" xfId="14817" xr:uid="{BB6A198C-5861-4923-9009-61053C2A9449}"/>
    <cellStyle name="Normal 2 2 2 17 2 3 2" xfId="14818" xr:uid="{CE44D3FD-62D2-4E28-821D-6E5C2E30F8EE}"/>
    <cellStyle name="Normal 2 2 2 17 2 3 3" xfId="14819" xr:uid="{1091A7C1-E28D-4D00-B3C6-D301997C3616}"/>
    <cellStyle name="Normal 2 2 2 17 2 3 4" xfId="14820" xr:uid="{CA210B50-57F3-4739-871B-A08789DDD2B5}"/>
    <cellStyle name="Normal 2 2 2 17 2 3 5" xfId="14821" xr:uid="{246D436A-D19A-4245-A532-25BBD337EFC7}"/>
    <cellStyle name="Normal 2 2 2 17 2 3 6" xfId="14822" xr:uid="{AFFC82D9-14AE-4E85-A893-6C303BE67E4F}"/>
    <cellStyle name="Normal 2 2 2 17 2 4" xfId="14823" xr:uid="{36267544-A35A-4620-8F07-D42EC57946E1}"/>
    <cellStyle name="Normal 2 2 2 17 2 4 2" xfId="14824" xr:uid="{2697F549-B079-4AC1-861D-B0FEFFE31DEB}"/>
    <cellStyle name="Normal 2 2 2 17 2 4 3" xfId="14825" xr:uid="{5DB8EC5F-12F1-4ECA-915E-CDCDB02DD998}"/>
    <cellStyle name="Normal 2 2 2 17 2 4 4" xfId="14826" xr:uid="{8EDC0770-5BC9-4EEC-BB95-4A83F3B2CEEA}"/>
    <cellStyle name="Normal 2 2 2 17 2 4 5" xfId="14827" xr:uid="{F965222C-4A5B-4C7C-8CEB-CDDA1B97064B}"/>
    <cellStyle name="Normal 2 2 2 17 2 4 6" xfId="14828" xr:uid="{74B727E5-8C77-4C19-BB5C-4B0D31A34FA1}"/>
    <cellStyle name="Normal 2 2 2 17 2 5" xfId="14829" xr:uid="{956E3DC3-30FC-49C4-A465-257F32C2908B}"/>
    <cellStyle name="Normal 2 2 2 17 2 5 2" xfId="14830" xr:uid="{9BE84036-3950-4224-B302-AF8F39F9C350}"/>
    <cellStyle name="Normal 2 2 2 17 2 5 3" xfId="14831" xr:uid="{CC9C3C3A-B422-4D29-9315-F01C0C7B3AC8}"/>
    <cellStyle name="Normal 2 2 2 17 2 5 4" xfId="14832" xr:uid="{9A15F3FB-E1B7-46B8-8603-369C32E57909}"/>
    <cellStyle name="Normal 2 2 2 17 2 5 5" xfId="14833" xr:uid="{3AA53CC4-6088-4746-9FBE-BE3797BA534D}"/>
    <cellStyle name="Normal 2 2 2 17 2 5 6" xfId="14834" xr:uid="{73316872-397D-4629-A736-C2DC15A233A3}"/>
    <cellStyle name="Normal 2 2 2 17 2 6" xfId="14835" xr:uid="{25BAE555-533C-4F67-A721-5F996A92EBCE}"/>
    <cellStyle name="Normal 2 2 2 17 2 6 2" xfId="14836" xr:uid="{D5F03C25-91A9-422D-8C06-7827A1FCB219}"/>
    <cellStyle name="Normal 2 2 2 17 2 6 3" xfId="14837" xr:uid="{BDD4EF18-7609-467F-8F9C-FBB446AB3752}"/>
    <cellStyle name="Normal 2 2 2 17 2 6 4" xfId="14838" xr:uid="{7DED3FAB-BA67-4427-8223-316034F1C975}"/>
    <cellStyle name="Normal 2 2 2 17 2 6 5" xfId="14839" xr:uid="{2425F9BE-ED61-4944-A2D5-66651764A735}"/>
    <cellStyle name="Normal 2 2 2 17 2 6 6" xfId="14840" xr:uid="{26055E0A-7451-4379-9D99-22BEC6BF24E6}"/>
    <cellStyle name="Normal 2 2 2 17 2 7" xfId="14841" xr:uid="{ABF4031B-51C5-433B-BABC-D0C640FBABD9}"/>
    <cellStyle name="Normal 2 2 2 17 2 7 2" xfId="14842" xr:uid="{39630CE3-5747-4571-A614-C4C720AFAB59}"/>
    <cellStyle name="Normal 2 2 2 17 2 7 3" xfId="14843" xr:uid="{28C95A9A-04D7-4320-8057-B4CE20173E37}"/>
    <cellStyle name="Normal 2 2 2 17 2 7 4" xfId="14844" xr:uid="{9D113593-06E2-42B0-A243-5DD29A976282}"/>
    <cellStyle name="Normal 2 2 2 17 2 7 5" xfId="14845" xr:uid="{FC383F66-DE92-4DE2-AA65-075EEF6C83B9}"/>
    <cellStyle name="Normal 2 2 2 17 2 7 6" xfId="14846" xr:uid="{71E74174-D47F-4EC6-B37B-4C98D2EE3DB5}"/>
    <cellStyle name="Normal 2 2 2 17 2 8" xfId="14847" xr:uid="{AA558CE5-281E-40DD-B2CD-8FABFB01D04E}"/>
    <cellStyle name="Normal 2 2 2 17 2 8 2" xfId="14848" xr:uid="{870278A6-C99A-43C9-BD39-119A6E67C66D}"/>
    <cellStyle name="Normal 2 2 2 17 2 8 3" xfId="14849" xr:uid="{3FF7F094-5BE7-4B7B-AD2A-D6161F190CC9}"/>
    <cellStyle name="Normal 2 2 2 17 2 8 4" xfId="14850" xr:uid="{68C8E051-B1D6-476E-8FC0-454750E821CE}"/>
    <cellStyle name="Normal 2 2 2 17 2 8 5" xfId="14851" xr:uid="{07B47E5F-1051-4AEA-A5F8-9488F6C047E6}"/>
    <cellStyle name="Normal 2 2 2 17 2 8 6" xfId="14852" xr:uid="{E888D643-E044-46E8-80E0-323F9610F8A3}"/>
    <cellStyle name="Normal 2 2 2 17 2 9" xfId="14853" xr:uid="{414A736C-F936-4895-87D5-E8ECD20F18C8}"/>
    <cellStyle name="Normal 2 2 2 17 20" xfId="14854" xr:uid="{4958CEEE-45CC-478B-BA7B-8BCFDED1AECD}"/>
    <cellStyle name="Normal 2 2 2 17 21" xfId="14855" xr:uid="{7F333479-B61D-4E3B-BB93-4481F2190FAF}"/>
    <cellStyle name="Normal 2 2 2 17 22" xfId="14856" xr:uid="{E6D987E3-B00A-4227-8DEE-11910E064570}"/>
    <cellStyle name="Normal 2 2 2 17 23" xfId="14857" xr:uid="{BDD1B346-E172-4326-92CB-EF1F109E55E0}"/>
    <cellStyle name="Normal 2 2 2 17 24" xfId="14858" xr:uid="{BB0E127E-024B-445E-AB22-81492957E41F}"/>
    <cellStyle name="Normal 2 2 2 17 25" xfId="14859" xr:uid="{C726FA1C-A987-4150-A5FD-A2A9978AF0D2}"/>
    <cellStyle name="Normal 2 2 2 17 26" xfId="14860" xr:uid="{7DD74E38-839A-4284-A0B8-E70A7E8197AF}"/>
    <cellStyle name="Normal 2 2 2 17 27" xfId="14861" xr:uid="{A0CDD0B5-3D7F-464D-BFCC-5231E3AD3C50}"/>
    <cellStyle name="Normal 2 2 2 17 28" xfId="14862" xr:uid="{A4D06B8E-FE7F-4E2F-92D6-8CC070E62336}"/>
    <cellStyle name="Normal 2 2 2 17 29" xfId="14863" xr:uid="{7F1ED093-1BB6-4FF9-A5AC-48C0ED3A0F92}"/>
    <cellStyle name="Normal 2 2 2 17 3" xfId="14864" xr:uid="{EFD513A2-B747-405C-A231-BD87635BAE7A}"/>
    <cellStyle name="Normal 2 2 2 17 3 10" xfId="14865" xr:uid="{EED74D0F-DFD8-423F-B897-AE47691C36AD}"/>
    <cellStyle name="Normal 2 2 2 17 3 11" xfId="14866" xr:uid="{E484D0BD-C161-4A33-A70A-667F621812FE}"/>
    <cellStyle name="Normal 2 2 2 17 3 12" xfId="14867" xr:uid="{DA93698A-EC25-4508-83BE-12FD21A9CA18}"/>
    <cellStyle name="Normal 2 2 2 17 3 13" xfId="14868" xr:uid="{F5CA304A-4D3C-4C86-8B28-8D552A8337AC}"/>
    <cellStyle name="Normal 2 2 2 17 3 2" xfId="14869" xr:uid="{A2F83DC3-A32B-4774-A2DF-0C5DE1F9BC3E}"/>
    <cellStyle name="Normal 2 2 2 17 3 2 2" xfId="14870" xr:uid="{F445B6B9-7C9D-4684-916E-EE2222D6F800}"/>
    <cellStyle name="Normal 2 2 2 17 3 2 3" xfId="14871" xr:uid="{47789393-DF46-4714-888F-D708B0D311A3}"/>
    <cellStyle name="Normal 2 2 2 17 3 2 4" xfId="14872" xr:uid="{920DA34A-63D7-457A-85CB-829D1757E630}"/>
    <cellStyle name="Normal 2 2 2 17 3 2 5" xfId="14873" xr:uid="{8B68DF58-FAE3-4DAD-B11D-DE0AB3BB9E4E}"/>
    <cellStyle name="Normal 2 2 2 17 3 2 6" xfId="14874" xr:uid="{5392A48D-B310-4892-B225-037881E3BE64}"/>
    <cellStyle name="Normal 2 2 2 17 3 3" xfId="14875" xr:uid="{06E00522-A395-4FE8-B2BE-CA18B4D6C415}"/>
    <cellStyle name="Normal 2 2 2 17 3 3 2" xfId="14876" xr:uid="{09F59408-2483-4741-93CA-D0D9C40C9C00}"/>
    <cellStyle name="Normal 2 2 2 17 3 3 3" xfId="14877" xr:uid="{644739F9-0E68-49DE-8A0A-A9166B331222}"/>
    <cellStyle name="Normal 2 2 2 17 3 3 4" xfId="14878" xr:uid="{BA6BCA7E-B4B6-4D62-8F2E-83C548C8F604}"/>
    <cellStyle name="Normal 2 2 2 17 3 3 5" xfId="14879" xr:uid="{DA1FED16-874D-41C9-8D59-3AE563D10C3F}"/>
    <cellStyle name="Normal 2 2 2 17 3 3 6" xfId="14880" xr:uid="{07F194E0-30B7-44AC-9C79-65EDD32F89D5}"/>
    <cellStyle name="Normal 2 2 2 17 3 4" xfId="14881" xr:uid="{51BFC089-3D82-44D2-A7FE-19AF45F3CAE0}"/>
    <cellStyle name="Normal 2 2 2 17 3 4 2" xfId="14882" xr:uid="{86E221F7-615F-4567-BA03-28E8139D8E8F}"/>
    <cellStyle name="Normal 2 2 2 17 3 4 3" xfId="14883" xr:uid="{2D9E6AA7-1788-4E62-BEC8-393AD73696AD}"/>
    <cellStyle name="Normal 2 2 2 17 3 4 4" xfId="14884" xr:uid="{6A32202B-D9E8-4E8B-8854-4B266B8E825A}"/>
    <cellStyle name="Normal 2 2 2 17 3 4 5" xfId="14885" xr:uid="{ED26212D-839C-4D10-980B-96D1E39144B8}"/>
    <cellStyle name="Normal 2 2 2 17 3 4 6" xfId="14886" xr:uid="{327B6F0E-0F2C-4EF5-8B18-95F1F49C3D0C}"/>
    <cellStyle name="Normal 2 2 2 17 3 5" xfId="14887" xr:uid="{6B92C39F-0F63-4940-AAF9-C48460B73F74}"/>
    <cellStyle name="Normal 2 2 2 17 3 5 2" xfId="14888" xr:uid="{605F6232-B903-4156-B056-172A5F5B5343}"/>
    <cellStyle name="Normal 2 2 2 17 3 5 3" xfId="14889" xr:uid="{FC30BB47-210E-4827-95CF-CE84C70907FB}"/>
    <cellStyle name="Normal 2 2 2 17 3 5 4" xfId="14890" xr:uid="{0E79E198-0932-4F54-B1E3-B253D58AC4B4}"/>
    <cellStyle name="Normal 2 2 2 17 3 5 5" xfId="14891" xr:uid="{70D91D8E-A9F0-4606-BC9D-968AE822C554}"/>
    <cellStyle name="Normal 2 2 2 17 3 5 6" xfId="14892" xr:uid="{49D4B974-D386-4B9A-BF6D-E877CD8CBC0D}"/>
    <cellStyle name="Normal 2 2 2 17 3 6" xfId="14893" xr:uid="{00AD9FCB-C594-4DAD-88C1-D8F1F37DA3CB}"/>
    <cellStyle name="Normal 2 2 2 17 3 6 2" xfId="14894" xr:uid="{0DCDD310-F608-4E9F-897B-41F165A211DA}"/>
    <cellStyle name="Normal 2 2 2 17 3 6 3" xfId="14895" xr:uid="{C7C6CD1F-8E94-4BAF-9243-519A0E8816C3}"/>
    <cellStyle name="Normal 2 2 2 17 3 6 4" xfId="14896" xr:uid="{B230031B-8541-417B-B52E-591F71A58A16}"/>
    <cellStyle name="Normal 2 2 2 17 3 6 5" xfId="14897" xr:uid="{E10CF871-BCAD-4D91-8870-E56BCBE7C988}"/>
    <cellStyle name="Normal 2 2 2 17 3 6 6" xfId="14898" xr:uid="{11AFFB47-85F2-44B7-A3E0-642600AA73BE}"/>
    <cellStyle name="Normal 2 2 2 17 3 7" xfId="14899" xr:uid="{DB18A896-78BA-48CA-9ED2-5BA8E79D14D2}"/>
    <cellStyle name="Normal 2 2 2 17 3 7 2" xfId="14900" xr:uid="{24AD5651-AD76-45CA-AEA3-07169643CE58}"/>
    <cellStyle name="Normal 2 2 2 17 3 7 3" xfId="14901" xr:uid="{B1EEA8C1-D287-49FE-A15F-75BD80EA5673}"/>
    <cellStyle name="Normal 2 2 2 17 3 7 4" xfId="14902" xr:uid="{6D729AD7-AD42-4302-81D6-AD514A49E88A}"/>
    <cellStyle name="Normal 2 2 2 17 3 7 5" xfId="14903" xr:uid="{158B36D9-40B7-4EA0-816C-91C010149A73}"/>
    <cellStyle name="Normal 2 2 2 17 3 7 6" xfId="14904" xr:uid="{98E00145-13EA-496B-8AC0-3DE8BF2357AF}"/>
    <cellStyle name="Normal 2 2 2 17 3 8" xfId="14905" xr:uid="{9B52DDFF-5B29-4C7F-A2CB-9F31E248BADA}"/>
    <cellStyle name="Normal 2 2 2 17 3 8 2" xfId="14906" xr:uid="{7DF2471A-E668-40E6-97E6-6B426AA1E876}"/>
    <cellStyle name="Normal 2 2 2 17 3 8 3" xfId="14907" xr:uid="{92E67F56-BFF0-4CAB-A8CE-812433A4A934}"/>
    <cellStyle name="Normal 2 2 2 17 3 8 4" xfId="14908" xr:uid="{BD8E1405-309F-4887-8BF8-6A02F2FD4BA6}"/>
    <cellStyle name="Normal 2 2 2 17 3 8 5" xfId="14909" xr:uid="{A6ED1BB9-08E1-48A6-BFEC-2B853B033B36}"/>
    <cellStyle name="Normal 2 2 2 17 3 8 6" xfId="14910" xr:uid="{7B8FBD8F-0B61-49BE-A5E0-F4D4801E56F7}"/>
    <cellStyle name="Normal 2 2 2 17 3 9" xfId="14911" xr:uid="{1BB40D3A-C6B3-4E12-B6B5-064740956CB6}"/>
    <cellStyle name="Normal 2 2 2 17 30" xfId="14912" xr:uid="{3C4BD429-61E0-4A8C-AE58-FBFFB59A42AE}"/>
    <cellStyle name="Normal 2 2 2 17 31" xfId="14913" xr:uid="{663CE250-1626-4051-8088-CF95F113A2A0}"/>
    <cellStyle name="Normal 2 2 2 17 32" xfId="14914" xr:uid="{42787149-B8E6-4288-A815-DB8AF2E86486}"/>
    <cellStyle name="Normal 2 2 2 17 33" xfId="14915" xr:uid="{6B80C0EA-8FDF-4086-B5AE-DF7B51FC773C}"/>
    <cellStyle name="Normal 2 2 2 17 34" xfId="14916" xr:uid="{7271A907-F419-4110-A687-863341749A1B}"/>
    <cellStyle name="Normal 2 2 2 17 35" xfId="14917" xr:uid="{7AE74C5C-3366-4400-987A-96100EF63D96}"/>
    <cellStyle name="Normal 2 2 2 17 36" xfId="14918" xr:uid="{52F023B8-F2E4-4C02-A787-00250A9F0BB5}"/>
    <cellStyle name="Normal 2 2 2 17 37" xfId="14919" xr:uid="{B9BCEC22-6E26-4387-A47D-9D4FF8A6B313}"/>
    <cellStyle name="Normal 2 2 2 17 38" xfId="14920" xr:uid="{37BFF49A-5F21-4E28-A036-5EF3ABD2B8D0}"/>
    <cellStyle name="Normal 2 2 2 17 39" xfId="14921" xr:uid="{5A9B3AFF-0F1B-4F8F-A3D1-006476AAF45F}"/>
    <cellStyle name="Normal 2 2 2 17 4" xfId="14922" xr:uid="{1A53D6F1-A5A2-4A52-A83E-E2B4D2A8BA31}"/>
    <cellStyle name="Normal 2 2 2 17 4 10" xfId="14923" xr:uid="{114211F8-5B5B-4BFD-922E-4B430E1088B1}"/>
    <cellStyle name="Normal 2 2 2 17 4 11" xfId="14924" xr:uid="{0CC76222-9958-4BD7-BABB-753382DE47F7}"/>
    <cellStyle name="Normal 2 2 2 17 4 12" xfId="14925" xr:uid="{2C3D7EDA-F561-4B7D-8D54-C82DB01DE917}"/>
    <cellStyle name="Normal 2 2 2 17 4 13" xfId="14926" xr:uid="{FD8054AE-0AC5-472A-A25C-30450B30CB20}"/>
    <cellStyle name="Normal 2 2 2 17 4 2" xfId="14927" xr:uid="{4FFF28DC-20E4-47E7-BF56-9C64DE8DE2A7}"/>
    <cellStyle name="Normal 2 2 2 17 4 2 2" xfId="14928" xr:uid="{BED55BF2-F586-4008-B929-3FDC3F3460FD}"/>
    <cellStyle name="Normal 2 2 2 17 4 2 3" xfId="14929" xr:uid="{3CC7A031-D0E8-4023-90DD-20F815CC6F8F}"/>
    <cellStyle name="Normal 2 2 2 17 4 2 4" xfId="14930" xr:uid="{82E37782-8B55-4790-ABBC-FD09D8FF7032}"/>
    <cellStyle name="Normal 2 2 2 17 4 2 5" xfId="14931" xr:uid="{B6367A35-2A35-49BB-B1A8-D912A52F73FD}"/>
    <cellStyle name="Normal 2 2 2 17 4 2 6" xfId="14932" xr:uid="{0FFB460A-8607-4BB2-B6DC-F7B38AA46073}"/>
    <cellStyle name="Normal 2 2 2 17 4 3" xfId="14933" xr:uid="{7CC9C9CB-7BFA-4427-AC7A-A713FDED1066}"/>
    <cellStyle name="Normal 2 2 2 17 4 3 2" xfId="14934" xr:uid="{A2A15ACD-FEA0-40F5-8F88-371AB0BB8DA3}"/>
    <cellStyle name="Normal 2 2 2 17 4 3 3" xfId="14935" xr:uid="{A3020DC3-3DCD-4484-ABFB-B8C846E91B1B}"/>
    <cellStyle name="Normal 2 2 2 17 4 3 4" xfId="14936" xr:uid="{635CF1F5-203F-46D8-8508-364DFE84C9CF}"/>
    <cellStyle name="Normal 2 2 2 17 4 3 5" xfId="14937" xr:uid="{E74EA9F2-11B3-4968-AC12-E06F22E2FED8}"/>
    <cellStyle name="Normal 2 2 2 17 4 3 6" xfId="14938" xr:uid="{DC7649C6-F88C-4249-9096-C2A4B79C1F5F}"/>
    <cellStyle name="Normal 2 2 2 17 4 4" xfId="14939" xr:uid="{2E8CC9CA-1159-4E30-A586-41A9C368E77E}"/>
    <cellStyle name="Normal 2 2 2 17 4 4 2" xfId="14940" xr:uid="{7B401CCB-3AD2-4BE6-9210-AE7E7F63A61F}"/>
    <cellStyle name="Normal 2 2 2 17 4 4 3" xfId="14941" xr:uid="{F4839670-BB75-457A-881C-61DA59E9CA73}"/>
    <cellStyle name="Normal 2 2 2 17 4 4 4" xfId="14942" xr:uid="{269472CC-D7A7-4552-B5EF-E955E83A7FE9}"/>
    <cellStyle name="Normal 2 2 2 17 4 4 5" xfId="14943" xr:uid="{31D818B3-7492-4B33-B262-1FB7AB1C355F}"/>
    <cellStyle name="Normal 2 2 2 17 4 4 6" xfId="14944" xr:uid="{4F86B220-5A0A-44C8-90A3-53F4F434E87E}"/>
    <cellStyle name="Normal 2 2 2 17 4 5" xfId="14945" xr:uid="{09D519EF-300D-43D8-97CD-980702026E7A}"/>
    <cellStyle name="Normal 2 2 2 17 4 5 2" xfId="14946" xr:uid="{15FAA90B-6857-41F4-B401-44DF8C3505CE}"/>
    <cellStyle name="Normal 2 2 2 17 4 5 3" xfId="14947" xr:uid="{2AC5F6D9-F9AC-4EAB-ACCC-00CB88E266D0}"/>
    <cellStyle name="Normal 2 2 2 17 4 5 4" xfId="14948" xr:uid="{FC860169-139E-44EF-8D12-D9984DFBA789}"/>
    <cellStyle name="Normal 2 2 2 17 4 5 5" xfId="14949" xr:uid="{F763D686-5B3F-4B50-B02B-CA8E2DA429BE}"/>
    <cellStyle name="Normal 2 2 2 17 4 5 6" xfId="14950" xr:uid="{DD20DDC3-C0FF-46F5-82FF-D634E929770B}"/>
    <cellStyle name="Normal 2 2 2 17 4 6" xfId="14951" xr:uid="{1A1C3B7C-9AF7-4090-8DE9-3580260C9009}"/>
    <cellStyle name="Normal 2 2 2 17 4 6 2" xfId="14952" xr:uid="{C464D6A9-571B-4398-94F4-94E886C31858}"/>
    <cellStyle name="Normal 2 2 2 17 4 6 3" xfId="14953" xr:uid="{99BC5557-86E3-47F2-B4D6-E9336B33B619}"/>
    <cellStyle name="Normal 2 2 2 17 4 6 4" xfId="14954" xr:uid="{5EFE5CBC-AD33-4F37-9CD2-62AF18ED873A}"/>
    <cellStyle name="Normal 2 2 2 17 4 6 5" xfId="14955" xr:uid="{92472E80-E71F-4C75-AEB1-9DB466CCF401}"/>
    <cellStyle name="Normal 2 2 2 17 4 6 6" xfId="14956" xr:uid="{281F0ABB-3C58-40D6-B9ED-876DE56127D5}"/>
    <cellStyle name="Normal 2 2 2 17 4 7" xfId="14957" xr:uid="{18E4D975-5939-4982-9DC5-1500AE0C305B}"/>
    <cellStyle name="Normal 2 2 2 17 4 7 2" xfId="14958" xr:uid="{FB55AB7E-D64D-4995-BB54-A28BACCD32D3}"/>
    <cellStyle name="Normal 2 2 2 17 4 7 3" xfId="14959" xr:uid="{FAC93760-42EB-421E-B87C-6DC7EB55F915}"/>
    <cellStyle name="Normal 2 2 2 17 4 7 4" xfId="14960" xr:uid="{4701735D-B634-4811-B0B5-6CA15E106ACF}"/>
    <cellStyle name="Normal 2 2 2 17 4 7 5" xfId="14961" xr:uid="{C79C0B7D-4A51-458F-BBB5-419F8A1DF8CB}"/>
    <cellStyle name="Normal 2 2 2 17 4 7 6" xfId="14962" xr:uid="{BB964C2B-BB5B-4C8D-B45B-DE50841551C6}"/>
    <cellStyle name="Normal 2 2 2 17 4 8" xfId="14963" xr:uid="{1A1600D4-00BE-44BD-9380-E869CF60E670}"/>
    <cellStyle name="Normal 2 2 2 17 4 8 2" xfId="14964" xr:uid="{7EF3E2E4-B121-434C-9AC6-D6F2469AAF71}"/>
    <cellStyle name="Normal 2 2 2 17 4 8 3" xfId="14965" xr:uid="{71F9C2CB-F97E-4979-9955-ABBCF884C9A8}"/>
    <cellStyle name="Normal 2 2 2 17 4 8 4" xfId="14966" xr:uid="{3B9F72DB-1198-443F-8F12-72FC1A5BB6B1}"/>
    <cellStyle name="Normal 2 2 2 17 4 8 5" xfId="14967" xr:uid="{BFF29229-5AF3-4637-B364-A9D7155F0FF2}"/>
    <cellStyle name="Normal 2 2 2 17 4 8 6" xfId="14968" xr:uid="{4977D857-F31D-4307-BCD0-9E22C3316002}"/>
    <cellStyle name="Normal 2 2 2 17 4 9" xfId="14969" xr:uid="{91ED6C25-31D1-47B0-8ADC-15A10C84FF42}"/>
    <cellStyle name="Normal 2 2 2 17 40" xfId="14970" xr:uid="{AB657223-45C5-447C-914C-BA79994C5EF0}"/>
    <cellStyle name="Normal 2 2 2 17 41" xfId="14971" xr:uid="{F0910F0E-A96E-41BB-ADFE-5EC35F77CB08}"/>
    <cellStyle name="Normal 2 2 2 17 42" xfId="14972" xr:uid="{0913225C-2D16-4672-8D80-583E403A6411}"/>
    <cellStyle name="Normal 2 2 2 17 43" xfId="14973" xr:uid="{B7F021D3-A27A-4F8A-9101-6A595121D0FE}"/>
    <cellStyle name="Normal 2 2 2 17 44" xfId="14974" xr:uid="{062BC339-5AC6-4459-AFA3-5D570EEB8677}"/>
    <cellStyle name="Normal 2 2 2 17 45" xfId="14975" xr:uid="{2ED714AD-06F6-4F43-9FFF-E95F54F8B29B}"/>
    <cellStyle name="Normal 2 2 2 17 46" xfId="14976" xr:uid="{CB4509C0-5B26-4AA0-AC7D-70426E79872E}"/>
    <cellStyle name="Normal 2 2 2 17 47" xfId="14977" xr:uid="{0D06FED9-2F99-4015-A39D-3F1CA926E454}"/>
    <cellStyle name="Normal 2 2 2 17 48" xfId="14978" xr:uid="{9A248941-8771-4B71-A8EF-46DB852EF20C}"/>
    <cellStyle name="Normal 2 2 2 17 5" xfId="14979" xr:uid="{7AE7B2D7-3115-4AAD-9ED5-4AFD18A57CDF}"/>
    <cellStyle name="Normal 2 2 2 17 5 10" xfId="14980" xr:uid="{F0813BDC-EB31-47E0-8F18-F2A7DD1BA398}"/>
    <cellStyle name="Normal 2 2 2 17 5 11" xfId="14981" xr:uid="{AA29F019-473A-4F17-BB45-137346F6D9E3}"/>
    <cellStyle name="Normal 2 2 2 17 5 12" xfId="14982" xr:uid="{78796F25-2192-4524-BB3C-2CA40AC8B5EF}"/>
    <cellStyle name="Normal 2 2 2 17 5 13" xfId="14983" xr:uid="{4760A149-3A36-4FA1-AEC8-B1DAF3026B8C}"/>
    <cellStyle name="Normal 2 2 2 17 5 2" xfId="14984" xr:uid="{6DD5CDA2-6AF9-4F35-BCB9-F08AA4396526}"/>
    <cellStyle name="Normal 2 2 2 17 5 2 2" xfId="14985" xr:uid="{A3F76F39-39D4-40E9-AE31-79DC132B5CD9}"/>
    <cellStyle name="Normal 2 2 2 17 5 2 3" xfId="14986" xr:uid="{DA0E1425-D0BC-4FC2-BE91-1BE1061277DB}"/>
    <cellStyle name="Normal 2 2 2 17 5 2 4" xfId="14987" xr:uid="{E3B72112-F350-4029-92CE-92550A2D4A13}"/>
    <cellStyle name="Normal 2 2 2 17 5 2 5" xfId="14988" xr:uid="{648E5983-A7D5-4610-A33B-55EB4021C01C}"/>
    <cellStyle name="Normal 2 2 2 17 5 2 6" xfId="14989" xr:uid="{A6CFF63C-345E-4B7A-8D4C-BCBA42662E89}"/>
    <cellStyle name="Normal 2 2 2 17 5 3" xfId="14990" xr:uid="{D5B401F8-D3EC-47EE-A2F3-67D69ACCAE49}"/>
    <cellStyle name="Normal 2 2 2 17 5 3 2" xfId="14991" xr:uid="{88A2EED0-9091-4005-B3C6-8F4B12975734}"/>
    <cellStyle name="Normal 2 2 2 17 5 3 3" xfId="14992" xr:uid="{0DDC07CE-1261-4CD4-82F8-A906E3BBB027}"/>
    <cellStyle name="Normal 2 2 2 17 5 3 4" xfId="14993" xr:uid="{447A3D57-7051-480A-BCF1-6ECC50261159}"/>
    <cellStyle name="Normal 2 2 2 17 5 3 5" xfId="14994" xr:uid="{04A602F4-D425-488A-9F6E-598C3A90A1FE}"/>
    <cellStyle name="Normal 2 2 2 17 5 3 6" xfId="14995" xr:uid="{AA6AC9FB-55E4-44DB-8908-72EBDDCBA23E}"/>
    <cellStyle name="Normal 2 2 2 17 5 4" xfId="14996" xr:uid="{30CEA86F-F4EB-418F-986F-B9843529A3E7}"/>
    <cellStyle name="Normal 2 2 2 17 5 4 2" xfId="14997" xr:uid="{0F51CB28-FE91-4DF0-92F4-CB63D2B80C2D}"/>
    <cellStyle name="Normal 2 2 2 17 5 4 3" xfId="14998" xr:uid="{90F87BB7-F824-4D68-B87F-0B2E7A6B87EC}"/>
    <cellStyle name="Normal 2 2 2 17 5 4 4" xfId="14999" xr:uid="{3094810A-3579-404C-964B-EB1091BA2951}"/>
    <cellStyle name="Normal 2 2 2 17 5 4 5" xfId="15000" xr:uid="{384E402A-5027-45D4-A814-723B902CB785}"/>
    <cellStyle name="Normal 2 2 2 17 5 4 6" xfId="15001" xr:uid="{7A380512-C8E0-41B3-8E7B-276D4465CF7F}"/>
    <cellStyle name="Normal 2 2 2 17 5 5" xfId="15002" xr:uid="{E877DD47-D0CF-43A4-A3DD-98BB12EBCBCF}"/>
    <cellStyle name="Normal 2 2 2 17 5 5 2" xfId="15003" xr:uid="{EC0F5C07-EC2E-4DF4-80A7-52B7017BDE47}"/>
    <cellStyle name="Normal 2 2 2 17 5 5 3" xfId="15004" xr:uid="{6BCB0EB6-6729-4596-BD69-FD759884153E}"/>
    <cellStyle name="Normal 2 2 2 17 5 5 4" xfId="15005" xr:uid="{DE184A6B-810B-4FA7-AB4C-849445B7F156}"/>
    <cellStyle name="Normal 2 2 2 17 5 5 5" xfId="15006" xr:uid="{9C8FC4AA-21AE-4D8C-A18D-0C91FD1B3342}"/>
    <cellStyle name="Normal 2 2 2 17 5 5 6" xfId="15007" xr:uid="{79C60F23-B7CA-4FC5-9C81-BA73610C5CAC}"/>
    <cellStyle name="Normal 2 2 2 17 5 6" xfId="15008" xr:uid="{652371CB-E505-43CF-96F1-EEF55FE82407}"/>
    <cellStyle name="Normal 2 2 2 17 5 6 2" xfId="15009" xr:uid="{B428ED91-CA98-49D7-A523-B772380CF6A0}"/>
    <cellStyle name="Normal 2 2 2 17 5 6 3" xfId="15010" xr:uid="{CEF27140-41C8-4EAC-BB01-936E5FB16F5A}"/>
    <cellStyle name="Normal 2 2 2 17 5 6 4" xfId="15011" xr:uid="{3E4EA2DF-0BDD-43AF-AA20-F6DCFCD40B11}"/>
    <cellStyle name="Normal 2 2 2 17 5 6 5" xfId="15012" xr:uid="{04CAF71F-FDD5-4342-B2B8-A1893EC39CA4}"/>
    <cellStyle name="Normal 2 2 2 17 5 6 6" xfId="15013" xr:uid="{D562F200-9E5C-4681-86C0-515A65C9A2D3}"/>
    <cellStyle name="Normal 2 2 2 17 5 7" xfId="15014" xr:uid="{DA382FB7-B360-48AE-916B-9D8C9826B166}"/>
    <cellStyle name="Normal 2 2 2 17 5 7 2" xfId="15015" xr:uid="{B8C6B752-B5B7-4B3C-98C3-DBF0E474D846}"/>
    <cellStyle name="Normal 2 2 2 17 5 7 3" xfId="15016" xr:uid="{C9CBA443-99B2-4240-ACEA-416D9163F3B1}"/>
    <cellStyle name="Normal 2 2 2 17 5 7 4" xfId="15017" xr:uid="{609BC0C0-2467-4B9B-A445-1B1AA9A463C2}"/>
    <cellStyle name="Normal 2 2 2 17 5 7 5" xfId="15018" xr:uid="{04D4A353-BB73-4C12-BC79-652F49A05AE9}"/>
    <cellStyle name="Normal 2 2 2 17 5 7 6" xfId="15019" xr:uid="{38AD7581-A6CC-4D2A-8B74-093E83AA2705}"/>
    <cellStyle name="Normal 2 2 2 17 5 8" xfId="15020" xr:uid="{9C78E838-541E-4D32-A1F0-AC525CF65BF8}"/>
    <cellStyle name="Normal 2 2 2 17 5 8 2" xfId="15021" xr:uid="{17A7916A-B6CA-4120-8C69-B459BE7788C1}"/>
    <cellStyle name="Normal 2 2 2 17 5 8 3" xfId="15022" xr:uid="{9ADC5C04-76E0-4786-8B7A-D8C1010374D3}"/>
    <cellStyle name="Normal 2 2 2 17 5 8 4" xfId="15023" xr:uid="{EBE73ACE-34BD-4EF5-B078-F82A922AD8FE}"/>
    <cellStyle name="Normal 2 2 2 17 5 8 5" xfId="15024" xr:uid="{476FBF26-601B-4E4B-9EC7-3322ACEA2361}"/>
    <cellStyle name="Normal 2 2 2 17 5 8 6" xfId="15025" xr:uid="{586EEF4B-B2D7-402C-8B45-79196518538F}"/>
    <cellStyle name="Normal 2 2 2 17 5 9" xfId="15026" xr:uid="{974BA2C6-E12A-4EF6-AD02-EAA68AAC4E69}"/>
    <cellStyle name="Normal 2 2 2 17 6" xfId="15027" xr:uid="{A4A1FFFE-71BB-41D3-8E1F-192A5CEAE322}"/>
    <cellStyle name="Normal 2 2 2 17 6 10" xfId="15028" xr:uid="{A7E28C35-38D2-485B-BE48-BA136FE98197}"/>
    <cellStyle name="Normal 2 2 2 17 6 11" xfId="15029" xr:uid="{E07BA3C6-5986-4783-A3D2-68D257E15D45}"/>
    <cellStyle name="Normal 2 2 2 17 6 12" xfId="15030" xr:uid="{D0590805-F24F-446F-AF7A-A570E16FF7D1}"/>
    <cellStyle name="Normal 2 2 2 17 6 13" xfId="15031" xr:uid="{EDF30F51-A664-4E1B-8B85-9BB160C6B1D3}"/>
    <cellStyle name="Normal 2 2 2 17 6 2" xfId="15032" xr:uid="{13FDC6CA-CF53-4127-8599-F4109C6688DA}"/>
    <cellStyle name="Normal 2 2 2 17 6 2 2" xfId="15033" xr:uid="{9C51F2B8-65FC-4BC9-80D6-E93F1BC490B9}"/>
    <cellStyle name="Normal 2 2 2 17 6 2 3" xfId="15034" xr:uid="{CE6B6640-7F98-4584-A701-41FE5F024D02}"/>
    <cellStyle name="Normal 2 2 2 17 6 2 4" xfId="15035" xr:uid="{124CA12A-B6C0-4F57-B59F-AF0BC88E22EA}"/>
    <cellStyle name="Normal 2 2 2 17 6 2 5" xfId="15036" xr:uid="{5AB8C188-C11C-41BD-86E7-FD487C14C254}"/>
    <cellStyle name="Normal 2 2 2 17 6 2 6" xfId="15037" xr:uid="{1BCE815E-583B-4B22-9075-D05F69B4A88D}"/>
    <cellStyle name="Normal 2 2 2 17 6 3" xfId="15038" xr:uid="{01DE2E12-3776-45E7-AC0B-F1CC7606756E}"/>
    <cellStyle name="Normal 2 2 2 17 6 3 2" xfId="15039" xr:uid="{722E2ADF-16E2-46C1-A6C6-0DF567042A15}"/>
    <cellStyle name="Normal 2 2 2 17 6 3 3" xfId="15040" xr:uid="{F4A25CD6-A96F-451E-A445-EFC8FDD77BF4}"/>
    <cellStyle name="Normal 2 2 2 17 6 3 4" xfId="15041" xr:uid="{75BD7D54-A2D8-4662-834C-C151AB618667}"/>
    <cellStyle name="Normal 2 2 2 17 6 3 5" xfId="15042" xr:uid="{9BB7196B-5A51-45C9-93BE-9944804A2B8C}"/>
    <cellStyle name="Normal 2 2 2 17 6 3 6" xfId="15043" xr:uid="{403C0E42-2310-4C48-9A8D-101C1F346949}"/>
    <cellStyle name="Normal 2 2 2 17 6 4" xfId="15044" xr:uid="{534F2E98-D17F-4FA3-800C-3DC9EF98FAD3}"/>
    <cellStyle name="Normal 2 2 2 17 6 4 2" xfId="15045" xr:uid="{263A372F-28B7-40F7-8DD2-87CD5D020C3A}"/>
    <cellStyle name="Normal 2 2 2 17 6 4 3" xfId="15046" xr:uid="{9804B442-DA06-457D-BCD6-34EBA28CBDEE}"/>
    <cellStyle name="Normal 2 2 2 17 6 4 4" xfId="15047" xr:uid="{D9DA968F-BFF4-44B8-9F28-6A5A48932A05}"/>
    <cellStyle name="Normal 2 2 2 17 6 4 5" xfId="15048" xr:uid="{87404F30-6DC6-4A9A-8B34-32D0578FFB3F}"/>
    <cellStyle name="Normal 2 2 2 17 6 4 6" xfId="15049" xr:uid="{CF715550-DF5C-4C71-92E8-498B223E0237}"/>
    <cellStyle name="Normal 2 2 2 17 6 5" xfId="15050" xr:uid="{2F66A47B-669B-4B89-AF52-041EA90250BA}"/>
    <cellStyle name="Normal 2 2 2 17 6 5 2" xfId="15051" xr:uid="{B910AFF5-74AB-4EDC-8217-52C64EBBD259}"/>
    <cellStyle name="Normal 2 2 2 17 6 5 3" xfId="15052" xr:uid="{416415B7-09A7-4F96-A56D-0BD48F419402}"/>
    <cellStyle name="Normal 2 2 2 17 6 5 4" xfId="15053" xr:uid="{4E91417A-A9FD-4B0F-9BEC-CB28D6F9A977}"/>
    <cellStyle name="Normal 2 2 2 17 6 5 5" xfId="15054" xr:uid="{61F1C402-3427-455C-99E7-C78D1C0FDEB9}"/>
    <cellStyle name="Normal 2 2 2 17 6 5 6" xfId="15055" xr:uid="{584172FD-2BEC-4059-A2BB-F439DCDB9CEB}"/>
    <cellStyle name="Normal 2 2 2 17 6 6" xfId="15056" xr:uid="{9BE279C6-C66B-4AFD-AAB7-1139EC3E88F5}"/>
    <cellStyle name="Normal 2 2 2 17 6 6 2" xfId="15057" xr:uid="{F0F0C5A4-3A7B-4075-8A5E-83AA6040370C}"/>
    <cellStyle name="Normal 2 2 2 17 6 6 3" xfId="15058" xr:uid="{8288143D-F6B2-4DB0-9A03-9CAA4DC358C7}"/>
    <cellStyle name="Normal 2 2 2 17 6 6 4" xfId="15059" xr:uid="{DA86E1BE-D77C-4D66-A303-6FFFD0BD6F50}"/>
    <cellStyle name="Normal 2 2 2 17 6 6 5" xfId="15060" xr:uid="{B02DBAD5-C670-408F-BBCB-5DB888DC0E56}"/>
    <cellStyle name="Normal 2 2 2 17 6 6 6" xfId="15061" xr:uid="{031D57C4-0F89-48F6-9F5F-0B559197B7DD}"/>
    <cellStyle name="Normal 2 2 2 17 6 7" xfId="15062" xr:uid="{22851BAC-A28A-4035-9E8A-5BA4D6BF7377}"/>
    <cellStyle name="Normal 2 2 2 17 6 7 2" xfId="15063" xr:uid="{8D02B610-8481-435F-8A7C-6A3431847059}"/>
    <cellStyle name="Normal 2 2 2 17 6 7 3" xfId="15064" xr:uid="{93365385-BE0D-4D5F-80C3-CA2130DD2DF4}"/>
    <cellStyle name="Normal 2 2 2 17 6 7 4" xfId="15065" xr:uid="{662F3EF5-CA89-4C87-9092-069120EDB662}"/>
    <cellStyle name="Normal 2 2 2 17 6 7 5" xfId="15066" xr:uid="{69E6BE70-3D4D-48F4-BCC9-D5A0B4C798F6}"/>
    <cellStyle name="Normal 2 2 2 17 6 7 6" xfId="15067" xr:uid="{F0525284-06A7-409F-A47C-24D9537EEECD}"/>
    <cellStyle name="Normal 2 2 2 17 6 8" xfId="15068" xr:uid="{B419BB89-C339-4FA4-9112-1854C18FC503}"/>
    <cellStyle name="Normal 2 2 2 17 6 8 2" xfId="15069" xr:uid="{CEB22C50-00E3-448D-B0C0-1790C094ECEC}"/>
    <cellStyle name="Normal 2 2 2 17 6 8 3" xfId="15070" xr:uid="{D459334B-AE78-4DAD-9364-88819CA801A4}"/>
    <cellStyle name="Normal 2 2 2 17 6 8 4" xfId="15071" xr:uid="{7FAD4876-F4E9-44CF-9E5F-826B3837A20C}"/>
    <cellStyle name="Normal 2 2 2 17 6 8 5" xfId="15072" xr:uid="{CEF606F9-93AE-4172-82ED-B76D7E9C7DF8}"/>
    <cellStyle name="Normal 2 2 2 17 6 8 6" xfId="15073" xr:uid="{A8E4FAFB-D764-4A56-9385-93F8D83A70A6}"/>
    <cellStyle name="Normal 2 2 2 17 6 9" xfId="15074" xr:uid="{128E9F6B-AE56-4721-BEFB-2A64A5988296}"/>
    <cellStyle name="Normal 2 2 2 17 7" xfId="15075" xr:uid="{91E4F9CA-DAF3-4C55-8536-AAD8B013B336}"/>
    <cellStyle name="Normal 2 2 2 17 7 10" xfId="15076" xr:uid="{552351E0-EC61-4E0E-A5B3-A3F885A75530}"/>
    <cellStyle name="Normal 2 2 2 17 7 11" xfId="15077" xr:uid="{D10D3C6B-2CB4-4048-85AF-FE6043699B97}"/>
    <cellStyle name="Normal 2 2 2 17 7 12" xfId="15078" xr:uid="{6BB71366-042D-46BF-A486-98BDC9308E17}"/>
    <cellStyle name="Normal 2 2 2 17 7 13" xfId="15079" xr:uid="{FF30AAFA-D8EE-4A0A-8B40-A302D16C8888}"/>
    <cellStyle name="Normal 2 2 2 17 7 2" xfId="15080" xr:uid="{DBD54161-63F1-4F1E-8D6F-7EC6B0279920}"/>
    <cellStyle name="Normal 2 2 2 17 7 2 2" xfId="15081" xr:uid="{8B31B2B8-9228-4A5E-A411-274B4A669D1F}"/>
    <cellStyle name="Normal 2 2 2 17 7 2 3" xfId="15082" xr:uid="{CD4E4B70-7A71-4541-9627-8362B09CB4C7}"/>
    <cellStyle name="Normal 2 2 2 17 7 2 4" xfId="15083" xr:uid="{22AB8115-8EB5-4295-8E64-7E40E41F701D}"/>
    <cellStyle name="Normal 2 2 2 17 7 2 5" xfId="15084" xr:uid="{308D85E7-75EC-476F-B75E-CFC043ED9185}"/>
    <cellStyle name="Normal 2 2 2 17 7 2 6" xfId="15085" xr:uid="{18E6C911-21A6-47E2-B757-B14817600177}"/>
    <cellStyle name="Normal 2 2 2 17 7 3" xfId="15086" xr:uid="{A6AD875A-0AC0-4A58-BAE5-C78442D11545}"/>
    <cellStyle name="Normal 2 2 2 17 7 3 2" xfId="15087" xr:uid="{8695D166-5986-4FE7-8FA1-F06769F96CDE}"/>
    <cellStyle name="Normal 2 2 2 17 7 3 3" xfId="15088" xr:uid="{33B74410-BA05-441C-9CDF-306D76D62BF8}"/>
    <cellStyle name="Normal 2 2 2 17 7 3 4" xfId="15089" xr:uid="{1A3A8F5A-12BE-475E-8E88-600B2653353B}"/>
    <cellStyle name="Normal 2 2 2 17 7 3 5" xfId="15090" xr:uid="{9DCF62CD-B8FE-4259-BCBF-67A804F0BD1B}"/>
    <cellStyle name="Normal 2 2 2 17 7 3 6" xfId="15091" xr:uid="{9970643F-D4D3-4716-A50B-8DEBC8BA4089}"/>
    <cellStyle name="Normal 2 2 2 17 7 4" xfId="15092" xr:uid="{7DEB0169-CF13-4DDE-984A-F5A6F5DB668D}"/>
    <cellStyle name="Normal 2 2 2 17 7 4 2" xfId="15093" xr:uid="{84BB4C6D-7A83-4BEF-B5A8-8916BCCC5666}"/>
    <cellStyle name="Normal 2 2 2 17 7 4 3" xfId="15094" xr:uid="{D03741D3-17B6-4B68-8412-FFF358C6AAFC}"/>
    <cellStyle name="Normal 2 2 2 17 7 4 4" xfId="15095" xr:uid="{D352A08A-B69D-40E0-B049-122E263A85D0}"/>
    <cellStyle name="Normal 2 2 2 17 7 4 5" xfId="15096" xr:uid="{444856FC-0BFC-45D3-A2A5-8D996077A59F}"/>
    <cellStyle name="Normal 2 2 2 17 7 4 6" xfId="15097" xr:uid="{15792EAD-C0B3-41EE-855C-3675FF99EC87}"/>
    <cellStyle name="Normal 2 2 2 17 7 5" xfId="15098" xr:uid="{833C257C-7E2B-48A0-A49E-A941B3EBE029}"/>
    <cellStyle name="Normal 2 2 2 17 7 5 2" xfId="15099" xr:uid="{68818741-4B1E-4C19-A3F7-44E0D7E67FF1}"/>
    <cellStyle name="Normal 2 2 2 17 7 5 3" xfId="15100" xr:uid="{B6665F77-A223-4C0A-BD01-298ACA165278}"/>
    <cellStyle name="Normal 2 2 2 17 7 5 4" xfId="15101" xr:uid="{EF39C356-785E-4757-BB20-26921AB0E7C4}"/>
    <cellStyle name="Normal 2 2 2 17 7 5 5" xfId="15102" xr:uid="{034785AA-DBDD-4489-BE0E-180E512F6B9C}"/>
    <cellStyle name="Normal 2 2 2 17 7 5 6" xfId="15103" xr:uid="{E965CAAC-24E6-4A5E-9A6B-8C06FC817442}"/>
    <cellStyle name="Normal 2 2 2 17 7 6" xfId="15104" xr:uid="{9CF52C98-5D3C-4E82-B75B-9F47D3029052}"/>
    <cellStyle name="Normal 2 2 2 17 7 6 2" xfId="15105" xr:uid="{41A18445-BF20-46BC-AF24-5691552E1CEE}"/>
    <cellStyle name="Normal 2 2 2 17 7 6 3" xfId="15106" xr:uid="{CB449CCD-8D1A-4746-A07D-6C7BF08BBBD5}"/>
    <cellStyle name="Normal 2 2 2 17 7 6 4" xfId="15107" xr:uid="{64B0D529-9F85-4177-880B-73035E0415FC}"/>
    <cellStyle name="Normal 2 2 2 17 7 6 5" xfId="15108" xr:uid="{F512A254-74E6-44F8-90D3-423758BF5497}"/>
    <cellStyle name="Normal 2 2 2 17 7 6 6" xfId="15109" xr:uid="{CF776159-7AC1-4DB6-BBE7-B99F4EC86516}"/>
    <cellStyle name="Normal 2 2 2 17 7 7" xfId="15110" xr:uid="{D7CF5824-6D3B-42DF-B41F-775A20C5E00E}"/>
    <cellStyle name="Normal 2 2 2 17 7 7 2" xfId="15111" xr:uid="{C48B618A-3557-4CC1-A71E-F0512A53D0C3}"/>
    <cellStyle name="Normal 2 2 2 17 7 7 3" xfId="15112" xr:uid="{308598D9-24BA-4CEF-AEA3-8F4C41F892C6}"/>
    <cellStyle name="Normal 2 2 2 17 7 7 4" xfId="15113" xr:uid="{A00C0B18-EFC9-450B-950D-EAAD96CBF094}"/>
    <cellStyle name="Normal 2 2 2 17 7 7 5" xfId="15114" xr:uid="{9DE1BBEC-EA9B-4AEE-81C8-824BC28BA7BB}"/>
    <cellStyle name="Normal 2 2 2 17 7 7 6" xfId="15115" xr:uid="{58236D48-6009-44B2-9C90-6F19D58C3FA5}"/>
    <cellStyle name="Normal 2 2 2 17 7 8" xfId="15116" xr:uid="{225D92B1-0366-4A43-9D2B-AE24C0D41279}"/>
    <cellStyle name="Normal 2 2 2 17 7 8 2" xfId="15117" xr:uid="{3CF6FB14-C2F8-4F9C-A0FC-C4DE92383A58}"/>
    <cellStyle name="Normal 2 2 2 17 7 8 3" xfId="15118" xr:uid="{5D609742-1645-4268-96BB-319C0B2CEEC1}"/>
    <cellStyle name="Normal 2 2 2 17 7 8 4" xfId="15119" xr:uid="{02CFE820-310B-4084-8B04-E4AE5E95F51E}"/>
    <cellStyle name="Normal 2 2 2 17 7 8 5" xfId="15120" xr:uid="{02485BE1-58DD-4BEA-9541-0BE025447ABF}"/>
    <cellStyle name="Normal 2 2 2 17 7 8 6" xfId="15121" xr:uid="{3A9FC89D-D243-4CF2-A54E-3CF8DDFA8DD2}"/>
    <cellStyle name="Normal 2 2 2 17 7 9" xfId="15122" xr:uid="{18A51459-3216-475D-A0D0-13DFDAA9CBE1}"/>
    <cellStyle name="Normal 2 2 2 17 8" xfId="15123" xr:uid="{DF99D387-D88C-4EAB-9927-1E250A978EC1}"/>
    <cellStyle name="Normal 2 2 2 17 8 10" xfId="15124" xr:uid="{69B6E024-A96F-4B0A-9317-9422982FED34}"/>
    <cellStyle name="Normal 2 2 2 17 8 11" xfId="15125" xr:uid="{53BC308E-AB6E-46F4-ADD8-7A9B78A2E4C2}"/>
    <cellStyle name="Normal 2 2 2 17 8 12" xfId="15126" xr:uid="{EE5E71E8-89AA-4B98-ABBC-3DEC7891D217}"/>
    <cellStyle name="Normal 2 2 2 17 8 13" xfId="15127" xr:uid="{8276A3D1-8969-4A79-B6E8-7F7679D055E7}"/>
    <cellStyle name="Normal 2 2 2 17 8 2" xfId="15128" xr:uid="{8258F88D-8F59-4371-BCB1-C4AC6E4CA434}"/>
    <cellStyle name="Normal 2 2 2 17 8 2 2" xfId="15129" xr:uid="{0F1EBCAE-70EC-492B-BFEF-8E2674ECC30A}"/>
    <cellStyle name="Normal 2 2 2 17 8 2 3" xfId="15130" xr:uid="{E49F7470-8B79-4E10-9636-0E773FBAD0B5}"/>
    <cellStyle name="Normal 2 2 2 17 8 2 4" xfId="15131" xr:uid="{2996DF91-2532-48A6-A94B-30C31F1B8357}"/>
    <cellStyle name="Normal 2 2 2 17 8 2 5" xfId="15132" xr:uid="{E8597895-0A4D-4D5B-B85F-37664563FAE2}"/>
    <cellStyle name="Normal 2 2 2 17 8 2 6" xfId="15133" xr:uid="{44F1A666-E2CB-4DAD-B567-DBC4B0344E8B}"/>
    <cellStyle name="Normal 2 2 2 17 8 3" xfId="15134" xr:uid="{6C99EC4F-EA46-4FB5-84F1-60C4B895B5FC}"/>
    <cellStyle name="Normal 2 2 2 17 8 3 2" xfId="15135" xr:uid="{7EA2DC07-07D4-4AAA-8065-06DB4E184822}"/>
    <cellStyle name="Normal 2 2 2 17 8 3 3" xfId="15136" xr:uid="{4D592D46-29B2-4C4E-AC86-F0C27BAEFE33}"/>
    <cellStyle name="Normal 2 2 2 17 8 3 4" xfId="15137" xr:uid="{7A5DFEED-64F4-485F-BC54-099EE9496322}"/>
    <cellStyle name="Normal 2 2 2 17 8 3 5" xfId="15138" xr:uid="{EB9D5A8C-7265-4BC5-B092-2ACDD5D3DD4F}"/>
    <cellStyle name="Normal 2 2 2 17 8 3 6" xfId="15139" xr:uid="{8EE4CE15-68F5-4F56-9BC9-4A2D4AC1E1F0}"/>
    <cellStyle name="Normal 2 2 2 17 8 4" xfId="15140" xr:uid="{D57C743D-BBFD-4192-9828-CCEBDDEBCFC0}"/>
    <cellStyle name="Normal 2 2 2 17 8 4 2" xfId="15141" xr:uid="{5A25246A-ED21-444E-AF66-36CFB6D4AE7B}"/>
    <cellStyle name="Normal 2 2 2 17 8 4 3" xfId="15142" xr:uid="{140BF668-8BCC-4787-8801-C34D5AFAFC19}"/>
    <cellStyle name="Normal 2 2 2 17 8 4 4" xfId="15143" xr:uid="{2FDAB1D2-821E-4C3F-9AA5-A894B93C7F07}"/>
    <cellStyle name="Normal 2 2 2 17 8 4 5" xfId="15144" xr:uid="{4F85AA33-C890-4771-9894-7FDBEB487EC2}"/>
    <cellStyle name="Normal 2 2 2 17 8 4 6" xfId="15145" xr:uid="{7EE11770-3958-4600-8254-667E55598452}"/>
    <cellStyle name="Normal 2 2 2 17 8 5" xfId="15146" xr:uid="{A7DDA087-A532-4632-8BBC-EB0DA55F07C1}"/>
    <cellStyle name="Normal 2 2 2 17 8 5 2" xfId="15147" xr:uid="{BCAB014D-7B9D-4BAA-9019-08B260DF47D6}"/>
    <cellStyle name="Normal 2 2 2 17 8 5 3" xfId="15148" xr:uid="{C2E9A1FC-8813-4499-A859-82D81AF419B9}"/>
    <cellStyle name="Normal 2 2 2 17 8 5 4" xfId="15149" xr:uid="{AA03BA32-D494-469B-BB6D-B0C5B0E9E276}"/>
    <cellStyle name="Normal 2 2 2 17 8 5 5" xfId="15150" xr:uid="{5926D6DE-2F8D-49F8-AD08-AC5D40A843FF}"/>
    <cellStyle name="Normal 2 2 2 17 8 5 6" xfId="15151" xr:uid="{7C848767-D47B-4175-9EB4-FC03E71D6B96}"/>
    <cellStyle name="Normal 2 2 2 17 8 6" xfId="15152" xr:uid="{E0392164-377B-4BD5-80D1-CADC9764492F}"/>
    <cellStyle name="Normal 2 2 2 17 8 6 2" xfId="15153" xr:uid="{232AF1D1-B24A-404A-B2B6-1F47038F4D67}"/>
    <cellStyle name="Normal 2 2 2 17 8 6 3" xfId="15154" xr:uid="{5A12FA56-F4CD-42C0-B9A1-38AF8627AB64}"/>
    <cellStyle name="Normal 2 2 2 17 8 6 4" xfId="15155" xr:uid="{3B0E4006-396B-4103-A991-959578F5FA89}"/>
    <cellStyle name="Normal 2 2 2 17 8 6 5" xfId="15156" xr:uid="{FA4662C6-EADB-4791-B5FD-DF9D13D6E61C}"/>
    <cellStyle name="Normal 2 2 2 17 8 6 6" xfId="15157" xr:uid="{195A96C8-515E-458A-932E-9AC746865A8F}"/>
    <cellStyle name="Normal 2 2 2 17 8 7" xfId="15158" xr:uid="{C61C4EFB-4356-41F9-AD10-B12498A059A5}"/>
    <cellStyle name="Normal 2 2 2 17 8 7 2" xfId="15159" xr:uid="{7E509460-34C2-427E-887A-ECF8A281CD47}"/>
    <cellStyle name="Normal 2 2 2 17 8 7 3" xfId="15160" xr:uid="{CC6A8585-AEC0-4D23-9DC1-1BAE8F340872}"/>
    <cellStyle name="Normal 2 2 2 17 8 7 4" xfId="15161" xr:uid="{07E8C24B-1517-4AF8-93FE-900475E476A8}"/>
    <cellStyle name="Normal 2 2 2 17 8 7 5" xfId="15162" xr:uid="{D00B22F2-BB33-40BD-8315-B47213FFDE35}"/>
    <cellStyle name="Normal 2 2 2 17 8 7 6" xfId="15163" xr:uid="{35695021-EF38-47C0-A4C9-020BDC57EB43}"/>
    <cellStyle name="Normal 2 2 2 17 8 8" xfId="15164" xr:uid="{F7466F1B-0A12-4C47-AB14-6672BE4FC725}"/>
    <cellStyle name="Normal 2 2 2 17 8 8 2" xfId="15165" xr:uid="{9ABDE9FC-BEF1-4C93-A9A7-8D65FA6A05E7}"/>
    <cellStyle name="Normal 2 2 2 17 8 8 3" xfId="15166" xr:uid="{01E6B8B6-1848-4F83-914C-26B837ED31A7}"/>
    <cellStyle name="Normal 2 2 2 17 8 8 4" xfId="15167" xr:uid="{608AADD3-EC99-4D3B-BF2B-6E8CE87C1B95}"/>
    <cellStyle name="Normal 2 2 2 17 8 8 5" xfId="15168" xr:uid="{864104DD-B74D-4813-827E-C957878C9089}"/>
    <cellStyle name="Normal 2 2 2 17 8 8 6" xfId="15169" xr:uid="{2FB4BCDC-3786-4E6F-B034-20B503EA3B91}"/>
    <cellStyle name="Normal 2 2 2 17 8 9" xfId="15170" xr:uid="{19DEE913-1610-43B2-BB27-3D127F250504}"/>
    <cellStyle name="Normal 2 2 2 17 9" xfId="15171" xr:uid="{26E632F5-A30F-4A8B-BB89-04C8C1296FD1}"/>
    <cellStyle name="Normal 2 2 2 17 9 10" xfId="15172" xr:uid="{0E1C72C8-F782-469B-A195-0C453E5F2006}"/>
    <cellStyle name="Normal 2 2 2 17 9 11" xfId="15173" xr:uid="{8F2F6979-2F09-474B-8E28-67DB87FF1984}"/>
    <cellStyle name="Normal 2 2 2 17 9 12" xfId="15174" xr:uid="{5D24453F-58B3-4D69-A5F6-6F4961A81562}"/>
    <cellStyle name="Normal 2 2 2 17 9 13" xfId="15175" xr:uid="{44F957B3-1883-4901-B00F-4FAC929FFCC8}"/>
    <cellStyle name="Normal 2 2 2 17 9 2" xfId="15176" xr:uid="{F7A60E10-9101-4C4E-B59C-6EBC8F686B02}"/>
    <cellStyle name="Normal 2 2 2 17 9 2 2" xfId="15177" xr:uid="{9C923DA8-B94A-44D4-B22B-3575E5B0DDEC}"/>
    <cellStyle name="Normal 2 2 2 17 9 2 3" xfId="15178" xr:uid="{9FA6A76D-7E5D-40E5-A480-6C132F6E703D}"/>
    <cellStyle name="Normal 2 2 2 17 9 2 4" xfId="15179" xr:uid="{D1B23B16-EC11-48F3-BEFD-9B7C68D47BE5}"/>
    <cellStyle name="Normal 2 2 2 17 9 2 5" xfId="15180" xr:uid="{99C94299-CB02-4E9F-BDFE-0796AEC65AA2}"/>
    <cellStyle name="Normal 2 2 2 17 9 2 6" xfId="15181" xr:uid="{F2CE5A4D-53EC-4A47-9C81-6B3131EFE416}"/>
    <cellStyle name="Normal 2 2 2 17 9 3" xfId="15182" xr:uid="{EF854836-F889-426A-B2CC-1AB551F797F2}"/>
    <cellStyle name="Normal 2 2 2 17 9 3 2" xfId="15183" xr:uid="{0BB6E3BB-E840-4742-8FB6-4DA69865AF71}"/>
    <cellStyle name="Normal 2 2 2 17 9 3 3" xfId="15184" xr:uid="{AB9DC8A8-9714-4068-B076-5DC279334D65}"/>
    <cellStyle name="Normal 2 2 2 17 9 3 4" xfId="15185" xr:uid="{B3D14BAB-45E2-4655-ACC0-8CF028509373}"/>
    <cellStyle name="Normal 2 2 2 17 9 3 5" xfId="15186" xr:uid="{D5368181-0567-4F79-B7E0-298D72F83260}"/>
    <cellStyle name="Normal 2 2 2 17 9 3 6" xfId="15187" xr:uid="{7F9093E2-BA94-43F2-BB7F-692C1B638D74}"/>
    <cellStyle name="Normal 2 2 2 17 9 4" xfId="15188" xr:uid="{8D2C90A7-5009-4CF0-87C7-1F6C26DAB4CD}"/>
    <cellStyle name="Normal 2 2 2 17 9 4 2" xfId="15189" xr:uid="{645ABC4E-5FF2-43C9-AD5B-4F8733FA572B}"/>
    <cellStyle name="Normal 2 2 2 17 9 4 3" xfId="15190" xr:uid="{241BAC7F-FD71-44A0-B50A-A7DCC1CFDA33}"/>
    <cellStyle name="Normal 2 2 2 17 9 4 4" xfId="15191" xr:uid="{BDA59131-80F6-4C78-94F9-42710946A27B}"/>
    <cellStyle name="Normal 2 2 2 17 9 4 5" xfId="15192" xr:uid="{B23C0733-2D7C-496D-88C7-F794FDDE0C89}"/>
    <cellStyle name="Normal 2 2 2 17 9 4 6" xfId="15193" xr:uid="{07C79364-CBA8-4F0C-8769-EDEA11DBBBF8}"/>
    <cellStyle name="Normal 2 2 2 17 9 5" xfId="15194" xr:uid="{5324FB0E-86B1-4EB7-BEF9-F5C84DEB37EC}"/>
    <cellStyle name="Normal 2 2 2 17 9 5 2" xfId="15195" xr:uid="{14D15CF7-6908-46F4-8FFE-75DB3FDBEC29}"/>
    <cellStyle name="Normal 2 2 2 17 9 5 3" xfId="15196" xr:uid="{49D62740-8BDB-4D14-B3AA-C5D4BD3B6741}"/>
    <cellStyle name="Normal 2 2 2 17 9 5 4" xfId="15197" xr:uid="{058F50D0-AFA6-4F1D-9D04-76DD2EA323E6}"/>
    <cellStyle name="Normal 2 2 2 17 9 5 5" xfId="15198" xr:uid="{A8D1BFE1-A4A6-49D9-B893-615BF38B9981}"/>
    <cellStyle name="Normal 2 2 2 17 9 5 6" xfId="15199" xr:uid="{DB8BFADE-95E5-4E3B-B53D-2E18FF4C45CD}"/>
    <cellStyle name="Normal 2 2 2 17 9 6" xfId="15200" xr:uid="{99023989-8F24-4833-92A1-B4D345BCA179}"/>
    <cellStyle name="Normal 2 2 2 17 9 6 2" xfId="15201" xr:uid="{12460192-EDCD-4250-8A4F-38C628B2473A}"/>
    <cellStyle name="Normal 2 2 2 17 9 6 3" xfId="15202" xr:uid="{9C7EF62E-6A99-44A2-8FED-8C00F056E9AC}"/>
    <cellStyle name="Normal 2 2 2 17 9 6 4" xfId="15203" xr:uid="{F3D4D36A-715D-4D1D-B31E-688CD5383EAE}"/>
    <cellStyle name="Normal 2 2 2 17 9 6 5" xfId="15204" xr:uid="{139518CA-253A-41C1-AE87-17545B8A6B85}"/>
    <cellStyle name="Normal 2 2 2 17 9 6 6" xfId="15205" xr:uid="{2F1791F0-BC91-47EB-8BD6-CE5FFFF986A3}"/>
    <cellStyle name="Normal 2 2 2 17 9 7" xfId="15206" xr:uid="{9D9DA82A-8724-4D7F-AB30-A6C4F9B79101}"/>
    <cellStyle name="Normal 2 2 2 17 9 7 2" xfId="15207" xr:uid="{61B90A5A-1E6C-411D-97DC-614C6B6E5611}"/>
    <cellStyle name="Normal 2 2 2 17 9 7 3" xfId="15208" xr:uid="{62806A42-B03E-4811-9DFB-10CBB16BD945}"/>
    <cellStyle name="Normal 2 2 2 17 9 7 4" xfId="15209" xr:uid="{971F901E-B120-413B-84B6-784EF1820D0A}"/>
    <cellStyle name="Normal 2 2 2 17 9 7 5" xfId="15210" xr:uid="{5877DBD8-6E4C-4DF0-8E13-321BA18DD3B2}"/>
    <cellStyle name="Normal 2 2 2 17 9 7 6" xfId="15211" xr:uid="{32D1E869-3876-4811-A26F-FA41CF35F188}"/>
    <cellStyle name="Normal 2 2 2 17 9 8" xfId="15212" xr:uid="{291258F5-F53F-4E44-991C-2A685F4A4F6D}"/>
    <cellStyle name="Normal 2 2 2 17 9 8 2" xfId="15213" xr:uid="{F174CA1E-515D-44A3-9A07-0C5335B97807}"/>
    <cellStyle name="Normal 2 2 2 17 9 8 3" xfId="15214" xr:uid="{469E40D6-775B-498B-B87F-73412BE4A479}"/>
    <cellStyle name="Normal 2 2 2 17 9 8 4" xfId="15215" xr:uid="{014D2679-DA98-436E-96BA-608409C6BD5B}"/>
    <cellStyle name="Normal 2 2 2 17 9 8 5" xfId="15216" xr:uid="{B9EDA91F-C5A3-4664-8BCE-5835495094FF}"/>
    <cellStyle name="Normal 2 2 2 17 9 8 6" xfId="15217" xr:uid="{0451E7BB-4141-463A-A652-15047F90F03E}"/>
    <cellStyle name="Normal 2 2 2 17 9 9" xfId="15218" xr:uid="{A9FD492B-B2F0-4DCF-80DF-EB3E295F7E47}"/>
    <cellStyle name="Normal 2 2 2 18" xfId="15219" xr:uid="{243C3A75-44F4-4541-83EB-248C7686D63D}"/>
    <cellStyle name="Normal 2 2 2 18 10" xfId="15220" xr:uid="{8A93B221-D13A-4341-9890-D0C461E94B43}"/>
    <cellStyle name="Normal 2 2 2 18 11" xfId="15221" xr:uid="{C636C791-09E3-4BA5-AFB7-4559C40A7518}"/>
    <cellStyle name="Normal 2 2 2 18 12" xfId="15222" xr:uid="{B77E41D4-DC9A-4AC6-9157-C76A377FC63A}"/>
    <cellStyle name="Normal 2 2 2 18 13" xfId="15223" xr:uid="{D504BB2D-6363-4C8B-BF46-8FEC69C000BF}"/>
    <cellStyle name="Normal 2 2 2 18 14" xfId="15224" xr:uid="{EB9E20C9-DC8F-482F-BECB-EAFE6F1874EE}"/>
    <cellStyle name="Normal 2 2 2 18 2" xfId="15225" xr:uid="{9C38BC05-0B5E-4E63-8385-D8A6638DAAA6}"/>
    <cellStyle name="Normal 2 2 2 18 2 2" xfId="15226" xr:uid="{BABCC6E8-7E16-4654-9C46-F562BDF1BC8F}"/>
    <cellStyle name="Normal 2 2 2 18 2 3" xfId="15227" xr:uid="{D5836B0B-EC2C-43F1-AB62-DCD6BEE8F1F5}"/>
    <cellStyle name="Normal 2 2 2 18 2 4" xfId="15228" xr:uid="{71E84AA7-9C25-4007-9FA2-361BFAB096F6}"/>
    <cellStyle name="Normal 2 2 2 18 2 5" xfId="15229" xr:uid="{D69B341F-FCD5-445B-B215-EBFF357555DC}"/>
    <cellStyle name="Normal 2 2 2 18 2 6" xfId="15230" xr:uid="{B68548DF-6160-401A-AA0D-CE8DF4972851}"/>
    <cellStyle name="Normal 2 2 2 18 3" xfId="15231" xr:uid="{094B67C2-8F62-4C7D-A4CE-732A7AB73EE6}"/>
    <cellStyle name="Normal 2 2 2 18 3 2" xfId="15232" xr:uid="{BEDB2CE1-0F1E-417C-8379-E02C8FDCEA0C}"/>
    <cellStyle name="Normal 2 2 2 18 3 3" xfId="15233" xr:uid="{7A3D39F7-EFFE-469C-9C17-634F06336C9D}"/>
    <cellStyle name="Normal 2 2 2 18 3 4" xfId="15234" xr:uid="{402B9020-8FAF-4F82-8963-214A7B619DDF}"/>
    <cellStyle name="Normal 2 2 2 18 3 5" xfId="15235" xr:uid="{4EA79FD5-6696-4052-9B65-43D6BA7872F0}"/>
    <cellStyle name="Normal 2 2 2 18 3 6" xfId="15236" xr:uid="{95DF39B5-BE2F-4373-BA29-C837BB617236}"/>
    <cellStyle name="Normal 2 2 2 18 4" xfId="15237" xr:uid="{5D730FDF-C765-4F5B-B58D-54BF43F496DE}"/>
    <cellStyle name="Normal 2 2 2 18 4 2" xfId="15238" xr:uid="{8E8E944C-08EF-474C-8E86-BD15CAAC2F32}"/>
    <cellStyle name="Normal 2 2 2 18 4 3" xfId="15239" xr:uid="{66EAF38A-3BBB-4F31-B18B-501C310E5A09}"/>
    <cellStyle name="Normal 2 2 2 18 4 4" xfId="15240" xr:uid="{D3C38152-3F66-4C11-AA76-7522138976DB}"/>
    <cellStyle name="Normal 2 2 2 18 4 5" xfId="15241" xr:uid="{832CD4FB-CA0F-40F1-8378-CAF01181D629}"/>
    <cellStyle name="Normal 2 2 2 18 4 6" xfId="15242" xr:uid="{14CEC529-3826-48B0-820B-C7DB595A1C04}"/>
    <cellStyle name="Normal 2 2 2 18 5" xfId="15243" xr:uid="{85043485-8956-4B3B-AB9B-5434A59DEF2B}"/>
    <cellStyle name="Normal 2 2 2 18 5 2" xfId="15244" xr:uid="{B54A5FC2-6DCF-48A3-AE43-E8732C2850DB}"/>
    <cellStyle name="Normal 2 2 2 18 5 3" xfId="15245" xr:uid="{81F23775-E912-44B6-BD7B-DA05A495406C}"/>
    <cellStyle name="Normal 2 2 2 18 5 4" xfId="15246" xr:uid="{B6ECE8D7-235D-41AC-B3DF-A3589B73825D}"/>
    <cellStyle name="Normal 2 2 2 18 5 5" xfId="15247" xr:uid="{CAD7063C-7EA8-49B6-A12F-653E7C4BBD4B}"/>
    <cellStyle name="Normal 2 2 2 18 5 6" xfId="15248" xr:uid="{165D15B2-941A-4111-A1BA-39C8C3958A43}"/>
    <cellStyle name="Normal 2 2 2 18 6" xfId="15249" xr:uid="{D6FF825E-8510-4A86-9DED-794C54623BF2}"/>
    <cellStyle name="Normal 2 2 2 18 6 2" xfId="15250" xr:uid="{10F6E78B-CF8E-43FF-9166-634281DB5685}"/>
    <cellStyle name="Normal 2 2 2 18 6 3" xfId="15251" xr:uid="{61C57F79-2B2A-446B-A92C-39532894ED73}"/>
    <cellStyle name="Normal 2 2 2 18 6 4" xfId="15252" xr:uid="{92B5DA6D-4FB1-4C84-9CF2-D508CB39122E}"/>
    <cellStyle name="Normal 2 2 2 18 6 5" xfId="15253" xr:uid="{B3532646-F3E9-449B-862E-5827EBFA2F5C}"/>
    <cellStyle name="Normal 2 2 2 18 6 6" xfId="15254" xr:uid="{1EC02F03-D5AB-4CBD-B07A-CAB9FA5A79E2}"/>
    <cellStyle name="Normal 2 2 2 18 7" xfId="15255" xr:uid="{CC8868A8-EC92-4DE2-BB8A-0D93B7D6E473}"/>
    <cellStyle name="Normal 2 2 2 18 7 2" xfId="15256" xr:uid="{3572CEB4-1E22-4F8B-96F7-0DCFF3A80F00}"/>
    <cellStyle name="Normal 2 2 2 18 7 3" xfId="15257" xr:uid="{B7F99D6A-5A61-45E9-8D9E-AF011E19D435}"/>
    <cellStyle name="Normal 2 2 2 18 7 4" xfId="15258" xr:uid="{6B899089-F191-4D0E-986E-7415E446E01A}"/>
    <cellStyle name="Normal 2 2 2 18 7 5" xfId="15259" xr:uid="{FCDF7BE3-B3B4-4070-AEFC-E5B5FE4495A4}"/>
    <cellStyle name="Normal 2 2 2 18 7 6" xfId="15260" xr:uid="{6E66A45D-7614-4B37-8C4A-7CF80D37F319}"/>
    <cellStyle name="Normal 2 2 2 18 8" xfId="15261" xr:uid="{4014AA4B-1FC7-4CFF-A969-AF88BD9F4C40}"/>
    <cellStyle name="Normal 2 2 2 18 8 2" xfId="15262" xr:uid="{E5800902-649B-4BB0-A75E-6CD6EC6EC935}"/>
    <cellStyle name="Normal 2 2 2 18 8 3" xfId="15263" xr:uid="{18CB0C7C-7EF5-4BF3-8F4D-331285311A0D}"/>
    <cellStyle name="Normal 2 2 2 18 8 4" xfId="15264" xr:uid="{996A450D-DFF5-4A42-B73D-06EB5BF4F4BB}"/>
    <cellStyle name="Normal 2 2 2 18 8 5" xfId="15265" xr:uid="{F88EA435-12D7-4E27-9571-E821956FCB5E}"/>
    <cellStyle name="Normal 2 2 2 18 8 6" xfId="15266" xr:uid="{315596D0-DDCF-4B6D-94CB-549A09F6636D}"/>
    <cellStyle name="Normal 2 2 2 18 9" xfId="15267" xr:uid="{C83E7DC4-AA32-4EA6-AFCF-F867B06741A4}"/>
    <cellStyle name="Normal 2 2 2 19" xfId="15268" xr:uid="{8E778C3A-2782-4E1D-AF72-E4D1BA77FE7B}"/>
    <cellStyle name="Normal 2 2 2 19 10" xfId="15269" xr:uid="{358D90C9-A9FE-4E23-8578-61F2295A4305}"/>
    <cellStyle name="Normal 2 2 2 19 11" xfId="15270" xr:uid="{D9C6929C-E385-4382-AB3B-B25F8CF17D37}"/>
    <cellStyle name="Normal 2 2 2 19 12" xfId="15271" xr:uid="{D1C8CA15-05AF-498C-A0D2-DD65A897C94D}"/>
    <cellStyle name="Normal 2 2 2 19 13" xfId="15272" xr:uid="{791DA470-64C8-4CAF-8B16-28FC7744E22A}"/>
    <cellStyle name="Normal 2 2 2 19 14" xfId="15273" xr:uid="{4C5942FD-6DA1-46E2-AD9B-F28FCC2BB2B4}"/>
    <cellStyle name="Normal 2 2 2 19 2" xfId="15274" xr:uid="{D1CD9E75-7461-4D3A-B405-B39906BB0A0E}"/>
    <cellStyle name="Normal 2 2 2 19 2 2" xfId="15275" xr:uid="{67096449-FFAA-4C24-8A36-8DA6DE10A9F9}"/>
    <cellStyle name="Normal 2 2 2 19 2 3" xfId="15276" xr:uid="{CF6178BF-7B9C-4980-97F2-DA12F145E46C}"/>
    <cellStyle name="Normal 2 2 2 19 2 4" xfId="15277" xr:uid="{49208594-7F66-434A-B793-6468529C492B}"/>
    <cellStyle name="Normal 2 2 2 19 2 5" xfId="15278" xr:uid="{7E4CC51A-E261-437C-A58D-82680D987560}"/>
    <cellStyle name="Normal 2 2 2 19 2 6" xfId="15279" xr:uid="{6128B791-39A6-4FAF-8F7E-236C92D39C0C}"/>
    <cellStyle name="Normal 2 2 2 19 3" xfId="15280" xr:uid="{74D3333B-6FC4-4868-9608-E3AB61D90116}"/>
    <cellStyle name="Normal 2 2 2 19 3 2" xfId="15281" xr:uid="{9B9D507E-2DBC-4468-A2F1-BCE6E0786F08}"/>
    <cellStyle name="Normal 2 2 2 19 3 3" xfId="15282" xr:uid="{E9F224F9-B53D-4DEA-8B1B-E548CB3D5062}"/>
    <cellStyle name="Normal 2 2 2 19 3 4" xfId="15283" xr:uid="{D60D98BC-92D3-4218-AC39-75C4248F8B21}"/>
    <cellStyle name="Normal 2 2 2 19 3 5" xfId="15284" xr:uid="{A75C3DB9-0ECB-48A3-9578-FBC0644288FB}"/>
    <cellStyle name="Normal 2 2 2 19 3 6" xfId="15285" xr:uid="{3619AE0A-3EB5-4523-AD1B-E366825B2ECE}"/>
    <cellStyle name="Normal 2 2 2 19 4" xfId="15286" xr:uid="{15855172-1402-46A8-8D22-D28375488586}"/>
    <cellStyle name="Normal 2 2 2 19 4 2" xfId="15287" xr:uid="{303ACD4F-2E63-4073-84EB-4F717EDBBB3D}"/>
    <cellStyle name="Normal 2 2 2 19 4 3" xfId="15288" xr:uid="{9DF3E619-B9EA-4413-95BE-E5858A3976E3}"/>
    <cellStyle name="Normal 2 2 2 19 4 4" xfId="15289" xr:uid="{EF112667-FA5B-41F9-8C9A-0D13AC6FB288}"/>
    <cellStyle name="Normal 2 2 2 19 4 5" xfId="15290" xr:uid="{BF3186A4-6A72-4A97-AE66-63D2F155B360}"/>
    <cellStyle name="Normal 2 2 2 19 4 6" xfId="15291" xr:uid="{3CB016D9-8B72-42AA-870B-0099373A460A}"/>
    <cellStyle name="Normal 2 2 2 19 5" xfId="15292" xr:uid="{1CC12DAC-1AB9-4BDC-8639-79AFB2CA5B80}"/>
    <cellStyle name="Normal 2 2 2 19 5 2" xfId="15293" xr:uid="{197D1CFF-EC37-4B62-98BA-DDAB6E523FFB}"/>
    <cellStyle name="Normal 2 2 2 19 5 3" xfId="15294" xr:uid="{479B7079-435A-41F5-B4A2-26DBBDB0A8BF}"/>
    <cellStyle name="Normal 2 2 2 19 5 4" xfId="15295" xr:uid="{5EE31E86-1E5D-415F-9B08-0065DE1C2B4C}"/>
    <cellStyle name="Normal 2 2 2 19 5 5" xfId="15296" xr:uid="{1BBD281F-46B6-4B86-BEBC-E235B2605964}"/>
    <cellStyle name="Normal 2 2 2 19 5 6" xfId="15297" xr:uid="{9D721FCE-E695-4F52-9783-5EA484025617}"/>
    <cellStyle name="Normal 2 2 2 19 6" xfId="15298" xr:uid="{AA6A3C6D-689A-44B0-9DAC-ECB01005929D}"/>
    <cellStyle name="Normal 2 2 2 19 6 2" xfId="15299" xr:uid="{1012A4A4-B4F7-47FD-8732-D34F81ABF3E2}"/>
    <cellStyle name="Normal 2 2 2 19 6 3" xfId="15300" xr:uid="{CB93D092-6EAF-4D92-BAD8-1FB13AA578D0}"/>
    <cellStyle name="Normal 2 2 2 19 6 4" xfId="15301" xr:uid="{A444AE95-440D-4895-ACFD-9FBCEAD7FA11}"/>
    <cellStyle name="Normal 2 2 2 19 6 5" xfId="15302" xr:uid="{B8C20A8C-8DC6-4719-996A-85566CD0901B}"/>
    <cellStyle name="Normal 2 2 2 19 6 6" xfId="15303" xr:uid="{2DD6F354-84EA-4FF5-B89F-C1D2CA603ACF}"/>
    <cellStyle name="Normal 2 2 2 19 7" xfId="15304" xr:uid="{DDFB55D5-DC5B-4155-8C05-B5909FBB6F64}"/>
    <cellStyle name="Normal 2 2 2 19 7 2" xfId="15305" xr:uid="{00D2F38A-16A4-4D26-B8B1-5AE273D8DAE2}"/>
    <cellStyle name="Normal 2 2 2 19 7 3" xfId="15306" xr:uid="{E56357D9-6765-49BE-80C6-B96AB42BB151}"/>
    <cellStyle name="Normal 2 2 2 19 7 4" xfId="15307" xr:uid="{AE897104-73D2-467D-B05F-CE9877526C2D}"/>
    <cellStyle name="Normal 2 2 2 19 7 5" xfId="15308" xr:uid="{65B079C9-E1AF-48B8-91A9-09EB44B759A5}"/>
    <cellStyle name="Normal 2 2 2 19 7 6" xfId="15309" xr:uid="{10594DAD-D147-4F2D-8E6E-993426F73A2B}"/>
    <cellStyle name="Normal 2 2 2 19 8" xfId="15310" xr:uid="{5AC22331-A7F5-4073-AF79-A1AD1675735A}"/>
    <cellStyle name="Normal 2 2 2 19 8 2" xfId="15311" xr:uid="{96A1DC2B-AEDF-42F3-9D45-28C8379E2E33}"/>
    <cellStyle name="Normal 2 2 2 19 8 3" xfId="15312" xr:uid="{447F0E1B-7FFE-470B-8E55-C5BDDC4DF361}"/>
    <cellStyle name="Normal 2 2 2 19 8 4" xfId="15313" xr:uid="{9B9208A8-42A1-4013-A90A-1091E463C6DE}"/>
    <cellStyle name="Normal 2 2 2 19 8 5" xfId="15314" xr:uid="{6B683777-5F72-4E90-B85A-92831200759C}"/>
    <cellStyle name="Normal 2 2 2 19 8 6" xfId="15315" xr:uid="{5D1D146C-4935-4D57-9F9F-ACB013AFE00A}"/>
    <cellStyle name="Normal 2 2 2 19 9" xfId="15316" xr:uid="{3D2A39E2-1F2B-46FA-8A20-E115247F7945}"/>
    <cellStyle name="Normal 2 2 2 2" xfId="15317" xr:uid="{ADDFC2E6-7391-4C46-9428-B37C15AD0423}"/>
    <cellStyle name="Normal 2 2 2 2 10" xfId="15318" xr:uid="{3D665547-73C3-4DD5-86E0-D1920FDAED6A}"/>
    <cellStyle name="Normal 2 2 2 2 11" xfId="15319" xr:uid="{7294A626-FEA4-4F40-B977-5C69CB16B1B4}"/>
    <cellStyle name="Normal 2 2 2 2 12" xfId="15320" xr:uid="{662B45D1-D0F7-42DB-AFDA-93517A7399E6}"/>
    <cellStyle name="Normal 2 2 2 2 12 10" xfId="15321" xr:uid="{F32975CC-D0DA-44B5-91EE-2597D033BD75}"/>
    <cellStyle name="Normal 2 2 2 2 12 11" xfId="15322" xr:uid="{28736D61-EC71-4508-9637-C5C5590ACA2D}"/>
    <cellStyle name="Normal 2 2 2 2 12 12" xfId="15323" xr:uid="{2E6CF5C9-C7A6-4F06-BF11-2773DA5FECEE}"/>
    <cellStyle name="Normal 2 2 2 2 12 13" xfId="15324" xr:uid="{C5DE80AD-0DA6-4CDD-A35B-F4E05CE2065D}"/>
    <cellStyle name="Normal 2 2 2 2 12 2" xfId="15325" xr:uid="{2EA6A330-DC86-4285-BDE6-3E266D36CE21}"/>
    <cellStyle name="Normal 2 2 2 2 12 2 2" xfId="15326" xr:uid="{D4D618A8-DFD7-4926-A2C6-4EE03A04F457}"/>
    <cellStyle name="Normal 2 2 2 2 12 2 3" xfId="15327" xr:uid="{3C7F5565-2312-42DB-A715-238712EA52F6}"/>
    <cellStyle name="Normal 2 2 2 2 12 2 4" xfId="15328" xr:uid="{05078A00-7175-4F0A-884B-BB770A674E76}"/>
    <cellStyle name="Normal 2 2 2 2 12 2 5" xfId="15329" xr:uid="{4D24D61E-2095-422C-A2CE-FDCB14D5656A}"/>
    <cellStyle name="Normal 2 2 2 2 12 2 6" xfId="15330" xr:uid="{4B5A048B-B6BC-4147-A6A5-6A644F7B5A3C}"/>
    <cellStyle name="Normal 2 2 2 2 12 3" xfId="15331" xr:uid="{0E5217C8-500A-49E7-BF34-23E0CF707D28}"/>
    <cellStyle name="Normal 2 2 2 2 12 3 2" xfId="15332" xr:uid="{15924828-CDF7-4DB2-ADB0-57A898DE9DB8}"/>
    <cellStyle name="Normal 2 2 2 2 12 3 3" xfId="15333" xr:uid="{9284CB3D-34F1-42A3-BB74-967875FF0BB7}"/>
    <cellStyle name="Normal 2 2 2 2 12 3 4" xfId="15334" xr:uid="{3C0D9A03-144B-4124-BA29-9869FFA56D4D}"/>
    <cellStyle name="Normal 2 2 2 2 12 3 5" xfId="15335" xr:uid="{48FC3B29-1F7C-4E8E-8474-CC2470A1849D}"/>
    <cellStyle name="Normal 2 2 2 2 12 3 6" xfId="15336" xr:uid="{61FE2301-3D7C-414A-B4F0-129F5D98CD3A}"/>
    <cellStyle name="Normal 2 2 2 2 12 4" xfId="15337" xr:uid="{A334306A-384A-45CC-B063-EAA96048DB43}"/>
    <cellStyle name="Normal 2 2 2 2 12 4 2" xfId="15338" xr:uid="{6E462018-AB71-4896-88D3-2642803D01AF}"/>
    <cellStyle name="Normal 2 2 2 2 12 4 3" xfId="15339" xr:uid="{68A7CBA3-7274-4BDA-8F6A-8F70B0C8371D}"/>
    <cellStyle name="Normal 2 2 2 2 12 4 4" xfId="15340" xr:uid="{0A776B63-D4FB-4EC3-AB5A-D0201A424C35}"/>
    <cellStyle name="Normal 2 2 2 2 12 4 5" xfId="15341" xr:uid="{CBCC2659-CEC3-46B4-9DFC-03DB882F6B98}"/>
    <cellStyle name="Normal 2 2 2 2 12 4 6" xfId="15342" xr:uid="{85541140-8849-48FB-80BC-88FEAA9AFF72}"/>
    <cellStyle name="Normal 2 2 2 2 12 5" xfId="15343" xr:uid="{178B64E4-3148-404D-ACC8-74AF29B524B1}"/>
    <cellStyle name="Normal 2 2 2 2 12 5 2" xfId="15344" xr:uid="{BB499277-CBDE-4554-98B5-DB95FD8F7E94}"/>
    <cellStyle name="Normal 2 2 2 2 12 5 3" xfId="15345" xr:uid="{7CB5DC65-642A-4872-913D-F3DE910D1629}"/>
    <cellStyle name="Normal 2 2 2 2 12 5 4" xfId="15346" xr:uid="{49612C16-7538-42A8-999E-9F2349BE7485}"/>
    <cellStyle name="Normal 2 2 2 2 12 5 5" xfId="15347" xr:uid="{D7B9AE7C-C681-4FA4-BA09-DD2B753B1EC4}"/>
    <cellStyle name="Normal 2 2 2 2 12 5 6" xfId="15348" xr:uid="{02EE5B22-ADFE-4A56-A86C-0C2C6B949AFE}"/>
    <cellStyle name="Normal 2 2 2 2 12 6" xfId="15349" xr:uid="{7BB0C194-3A81-417D-AABE-5F558BE47044}"/>
    <cellStyle name="Normal 2 2 2 2 12 6 2" xfId="15350" xr:uid="{C9BA0EC6-13F2-404F-84A6-34D01B0CE552}"/>
    <cellStyle name="Normal 2 2 2 2 12 6 3" xfId="15351" xr:uid="{4108FA68-3317-4D6B-BF16-604ED1367159}"/>
    <cellStyle name="Normal 2 2 2 2 12 6 4" xfId="15352" xr:uid="{080CBAB7-1E1D-4B5A-A264-F357F2DC46CD}"/>
    <cellStyle name="Normal 2 2 2 2 12 6 5" xfId="15353" xr:uid="{160A7F21-D996-4061-9598-A71AD9C7513B}"/>
    <cellStyle name="Normal 2 2 2 2 12 6 6" xfId="15354" xr:uid="{EDD5D36A-2189-47E8-8350-CCB52A505568}"/>
    <cellStyle name="Normal 2 2 2 2 12 7" xfId="15355" xr:uid="{2C61887D-B68A-4A64-8484-D28DF7A87638}"/>
    <cellStyle name="Normal 2 2 2 2 12 7 2" xfId="15356" xr:uid="{83E2B476-FE2C-4300-B09A-BF5C2B1030FC}"/>
    <cellStyle name="Normal 2 2 2 2 12 7 3" xfId="15357" xr:uid="{52DA32AC-8247-4CFD-8C00-26DB5CFF0467}"/>
    <cellStyle name="Normal 2 2 2 2 12 7 4" xfId="15358" xr:uid="{CDE869AE-1847-432E-A1B8-EEA27F7BB3E8}"/>
    <cellStyle name="Normal 2 2 2 2 12 7 5" xfId="15359" xr:uid="{F6B4AA12-C6DF-4ADE-9514-B415EF8A49A4}"/>
    <cellStyle name="Normal 2 2 2 2 12 7 6" xfId="15360" xr:uid="{6620A161-6764-4233-A0BF-3CAB86980A0E}"/>
    <cellStyle name="Normal 2 2 2 2 12 8" xfId="15361" xr:uid="{8F48751D-8019-4578-9156-6114B7FBE81B}"/>
    <cellStyle name="Normal 2 2 2 2 12 8 2" xfId="15362" xr:uid="{8B172B78-432B-4D54-B187-ECFE284E3127}"/>
    <cellStyle name="Normal 2 2 2 2 12 8 3" xfId="15363" xr:uid="{8F4D4BBA-3BC6-4C42-8C05-4E87C0DAE2D4}"/>
    <cellStyle name="Normal 2 2 2 2 12 8 4" xfId="15364" xr:uid="{0D6D4A95-1A57-46D4-8576-4A89468FEDA7}"/>
    <cellStyle name="Normal 2 2 2 2 12 8 5" xfId="15365" xr:uid="{C0806BC7-EA36-44D9-9796-7BEFFE727687}"/>
    <cellStyle name="Normal 2 2 2 2 12 8 6" xfId="15366" xr:uid="{901C0144-C6C4-47B7-B537-B66658C74F0B}"/>
    <cellStyle name="Normal 2 2 2 2 12 9" xfId="15367" xr:uid="{1CEE7F68-6A36-4FB3-BAFC-12600162C39A}"/>
    <cellStyle name="Normal 2 2 2 2 13" xfId="15368" xr:uid="{2AD1E9FD-4AE3-429D-9A49-1A0BCCD62145}"/>
    <cellStyle name="Normal 2 2 2 2 13 10" xfId="15369" xr:uid="{83DB4B6C-023C-45C2-A1C1-21C19C165409}"/>
    <cellStyle name="Normal 2 2 2 2 13 11" xfId="15370" xr:uid="{7D08D82B-C448-4AE8-8FF4-20D6A64EC8F7}"/>
    <cellStyle name="Normal 2 2 2 2 13 12" xfId="15371" xr:uid="{0B701369-4504-4E4E-A74E-095110E575D4}"/>
    <cellStyle name="Normal 2 2 2 2 13 13" xfId="15372" xr:uid="{C6ECCDB0-E8A1-4AAA-B2E9-22DBF84CACCF}"/>
    <cellStyle name="Normal 2 2 2 2 13 2" xfId="15373" xr:uid="{302EE5B0-8436-4594-917D-886DC41BF924}"/>
    <cellStyle name="Normal 2 2 2 2 13 2 2" xfId="15374" xr:uid="{76A3AE2F-ACBA-46CC-8F89-85D8D1BB5753}"/>
    <cellStyle name="Normal 2 2 2 2 13 2 3" xfId="15375" xr:uid="{F8B64C3A-1005-41CD-BC7E-9981DE63FD85}"/>
    <cellStyle name="Normal 2 2 2 2 13 2 4" xfId="15376" xr:uid="{ACF2C9E5-26C9-4C68-B6EE-9AA2047420E5}"/>
    <cellStyle name="Normal 2 2 2 2 13 2 5" xfId="15377" xr:uid="{22065EED-1EB6-4392-AB44-4D11597EBA2C}"/>
    <cellStyle name="Normal 2 2 2 2 13 2 6" xfId="15378" xr:uid="{60585A6A-9BC8-4D97-BF17-F75D8477B011}"/>
    <cellStyle name="Normal 2 2 2 2 13 3" xfId="15379" xr:uid="{6B8205AD-D142-43CD-A865-4D8EDE48183E}"/>
    <cellStyle name="Normal 2 2 2 2 13 3 2" xfId="15380" xr:uid="{EC6C46D1-B41A-429C-893E-951AB0C8FF4D}"/>
    <cellStyle name="Normal 2 2 2 2 13 3 3" xfId="15381" xr:uid="{0D868CDA-FBD4-4566-96C8-381433D7259B}"/>
    <cellStyle name="Normal 2 2 2 2 13 3 4" xfId="15382" xr:uid="{17412891-02E1-4A29-9F38-F8A2A3B13F7C}"/>
    <cellStyle name="Normal 2 2 2 2 13 3 5" xfId="15383" xr:uid="{7F6B42E4-F9D1-42E7-A4B0-F3818CF5AB62}"/>
    <cellStyle name="Normal 2 2 2 2 13 3 6" xfId="15384" xr:uid="{11F8CFB4-A19F-4F30-879D-840E5A95EDD3}"/>
    <cellStyle name="Normal 2 2 2 2 13 4" xfId="15385" xr:uid="{1BDEEA91-6708-457E-9F07-0668F580EB1B}"/>
    <cellStyle name="Normal 2 2 2 2 13 4 2" xfId="15386" xr:uid="{100658C5-6D76-4F2F-AA8D-CED92952A39D}"/>
    <cellStyle name="Normal 2 2 2 2 13 4 3" xfId="15387" xr:uid="{F43423C5-3BCE-4C8E-A73A-C1F8E72CD5A4}"/>
    <cellStyle name="Normal 2 2 2 2 13 4 4" xfId="15388" xr:uid="{918F8B20-3CC8-4703-BAF0-70224982EFE4}"/>
    <cellStyle name="Normal 2 2 2 2 13 4 5" xfId="15389" xr:uid="{BEA947A8-9107-4106-9690-6D63DFC4E040}"/>
    <cellStyle name="Normal 2 2 2 2 13 4 6" xfId="15390" xr:uid="{AC538062-5985-4ED6-ADA8-CD705394F43C}"/>
    <cellStyle name="Normal 2 2 2 2 13 5" xfId="15391" xr:uid="{58E8DC62-5D86-4865-BF68-EED2F3B71043}"/>
    <cellStyle name="Normal 2 2 2 2 13 5 2" xfId="15392" xr:uid="{695B9645-B765-4C66-8231-54ADF1B0B61D}"/>
    <cellStyle name="Normal 2 2 2 2 13 5 3" xfId="15393" xr:uid="{37E39EC4-428B-4060-BEEF-AF65C8E45BD6}"/>
    <cellStyle name="Normal 2 2 2 2 13 5 4" xfId="15394" xr:uid="{EA5CCC46-F5FA-4D40-A872-4B0A99B17F86}"/>
    <cellStyle name="Normal 2 2 2 2 13 5 5" xfId="15395" xr:uid="{F140B5E3-4745-42C6-9ABB-BCCAE1D5224A}"/>
    <cellStyle name="Normal 2 2 2 2 13 5 6" xfId="15396" xr:uid="{13C30B43-24E1-4C7E-9CF1-4C80BF496E1E}"/>
    <cellStyle name="Normal 2 2 2 2 13 6" xfId="15397" xr:uid="{6B0F703B-04FF-4872-8D41-B083BC9CAFA3}"/>
    <cellStyle name="Normal 2 2 2 2 13 6 2" xfId="15398" xr:uid="{B929AE58-357A-4CD2-9379-A8F5C491DC5A}"/>
    <cellStyle name="Normal 2 2 2 2 13 6 3" xfId="15399" xr:uid="{370333C3-E25E-46FB-96EB-D63D2FE83EFD}"/>
    <cellStyle name="Normal 2 2 2 2 13 6 4" xfId="15400" xr:uid="{1FAED133-9AB5-4915-A29D-11446718E5A4}"/>
    <cellStyle name="Normal 2 2 2 2 13 6 5" xfId="15401" xr:uid="{825E66B7-41A7-4317-878C-E9BA7C633222}"/>
    <cellStyle name="Normal 2 2 2 2 13 6 6" xfId="15402" xr:uid="{55B94A5D-212F-4F6F-8DC7-A15878125D95}"/>
    <cellStyle name="Normal 2 2 2 2 13 7" xfId="15403" xr:uid="{B35262F4-4C9D-43C3-B92E-62459E0E2D25}"/>
    <cellStyle name="Normal 2 2 2 2 13 7 2" xfId="15404" xr:uid="{AA68DEF7-C4EC-4EA5-B04F-6DEE4DD3EE9C}"/>
    <cellStyle name="Normal 2 2 2 2 13 7 3" xfId="15405" xr:uid="{ED758844-D6F6-4F4A-9706-92A7372BA722}"/>
    <cellStyle name="Normal 2 2 2 2 13 7 4" xfId="15406" xr:uid="{D54C232D-7961-4DBC-90DE-C245277E4D27}"/>
    <cellStyle name="Normal 2 2 2 2 13 7 5" xfId="15407" xr:uid="{73B8E77D-DF8D-4421-B8E4-40473D26004A}"/>
    <cellStyle name="Normal 2 2 2 2 13 7 6" xfId="15408" xr:uid="{D022EE25-4B8A-4EB3-A417-F0D3C7FF7682}"/>
    <cellStyle name="Normal 2 2 2 2 13 8" xfId="15409" xr:uid="{EFFFF5E3-CBE8-4D4A-9478-88AFB82FB7D1}"/>
    <cellStyle name="Normal 2 2 2 2 13 8 2" xfId="15410" xr:uid="{8D080941-E346-4838-9340-AC4AFDDE67CE}"/>
    <cellStyle name="Normal 2 2 2 2 13 8 3" xfId="15411" xr:uid="{9B292F8F-1893-4ADD-96DC-D60306A11A23}"/>
    <cellStyle name="Normal 2 2 2 2 13 8 4" xfId="15412" xr:uid="{AC63B474-8FFD-4B43-8B60-AE806B02C664}"/>
    <cellStyle name="Normal 2 2 2 2 13 8 5" xfId="15413" xr:uid="{A92C7707-229D-4933-8424-B42F6D523EF2}"/>
    <cellStyle name="Normal 2 2 2 2 13 8 6" xfId="15414" xr:uid="{0A9D4FF3-EF93-481D-8572-8606DAE4A415}"/>
    <cellStyle name="Normal 2 2 2 2 13 9" xfId="15415" xr:uid="{AC47B857-74B1-4AA4-9FDB-D84C533D552E}"/>
    <cellStyle name="Normal 2 2 2 2 14" xfId="15416" xr:uid="{B8756645-3C19-44EF-AE2A-8DB224850606}"/>
    <cellStyle name="Normal 2 2 2 2 14 10" xfId="15417" xr:uid="{4F5D4391-3EEB-499C-9DC0-6B377BCC5D97}"/>
    <cellStyle name="Normal 2 2 2 2 14 11" xfId="15418" xr:uid="{7B1C05D0-04F6-4B0F-B448-9959B8370C1E}"/>
    <cellStyle name="Normal 2 2 2 2 14 12" xfId="15419" xr:uid="{14B83DB9-EBA3-4444-9D7A-952BD512DA55}"/>
    <cellStyle name="Normal 2 2 2 2 14 13" xfId="15420" xr:uid="{B75FA788-5A64-4169-B813-D0EC47AB01F7}"/>
    <cellStyle name="Normal 2 2 2 2 14 2" xfId="15421" xr:uid="{04035520-4A2A-4325-9CC5-4CC9B08E7093}"/>
    <cellStyle name="Normal 2 2 2 2 14 2 2" xfId="15422" xr:uid="{C6289355-F2F7-4776-9C43-8585399C623A}"/>
    <cellStyle name="Normal 2 2 2 2 14 2 3" xfId="15423" xr:uid="{14FE2A5C-07A0-4166-91AE-6B1A9B2C09BF}"/>
    <cellStyle name="Normal 2 2 2 2 14 2 4" xfId="15424" xr:uid="{60F425F8-3450-4C47-9837-103936BCA0B7}"/>
    <cellStyle name="Normal 2 2 2 2 14 2 5" xfId="15425" xr:uid="{299EE31A-30E0-4E56-B8AD-54F7B75DB255}"/>
    <cellStyle name="Normal 2 2 2 2 14 2 6" xfId="15426" xr:uid="{EA45CEEB-5FA9-4126-BDE1-A71344FF478F}"/>
    <cellStyle name="Normal 2 2 2 2 14 3" xfId="15427" xr:uid="{E215DFF2-1D24-4092-B5CF-A726B7E93196}"/>
    <cellStyle name="Normal 2 2 2 2 14 3 2" xfId="15428" xr:uid="{820A69D2-0FCB-44FC-A54F-08085B6388F8}"/>
    <cellStyle name="Normal 2 2 2 2 14 3 3" xfId="15429" xr:uid="{BBEE71C9-9CE4-43D1-8769-24CB8623A36D}"/>
    <cellStyle name="Normal 2 2 2 2 14 3 4" xfId="15430" xr:uid="{A0D0A919-7A88-434A-94D4-B74126FE9A60}"/>
    <cellStyle name="Normal 2 2 2 2 14 3 5" xfId="15431" xr:uid="{B14F1728-7AAC-416F-B253-C6B1D9DC2479}"/>
    <cellStyle name="Normal 2 2 2 2 14 3 6" xfId="15432" xr:uid="{18417C37-2D7E-4241-9D85-556956B69C9C}"/>
    <cellStyle name="Normal 2 2 2 2 14 4" xfId="15433" xr:uid="{86C8DB04-9AA6-4379-8AD9-A74D903EF88D}"/>
    <cellStyle name="Normal 2 2 2 2 14 4 2" xfId="15434" xr:uid="{7BB5138E-B680-43B5-BE2C-FD5608976315}"/>
    <cellStyle name="Normal 2 2 2 2 14 4 3" xfId="15435" xr:uid="{C751EDF1-7D21-4B97-B038-33606515ED55}"/>
    <cellStyle name="Normal 2 2 2 2 14 4 4" xfId="15436" xr:uid="{9C199FD3-81CB-47E6-AAD8-E5F846A7E9CE}"/>
    <cellStyle name="Normal 2 2 2 2 14 4 5" xfId="15437" xr:uid="{1B75E395-9516-4AB4-A27B-DD47B54E948F}"/>
    <cellStyle name="Normal 2 2 2 2 14 4 6" xfId="15438" xr:uid="{ED2E6137-053D-4D39-BEFC-0114475FE503}"/>
    <cellStyle name="Normal 2 2 2 2 14 5" xfId="15439" xr:uid="{4D8DFEBA-2FAC-4F23-B312-1A21A7DED0D8}"/>
    <cellStyle name="Normal 2 2 2 2 14 5 2" xfId="15440" xr:uid="{A43D116E-5B97-4E41-A469-CA146357D7A1}"/>
    <cellStyle name="Normal 2 2 2 2 14 5 3" xfId="15441" xr:uid="{E0AACADC-2484-442D-BCDE-50971458DCE5}"/>
    <cellStyle name="Normal 2 2 2 2 14 5 4" xfId="15442" xr:uid="{D45FD9FE-CED4-49E0-ADE6-13A7B5A1BF25}"/>
    <cellStyle name="Normal 2 2 2 2 14 5 5" xfId="15443" xr:uid="{CCF44A05-7B53-4677-B9C8-D2527BD4FF2C}"/>
    <cellStyle name="Normal 2 2 2 2 14 5 6" xfId="15444" xr:uid="{9D2F0405-ADCA-4A1F-B2C4-7FC0B3DE535A}"/>
    <cellStyle name="Normal 2 2 2 2 14 6" xfId="15445" xr:uid="{3A9DAE0F-51A0-4F9D-9F20-EDA89BD92840}"/>
    <cellStyle name="Normal 2 2 2 2 14 6 2" xfId="15446" xr:uid="{0AC3CD3D-102B-4D40-A55E-FB8A8239FA3A}"/>
    <cellStyle name="Normal 2 2 2 2 14 6 3" xfId="15447" xr:uid="{A6833AD1-A154-4930-B897-02CE4932AAF0}"/>
    <cellStyle name="Normal 2 2 2 2 14 6 4" xfId="15448" xr:uid="{8FF77CEA-0A35-462A-95AB-D182E36B6FC7}"/>
    <cellStyle name="Normal 2 2 2 2 14 6 5" xfId="15449" xr:uid="{42AC2607-932D-4AE9-9A79-1BA514CFFA94}"/>
    <cellStyle name="Normal 2 2 2 2 14 6 6" xfId="15450" xr:uid="{0DB41BCC-27D6-4BBF-BC80-189504CF4F60}"/>
    <cellStyle name="Normal 2 2 2 2 14 7" xfId="15451" xr:uid="{EC7DE624-5588-4BD5-9AE6-CC23F85283B2}"/>
    <cellStyle name="Normal 2 2 2 2 14 7 2" xfId="15452" xr:uid="{DF42E5AD-D831-4BF9-9768-006FCCE6223A}"/>
    <cellStyle name="Normal 2 2 2 2 14 7 3" xfId="15453" xr:uid="{A2DE557D-9FAA-4DCC-BD8A-A8E61B4F5F04}"/>
    <cellStyle name="Normal 2 2 2 2 14 7 4" xfId="15454" xr:uid="{6EBEFD6E-1DE2-4F14-A189-44DB32BE77C3}"/>
    <cellStyle name="Normal 2 2 2 2 14 7 5" xfId="15455" xr:uid="{00C2000E-0A49-4959-B32B-70351228D125}"/>
    <cellStyle name="Normal 2 2 2 2 14 7 6" xfId="15456" xr:uid="{41B2079B-6BB6-4B37-A048-0D12AEE5ECB3}"/>
    <cellStyle name="Normal 2 2 2 2 14 8" xfId="15457" xr:uid="{1C52D796-92FF-4296-A642-19CFAA3BFBF2}"/>
    <cellStyle name="Normal 2 2 2 2 14 8 2" xfId="15458" xr:uid="{01496787-6AE2-4C95-A972-85825F90462F}"/>
    <cellStyle name="Normal 2 2 2 2 14 8 3" xfId="15459" xr:uid="{EA42B91F-7B75-4898-BD3B-396615A6B322}"/>
    <cellStyle name="Normal 2 2 2 2 14 8 4" xfId="15460" xr:uid="{B8BEC164-60E8-4020-B3D5-07852D8CB3AE}"/>
    <cellStyle name="Normal 2 2 2 2 14 8 5" xfId="15461" xr:uid="{E4441ADD-7E58-4889-B8E2-776A03B0F88A}"/>
    <cellStyle name="Normal 2 2 2 2 14 8 6" xfId="15462" xr:uid="{2AF00AF1-5557-4F92-81F0-CBB83A7CBC87}"/>
    <cellStyle name="Normal 2 2 2 2 14 9" xfId="15463" xr:uid="{616A4641-35CF-4BEF-A2D7-F1BDA1AB2EB1}"/>
    <cellStyle name="Normal 2 2 2 2 15" xfId="15464" xr:uid="{98D92CD0-06B0-4013-A68E-FB49348ED16A}"/>
    <cellStyle name="Normal 2 2 2 2 15 10" xfId="15465" xr:uid="{E18CF2B1-D259-4AD6-9F10-3F5ECD18907D}"/>
    <cellStyle name="Normal 2 2 2 2 15 11" xfId="15466" xr:uid="{A15C5312-20E6-4CC4-84BD-5DD237346DC6}"/>
    <cellStyle name="Normal 2 2 2 2 15 12" xfId="15467" xr:uid="{52D786E2-A3FD-4059-9CC0-46B8C1FAE1C8}"/>
    <cellStyle name="Normal 2 2 2 2 15 13" xfId="15468" xr:uid="{2A751CCC-88C9-4B76-9440-6BF674E59030}"/>
    <cellStyle name="Normal 2 2 2 2 15 2" xfId="15469" xr:uid="{BDFD5DC0-1627-4B04-8DFF-DB606E3CEF22}"/>
    <cellStyle name="Normal 2 2 2 2 15 2 2" xfId="15470" xr:uid="{3C088431-190E-494B-87FB-E84EA1F71068}"/>
    <cellStyle name="Normal 2 2 2 2 15 2 3" xfId="15471" xr:uid="{3F466CCC-7B68-45A4-AE84-BD8E4B614B04}"/>
    <cellStyle name="Normal 2 2 2 2 15 2 4" xfId="15472" xr:uid="{78B153C3-BC69-4CA6-AEFF-DF9453037284}"/>
    <cellStyle name="Normal 2 2 2 2 15 2 5" xfId="15473" xr:uid="{78500D40-5615-4C2B-AB94-DA9DA6845ED9}"/>
    <cellStyle name="Normal 2 2 2 2 15 2 6" xfId="15474" xr:uid="{660806AF-1FF7-4F3D-829B-194FBBF885B0}"/>
    <cellStyle name="Normal 2 2 2 2 15 3" xfId="15475" xr:uid="{34506A86-32F5-4264-B195-6C4337EFBD5E}"/>
    <cellStyle name="Normal 2 2 2 2 15 3 2" xfId="15476" xr:uid="{9B6B60FE-D3EC-4FAE-AC4F-5723E6EB2F51}"/>
    <cellStyle name="Normal 2 2 2 2 15 3 3" xfId="15477" xr:uid="{2A65FBB8-E844-447B-A477-65AFE0685502}"/>
    <cellStyle name="Normal 2 2 2 2 15 3 4" xfId="15478" xr:uid="{B1F79CD0-7C47-4784-A9D0-4279ACC9BD36}"/>
    <cellStyle name="Normal 2 2 2 2 15 3 5" xfId="15479" xr:uid="{A37CFD8A-8FB3-4D85-98A3-B63B463717CD}"/>
    <cellStyle name="Normal 2 2 2 2 15 3 6" xfId="15480" xr:uid="{B65C7F43-F1B1-4FBE-A6AC-2111B1696012}"/>
    <cellStyle name="Normal 2 2 2 2 15 4" xfId="15481" xr:uid="{70CBF7C8-750E-422C-9ABD-3AA4EA7DE602}"/>
    <cellStyle name="Normal 2 2 2 2 15 4 2" xfId="15482" xr:uid="{F009D22D-DDD8-4A21-80D9-B3BCBC838A81}"/>
    <cellStyle name="Normal 2 2 2 2 15 4 3" xfId="15483" xr:uid="{48E3D3B1-FEFC-4F29-9E1A-916BD8692571}"/>
    <cellStyle name="Normal 2 2 2 2 15 4 4" xfId="15484" xr:uid="{A81BA7D2-E7BA-460F-8DD9-E3F2AC396A31}"/>
    <cellStyle name="Normal 2 2 2 2 15 4 5" xfId="15485" xr:uid="{A281461B-C734-4A6E-AFF1-A93222B34D52}"/>
    <cellStyle name="Normal 2 2 2 2 15 4 6" xfId="15486" xr:uid="{4DFC1954-318A-41ED-BEB1-C5875682F5F6}"/>
    <cellStyle name="Normal 2 2 2 2 15 5" xfId="15487" xr:uid="{12ED3800-9926-488E-AE03-BEBF5B507AD0}"/>
    <cellStyle name="Normal 2 2 2 2 15 5 2" xfId="15488" xr:uid="{E1E986AB-9D42-4CC3-A861-67AB105D594F}"/>
    <cellStyle name="Normal 2 2 2 2 15 5 3" xfId="15489" xr:uid="{842497B3-285C-4989-977B-4CCF0814162C}"/>
    <cellStyle name="Normal 2 2 2 2 15 5 4" xfId="15490" xr:uid="{39BF16F9-B629-4466-943E-239C072D8ADA}"/>
    <cellStyle name="Normal 2 2 2 2 15 5 5" xfId="15491" xr:uid="{85890F3D-4687-461E-B26E-4EA7FCEF354C}"/>
    <cellStyle name="Normal 2 2 2 2 15 5 6" xfId="15492" xr:uid="{7DF77EAC-73AC-4CCA-93BF-995FC4DC9F54}"/>
    <cellStyle name="Normal 2 2 2 2 15 6" xfId="15493" xr:uid="{FE343A4F-1C9C-4FA3-97DE-F96B266F1AE6}"/>
    <cellStyle name="Normal 2 2 2 2 15 6 2" xfId="15494" xr:uid="{EF5557B0-3ED1-435C-AC87-3FD42D92882F}"/>
    <cellStyle name="Normal 2 2 2 2 15 6 3" xfId="15495" xr:uid="{8583251D-6425-45AA-973A-9A5F5F9C991C}"/>
    <cellStyle name="Normal 2 2 2 2 15 6 4" xfId="15496" xr:uid="{86BCD438-DC0E-4FBE-95DA-0CC8966B6531}"/>
    <cellStyle name="Normal 2 2 2 2 15 6 5" xfId="15497" xr:uid="{4DE32A62-00B3-4E3D-BE11-B228B3FB87E6}"/>
    <cellStyle name="Normal 2 2 2 2 15 6 6" xfId="15498" xr:uid="{BDF401FC-9B3B-4651-A575-8DC1FA6CB115}"/>
    <cellStyle name="Normal 2 2 2 2 15 7" xfId="15499" xr:uid="{2B567DF9-E019-4FDF-AE55-B98DB186A3D1}"/>
    <cellStyle name="Normal 2 2 2 2 15 7 2" xfId="15500" xr:uid="{71D09A66-C561-49B2-97EC-A4EC2BF33AF5}"/>
    <cellStyle name="Normal 2 2 2 2 15 7 3" xfId="15501" xr:uid="{511BBAC0-9348-445A-8E80-9F9C322CE07A}"/>
    <cellStyle name="Normal 2 2 2 2 15 7 4" xfId="15502" xr:uid="{1C53DCC1-4471-447D-BA48-52824A0B1590}"/>
    <cellStyle name="Normal 2 2 2 2 15 7 5" xfId="15503" xr:uid="{9ADBE6DF-8C23-4283-B690-B3E95F129910}"/>
    <cellStyle name="Normal 2 2 2 2 15 7 6" xfId="15504" xr:uid="{177C8BA8-FD9F-4E00-B701-5CF2DE9BFE9A}"/>
    <cellStyle name="Normal 2 2 2 2 15 8" xfId="15505" xr:uid="{93A63D6C-3231-4878-88EE-4F72649C88E5}"/>
    <cellStyle name="Normal 2 2 2 2 15 8 2" xfId="15506" xr:uid="{FF04BE5C-060C-45AB-84D5-4397DC5CB67A}"/>
    <cellStyle name="Normal 2 2 2 2 15 8 3" xfId="15507" xr:uid="{53E74F4A-5FFD-4644-86AE-564C1EA63978}"/>
    <cellStyle name="Normal 2 2 2 2 15 8 4" xfId="15508" xr:uid="{ECA262AB-6BED-4649-9E93-971466E49757}"/>
    <cellStyle name="Normal 2 2 2 2 15 8 5" xfId="15509" xr:uid="{23473A4B-E84A-4472-A656-F39DB9211CA1}"/>
    <cellStyle name="Normal 2 2 2 2 15 8 6" xfId="15510" xr:uid="{A79264AE-03C5-4A19-98A2-DBC9C277D291}"/>
    <cellStyle name="Normal 2 2 2 2 15 9" xfId="15511" xr:uid="{4AE5E1B0-76D9-40F8-9388-521676BE70E3}"/>
    <cellStyle name="Normal 2 2 2 2 16" xfId="15512" xr:uid="{9EE33198-D662-44A8-A63D-3143E20EFAE2}"/>
    <cellStyle name="Normal 2 2 2 2 16 10" xfId="15513" xr:uid="{A3407FF5-5C66-443A-B9EF-ABAB9FD394B1}"/>
    <cellStyle name="Normal 2 2 2 2 16 11" xfId="15514" xr:uid="{08E68008-C792-487F-A665-676E84703537}"/>
    <cellStyle name="Normal 2 2 2 2 16 12" xfId="15515" xr:uid="{62408BDA-FD41-41C5-BCBD-11374A99FA8C}"/>
    <cellStyle name="Normal 2 2 2 2 16 13" xfId="15516" xr:uid="{5632960A-C5A6-4A80-BEB6-8CFABA1378AE}"/>
    <cellStyle name="Normal 2 2 2 2 16 2" xfId="15517" xr:uid="{F88B52C0-9FCB-4CCB-8DF8-CFA32E25E4F5}"/>
    <cellStyle name="Normal 2 2 2 2 16 2 2" xfId="15518" xr:uid="{2C1C0BA2-0D82-4E1F-978C-31AC037DDDA6}"/>
    <cellStyle name="Normal 2 2 2 2 16 2 3" xfId="15519" xr:uid="{4EB8ECEC-C7E0-4FDE-9D28-B53C43C17509}"/>
    <cellStyle name="Normal 2 2 2 2 16 2 4" xfId="15520" xr:uid="{7B142799-D4F5-4265-84DB-76370D407726}"/>
    <cellStyle name="Normal 2 2 2 2 16 2 5" xfId="15521" xr:uid="{BDE392C9-BDE4-43C1-8139-114C32262E69}"/>
    <cellStyle name="Normal 2 2 2 2 16 2 6" xfId="15522" xr:uid="{71A6705C-DFFA-45DF-A97A-0EB916459E9B}"/>
    <cellStyle name="Normal 2 2 2 2 16 3" xfId="15523" xr:uid="{6584175B-38B4-4FD1-98ED-D7F62ED232BF}"/>
    <cellStyle name="Normal 2 2 2 2 16 3 2" xfId="15524" xr:uid="{CBD8B099-B9E7-4FF1-8D8E-D84F764523BD}"/>
    <cellStyle name="Normal 2 2 2 2 16 3 3" xfId="15525" xr:uid="{2E86FD15-04CB-4ABD-90AA-80B1C4169759}"/>
    <cellStyle name="Normal 2 2 2 2 16 3 4" xfId="15526" xr:uid="{4E0011D8-3238-42EB-81A3-39C8DEF68E5D}"/>
    <cellStyle name="Normal 2 2 2 2 16 3 5" xfId="15527" xr:uid="{B7E6D2C3-D10C-4A0C-AB35-141734060483}"/>
    <cellStyle name="Normal 2 2 2 2 16 3 6" xfId="15528" xr:uid="{E268D3E7-6800-4644-871C-3390E79DDF45}"/>
    <cellStyle name="Normal 2 2 2 2 16 4" xfId="15529" xr:uid="{E7681EA5-DB50-4E05-9B98-BA77A14FE877}"/>
    <cellStyle name="Normal 2 2 2 2 16 4 2" xfId="15530" xr:uid="{381B7FFB-01B3-4277-A36A-7339FF7402F2}"/>
    <cellStyle name="Normal 2 2 2 2 16 4 3" xfId="15531" xr:uid="{650F72A8-9258-481F-997C-C34B461B22B5}"/>
    <cellStyle name="Normal 2 2 2 2 16 4 4" xfId="15532" xr:uid="{6E357C34-1468-4492-BFD5-B61EE310C5DE}"/>
    <cellStyle name="Normal 2 2 2 2 16 4 5" xfId="15533" xr:uid="{6C0BACC4-FFC6-429F-ADA3-13B51F469597}"/>
    <cellStyle name="Normal 2 2 2 2 16 4 6" xfId="15534" xr:uid="{F5D158AC-3F19-432A-B500-180BF289EA0C}"/>
    <cellStyle name="Normal 2 2 2 2 16 5" xfId="15535" xr:uid="{70096297-D914-4B89-BB0C-EA7AD238D48F}"/>
    <cellStyle name="Normal 2 2 2 2 16 5 2" xfId="15536" xr:uid="{F27A3BBD-5666-4647-BDE1-D264C0D3C79B}"/>
    <cellStyle name="Normal 2 2 2 2 16 5 3" xfId="15537" xr:uid="{4A0B082B-87D2-4307-831E-79C499A3E799}"/>
    <cellStyle name="Normal 2 2 2 2 16 5 4" xfId="15538" xr:uid="{7233E386-694C-4AA0-9275-246A895EE8DF}"/>
    <cellStyle name="Normal 2 2 2 2 16 5 5" xfId="15539" xr:uid="{0EF0575A-285A-4DFA-8BFD-59E235B1E9B7}"/>
    <cellStyle name="Normal 2 2 2 2 16 5 6" xfId="15540" xr:uid="{663561F1-B59F-45D4-86FA-8D700621E61B}"/>
    <cellStyle name="Normal 2 2 2 2 16 6" xfId="15541" xr:uid="{3D87AAF6-3E01-4DAD-A63E-B839BB9E7C40}"/>
    <cellStyle name="Normal 2 2 2 2 16 6 2" xfId="15542" xr:uid="{51033B00-5B7E-4994-BA57-D48D12BABA22}"/>
    <cellStyle name="Normal 2 2 2 2 16 6 3" xfId="15543" xr:uid="{26ED958A-FCEF-4F4A-BA5D-BC81A0816931}"/>
    <cellStyle name="Normal 2 2 2 2 16 6 4" xfId="15544" xr:uid="{D7AF47F4-066F-469A-AA18-B703B0CC5C15}"/>
    <cellStyle name="Normal 2 2 2 2 16 6 5" xfId="15545" xr:uid="{298D2466-D21C-425B-AB17-6B0E29A8471D}"/>
    <cellStyle name="Normal 2 2 2 2 16 6 6" xfId="15546" xr:uid="{3C8332DC-5B48-4BB1-8F60-2F125E3DCCD9}"/>
    <cellStyle name="Normal 2 2 2 2 16 7" xfId="15547" xr:uid="{6FEE6FE4-42F3-4029-9D05-8808FC8F702A}"/>
    <cellStyle name="Normal 2 2 2 2 16 7 2" xfId="15548" xr:uid="{FD2CB917-58F5-44CC-9869-1FF0B1ECB4B7}"/>
    <cellStyle name="Normal 2 2 2 2 16 7 3" xfId="15549" xr:uid="{C6F32BEF-E942-4821-8A35-524DFE762299}"/>
    <cellStyle name="Normal 2 2 2 2 16 7 4" xfId="15550" xr:uid="{6869D87E-47CE-452E-ACAC-1E5364B08094}"/>
    <cellStyle name="Normal 2 2 2 2 16 7 5" xfId="15551" xr:uid="{446A7B2A-13F2-4F34-8CF1-DEF57C182F5E}"/>
    <cellStyle name="Normal 2 2 2 2 16 7 6" xfId="15552" xr:uid="{E61452A9-EC19-4958-8633-69F27B67CDBD}"/>
    <cellStyle name="Normal 2 2 2 2 16 8" xfId="15553" xr:uid="{2444958A-6473-4FAD-AC02-0ECFE620CE38}"/>
    <cellStyle name="Normal 2 2 2 2 16 8 2" xfId="15554" xr:uid="{8B804EEB-F8BE-4BCE-8BA4-F3AE7D5AA188}"/>
    <cellStyle name="Normal 2 2 2 2 16 8 3" xfId="15555" xr:uid="{9E39F12C-36F3-4BB5-92DA-003AE0330B9D}"/>
    <cellStyle name="Normal 2 2 2 2 16 8 4" xfId="15556" xr:uid="{809782B1-C3D4-4BDB-834A-2F34DD08F478}"/>
    <cellStyle name="Normal 2 2 2 2 16 8 5" xfId="15557" xr:uid="{AD391654-DF1D-4E21-B5C0-88A2370403C7}"/>
    <cellStyle name="Normal 2 2 2 2 16 8 6" xfId="15558" xr:uid="{09860190-EFE0-4925-8CEA-64B0FDD7260C}"/>
    <cellStyle name="Normal 2 2 2 2 16 9" xfId="15559" xr:uid="{C88ABB9E-05D2-412F-B978-2FFB11F17392}"/>
    <cellStyle name="Normal 2 2 2 2 17" xfId="15560" xr:uid="{19F75222-D775-4040-8D64-69B51671174C}"/>
    <cellStyle name="Normal 2 2 2 2 17 10" xfId="15561" xr:uid="{22F639E6-A82F-498D-9267-C700D46EE38C}"/>
    <cellStyle name="Normal 2 2 2 2 17 11" xfId="15562" xr:uid="{38F2BA23-DC37-4CB5-BA2D-F8ED9431B77F}"/>
    <cellStyle name="Normal 2 2 2 2 17 12" xfId="15563" xr:uid="{694A2CB2-D25D-4D85-814D-92050898F400}"/>
    <cellStyle name="Normal 2 2 2 2 17 12 2" xfId="15564" xr:uid="{D075118A-2DB9-4744-AEDB-FAB99E6D9B53}"/>
    <cellStyle name="Normal 2 2 2 2 17 12 3" xfId="15565" xr:uid="{F6E5F513-9DAB-409F-A291-2C637C9522B2}"/>
    <cellStyle name="Normal 2 2 2 2 17 12 4" xfId="15566" xr:uid="{767708FD-E7E6-4F5B-8881-18450224586E}"/>
    <cellStyle name="Normal 2 2 2 2 17 12 5" xfId="15567" xr:uid="{A2384EDA-F4A0-4113-A6ED-3B9A4AC6F61A}"/>
    <cellStyle name="Normal 2 2 2 2 17 12 6" xfId="15568" xr:uid="{33D2D272-79C7-43F2-830F-00E32FCE67E7}"/>
    <cellStyle name="Normal 2 2 2 2 17 13" xfId="15569" xr:uid="{2DAFF7DE-D367-4A6E-A384-919956D5B589}"/>
    <cellStyle name="Normal 2 2 2 2 17 13 2" xfId="15570" xr:uid="{B484B1A1-FC82-40F0-860C-D8BCA54BB62A}"/>
    <cellStyle name="Normal 2 2 2 2 17 13 3" xfId="15571" xr:uid="{62AE5860-8EB6-4E58-9AC1-9EF87B49332A}"/>
    <cellStyle name="Normal 2 2 2 2 17 13 4" xfId="15572" xr:uid="{AE3D61E0-2647-4DBC-BA1A-EB3ACF616518}"/>
    <cellStyle name="Normal 2 2 2 2 17 13 5" xfId="15573" xr:uid="{FCA77BEB-4180-457B-9D11-29D0DCA30047}"/>
    <cellStyle name="Normal 2 2 2 2 17 13 6" xfId="15574" xr:uid="{C54A1E7C-E7CF-48C6-927A-33D10A7F7C6D}"/>
    <cellStyle name="Normal 2 2 2 2 17 14" xfId="15575" xr:uid="{FB6E23C6-587C-4CBC-9E28-5AC0F5BCFA1D}"/>
    <cellStyle name="Normal 2 2 2 2 17 14 2" xfId="15576" xr:uid="{92FD00E0-7198-4D5E-8687-263723111662}"/>
    <cellStyle name="Normal 2 2 2 2 17 14 3" xfId="15577" xr:uid="{0CEAF10B-DDB0-42E5-B925-F4AAC736251B}"/>
    <cellStyle name="Normal 2 2 2 2 17 14 4" xfId="15578" xr:uid="{28A668DD-4A2D-44D2-9479-85C3CA57F056}"/>
    <cellStyle name="Normal 2 2 2 2 17 14 5" xfId="15579" xr:uid="{461C2035-88D7-4C5B-B322-555A207A3329}"/>
    <cellStyle name="Normal 2 2 2 2 17 14 6" xfId="15580" xr:uid="{5A8761CE-79F6-48AA-9B79-8EB3E2708375}"/>
    <cellStyle name="Normal 2 2 2 2 17 15" xfId="15581" xr:uid="{EA180EAE-A0FF-4B44-A2FF-C516CEF32982}"/>
    <cellStyle name="Normal 2 2 2 2 17 15 2" xfId="15582" xr:uid="{86EB73CB-81C1-4D87-8801-70F12BDF4423}"/>
    <cellStyle name="Normal 2 2 2 2 17 15 3" xfId="15583" xr:uid="{BC15F983-ADC2-43FD-8DA7-14E42D025EF9}"/>
    <cellStyle name="Normal 2 2 2 2 17 15 4" xfId="15584" xr:uid="{D0E6ADA3-302D-4FA1-9803-A09B4541E013}"/>
    <cellStyle name="Normal 2 2 2 2 17 15 5" xfId="15585" xr:uid="{6B2D6C72-D5A5-4256-A2E2-F0EC28F0C9BC}"/>
    <cellStyle name="Normal 2 2 2 2 17 15 6" xfId="15586" xr:uid="{F92F7623-3B66-4FF6-AD02-C9462D4D29FF}"/>
    <cellStyle name="Normal 2 2 2 2 17 16" xfId="15587" xr:uid="{D741287A-C0C5-4293-8C86-8E9B7F189550}"/>
    <cellStyle name="Normal 2 2 2 2 17 16 2" xfId="15588" xr:uid="{37283315-48DF-42B7-B3DA-D59ED8722F25}"/>
    <cellStyle name="Normal 2 2 2 2 17 16 3" xfId="15589" xr:uid="{77D9470C-2FE6-4D05-B47E-3C1A8F708D9E}"/>
    <cellStyle name="Normal 2 2 2 2 17 16 4" xfId="15590" xr:uid="{226059EC-3AE2-4D1A-992E-6233C2C5E8B4}"/>
    <cellStyle name="Normal 2 2 2 2 17 16 5" xfId="15591" xr:uid="{8F7243D9-DB3E-415A-8F12-F84059692CD1}"/>
    <cellStyle name="Normal 2 2 2 2 17 16 6" xfId="15592" xr:uid="{DA080217-E374-416F-AFED-39DD5F963EF5}"/>
    <cellStyle name="Normal 2 2 2 2 17 17" xfId="15593" xr:uid="{AAC9B0D1-BED9-408C-AA6A-70E04C732D70}"/>
    <cellStyle name="Normal 2 2 2 2 17 17 2" xfId="15594" xr:uid="{098FDB2E-3E6A-4B78-BE93-F69F62842FD4}"/>
    <cellStyle name="Normal 2 2 2 2 17 17 3" xfId="15595" xr:uid="{3A363E44-4153-497E-9C1D-790CFD1273D7}"/>
    <cellStyle name="Normal 2 2 2 2 17 17 4" xfId="15596" xr:uid="{946AD2EE-9EFE-4B68-8009-AEA70E8BD059}"/>
    <cellStyle name="Normal 2 2 2 2 17 17 5" xfId="15597" xr:uid="{EF5EEF17-734F-42BB-AEF1-2CEE15C02B95}"/>
    <cellStyle name="Normal 2 2 2 2 17 17 6" xfId="15598" xr:uid="{7E308505-9D60-4F8F-AF47-8FD53662D9BA}"/>
    <cellStyle name="Normal 2 2 2 2 17 18" xfId="15599" xr:uid="{AD071CB4-D84A-425B-8A04-D3E6DB275A80}"/>
    <cellStyle name="Normal 2 2 2 2 17 18 2" xfId="15600" xr:uid="{62ABAFE0-38AD-4372-8A25-44C12865093A}"/>
    <cellStyle name="Normal 2 2 2 2 17 18 3" xfId="15601" xr:uid="{C7CDC38B-5410-48B9-B5BD-13AB07C1FA31}"/>
    <cellStyle name="Normal 2 2 2 2 17 18 4" xfId="15602" xr:uid="{F3CD69CD-630D-480B-8637-4F3E9AEF03C7}"/>
    <cellStyle name="Normal 2 2 2 2 17 18 5" xfId="15603" xr:uid="{64336C94-B893-44FE-A3B7-AC3695762060}"/>
    <cellStyle name="Normal 2 2 2 2 17 18 6" xfId="15604" xr:uid="{F53596DD-45C4-4AAF-8DE2-048D2E5B9681}"/>
    <cellStyle name="Normal 2 2 2 2 17 19" xfId="15605" xr:uid="{94FAE964-DFDA-45E5-ACDB-92F8CE892AAD}"/>
    <cellStyle name="Normal 2 2 2 2 17 2" xfId="15606" xr:uid="{37E7B7C8-C42A-45DD-9C9F-C3A16F3A6881}"/>
    <cellStyle name="Normal 2 2 2 2 17 20" xfId="15607" xr:uid="{97C47186-9F10-4F35-9A50-C7161329ED6E}"/>
    <cellStyle name="Normal 2 2 2 2 17 21" xfId="15608" xr:uid="{FCB95EF1-4C29-4E72-A8EF-EC358860C9ED}"/>
    <cellStyle name="Normal 2 2 2 2 17 22" xfId="15609" xr:uid="{A17471C9-D9EE-44FA-A03B-8B9FD917E787}"/>
    <cellStyle name="Normal 2 2 2 2 17 23" xfId="15610" xr:uid="{DF794C72-8595-426E-990B-2710E114B9D9}"/>
    <cellStyle name="Normal 2 2 2 2 17 3" xfId="15611" xr:uid="{F63C92DB-660E-4454-95CE-4176A7CF7DD2}"/>
    <cellStyle name="Normal 2 2 2 2 17 4" xfId="15612" xr:uid="{C0715CFD-82E2-4D54-8A1C-7F21EF0B2D73}"/>
    <cellStyle name="Normal 2 2 2 2 17 5" xfId="15613" xr:uid="{A431490D-5EE8-430B-AE59-639CB2577F64}"/>
    <cellStyle name="Normal 2 2 2 2 17 6" xfId="15614" xr:uid="{B271DEE3-8BC2-42DC-B63A-EED580DDD9A3}"/>
    <cellStyle name="Normal 2 2 2 2 17 7" xfId="15615" xr:uid="{1A25FEBB-9B93-41FB-9D02-67EEE63E6CFA}"/>
    <cellStyle name="Normal 2 2 2 2 17 8" xfId="15616" xr:uid="{DEB86630-CF8D-43E0-8701-C7597E378EE1}"/>
    <cellStyle name="Normal 2 2 2 2 17 9" xfId="15617" xr:uid="{1CD48EC0-3BDE-407F-B437-C0A5D4FF635D}"/>
    <cellStyle name="Normal 2 2 2 2 18" xfId="15618" xr:uid="{DEA98720-0726-40CB-B1D7-D970BEA2805D}"/>
    <cellStyle name="Normal 2 2 2 2 18 2" xfId="15619" xr:uid="{3E5A73B7-1539-4234-A07D-C9C9EE9A417D}"/>
    <cellStyle name="Normal 2 2 2 2 18 2 2" xfId="15620" xr:uid="{49CAA1E8-10F0-4092-AF19-98A64DA8F88C}"/>
    <cellStyle name="Normal 2 2 2 2 18 2 2 2" xfId="15621" xr:uid="{A4FA6CDB-B29F-4F03-9D22-238DF907C42D}"/>
    <cellStyle name="Normal 2 2 2 2 18 2 3" xfId="15622" xr:uid="{5450E058-0FDF-46DA-971A-5E28FA357977}"/>
    <cellStyle name="Normal 2 2 2 2 18 3" xfId="15623" xr:uid="{379FCC52-243B-465D-AA7C-B8B253F7A460}"/>
    <cellStyle name="Normal 2 2 2 2 18 3 2" xfId="15624" xr:uid="{240761E1-7139-4758-84C4-31AC8D91BAF3}"/>
    <cellStyle name="Normal 2 2 2 2 19" xfId="15625" xr:uid="{958EED44-9F00-4291-9B88-97DF12DD08DB}"/>
    <cellStyle name="Normal 2 2 2 2 19 2" xfId="15626" xr:uid="{258A21B3-E906-4C0B-BBAD-E71437D8EFC2}"/>
    <cellStyle name="Normal 2 2 2 2 2" xfId="15627" xr:uid="{823C1DE3-7535-42AB-BA7E-5C7DEC5465CD}"/>
    <cellStyle name="Normal 2 2 2 2 2 10" xfId="15628" xr:uid="{9F48E554-8D79-4D46-914E-8671974E0659}"/>
    <cellStyle name="Normal 2 2 2 2 2 11" xfId="15629" xr:uid="{7D0F2A56-82FF-4A5E-8D5E-3963F3AD2843}"/>
    <cellStyle name="Normal 2 2 2 2 2 11 10" xfId="15630" xr:uid="{68257D19-E672-40DA-85C7-487B6B98F433}"/>
    <cellStyle name="Normal 2 2 2 2 2 11 10 10" xfId="15631" xr:uid="{EA9686AB-449C-4C45-BE0B-BCEF052EF3A2}"/>
    <cellStyle name="Normal 2 2 2 2 2 11 10 11" xfId="15632" xr:uid="{81AB764D-7488-4A45-8EC4-3FAEA0167372}"/>
    <cellStyle name="Normal 2 2 2 2 2 11 10 12" xfId="15633" xr:uid="{3EF5E264-4062-4345-BBEC-12E5BD87C38F}"/>
    <cellStyle name="Normal 2 2 2 2 2 11 10 13" xfId="15634" xr:uid="{680D8C0C-BE0E-4227-B04A-7625AF59CE4B}"/>
    <cellStyle name="Normal 2 2 2 2 2 11 10 2" xfId="15635" xr:uid="{EC3D8826-B9C0-4183-AFE4-7D1975789045}"/>
    <cellStyle name="Normal 2 2 2 2 2 11 10 2 2" xfId="15636" xr:uid="{FF2E9C8F-359A-4A70-B1CE-714D7AC02F4D}"/>
    <cellStyle name="Normal 2 2 2 2 2 11 10 2 3" xfId="15637" xr:uid="{03699D49-2320-4F1D-B4AB-EE8D0A5E409A}"/>
    <cellStyle name="Normal 2 2 2 2 2 11 10 2 4" xfId="15638" xr:uid="{86C92DF3-67B5-45DE-9AC5-4BD0FEFAD752}"/>
    <cellStyle name="Normal 2 2 2 2 2 11 10 2 5" xfId="15639" xr:uid="{8D33EEEB-2697-40DA-AD34-3E7EFA253D6B}"/>
    <cellStyle name="Normal 2 2 2 2 2 11 10 2 6" xfId="15640" xr:uid="{F16C15C3-D53E-444A-8E80-6146F7939AAE}"/>
    <cellStyle name="Normal 2 2 2 2 2 11 10 3" xfId="15641" xr:uid="{35113B4C-9267-4A38-AAD4-090B46B77E79}"/>
    <cellStyle name="Normal 2 2 2 2 2 11 10 3 2" xfId="15642" xr:uid="{D7490D20-E536-4661-AF1B-0244FC4D76C6}"/>
    <cellStyle name="Normal 2 2 2 2 2 11 10 3 3" xfId="15643" xr:uid="{64ECE64B-8FC8-4060-A3E2-1D2528835401}"/>
    <cellStyle name="Normal 2 2 2 2 2 11 10 3 4" xfId="15644" xr:uid="{B95B1BBC-53C3-4486-977B-9B5EDE08FAEE}"/>
    <cellStyle name="Normal 2 2 2 2 2 11 10 3 5" xfId="15645" xr:uid="{1087FE2C-FE34-4456-AF7C-3AE7171109E4}"/>
    <cellStyle name="Normal 2 2 2 2 2 11 10 3 6" xfId="15646" xr:uid="{07BF785C-9F5B-486F-913C-F1497423E933}"/>
    <cellStyle name="Normal 2 2 2 2 2 11 10 4" xfId="15647" xr:uid="{FB405BF4-B60B-4DBD-B42E-59A9EA093228}"/>
    <cellStyle name="Normal 2 2 2 2 2 11 10 4 2" xfId="15648" xr:uid="{7F4C6EDE-B79B-4A95-AEB1-EE84BB57FDC2}"/>
    <cellStyle name="Normal 2 2 2 2 2 11 10 4 3" xfId="15649" xr:uid="{C067B9EC-C381-41C6-92FD-7F25024714B3}"/>
    <cellStyle name="Normal 2 2 2 2 2 11 10 4 4" xfId="15650" xr:uid="{29B3AEA0-387E-408D-9C46-38D9C7F01263}"/>
    <cellStyle name="Normal 2 2 2 2 2 11 10 4 5" xfId="15651" xr:uid="{07E18714-EB3E-48CD-90E0-2F166E584062}"/>
    <cellStyle name="Normal 2 2 2 2 2 11 10 4 6" xfId="15652" xr:uid="{7554AF1B-42A1-4302-9E4C-60DB69DD3D52}"/>
    <cellStyle name="Normal 2 2 2 2 2 11 10 5" xfId="15653" xr:uid="{FB90A9F5-3456-4A91-98F8-F5DA4F2C46C3}"/>
    <cellStyle name="Normal 2 2 2 2 2 11 10 5 2" xfId="15654" xr:uid="{24BCA298-E35A-4841-A47F-CF6BC07617BC}"/>
    <cellStyle name="Normal 2 2 2 2 2 11 10 5 3" xfId="15655" xr:uid="{67892985-E050-43F1-9881-EA97FBF9DA86}"/>
    <cellStyle name="Normal 2 2 2 2 2 11 10 5 4" xfId="15656" xr:uid="{33180B6B-8C7C-4EBF-9F44-43407D842CE3}"/>
    <cellStyle name="Normal 2 2 2 2 2 11 10 5 5" xfId="15657" xr:uid="{644F2222-E182-48AF-9E7B-0C0908B3F9B7}"/>
    <cellStyle name="Normal 2 2 2 2 2 11 10 5 6" xfId="15658" xr:uid="{A57212B4-8057-4C3B-8D3F-E0868CFFC1D6}"/>
    <cellStyle name="Normal 2 2 2 2 2 11 10 6" xfId="15659" xr:uid="{1D71BE1D-3B69-4C38-8DF0-497FE6BEC590}"/>
    <cellStyle name="Normal 2 2 2 2 2 11 10 6 2" xfId="15660" xr:uid="{53B189A7-325A-4159-84C9-B463BF989395}"/>
    <cellStyle name="Normal 2 2 2 2 2 11 10 6 3" xfId="15661" xr:uid="{3C68672A-602E-4E1D-A45F-31E53F2B5A65}"/>
    <cellStyle name="Normal 2 2 2 2 2 11 10 6 4" xfId="15662" xr:uid="{79D57BC7-E789-4C0C-B4AA-6066207AC089}"/>
    <cellStyle name="Normal 2 2 2 2 2 11 10 6 5" xfId="15663" xr:uid="{41A9CA57-85CC-43EC-BBD5-F53383D5CED5}"/>
    <cellStyle name="Normal 2 2 2 2 2 11 10 6 6" xfId="15664" xr:uid="{B1EAA3EA-7FB3-4EC8-BD51-5F729F9667F8}"/>
    <cellStyle name="Normal 2 2 2 2 2 11 10 7" xfId="15665" xr:uid="{0D2EF5A7-9BEF-4A76-8111-251890D9DA51}"/>
    <cellStyle name="Normal 2 2 2 2 2 11 10 7 2" xfId="15666" xr:uid="{FC92B6D5-E58C-497A-A6E7-60F88F427A48}"/>
    <cellStyle name="Normal 2 2 2 2 2 11 10 7 3" xfId="15667" xr:uid="{2EB6A998-61C0-40AB-B99B-39594172C73F}"/>
    <cellStyle name="Normal 2 2 2 2 2 11 10 7 4" xfId="15668" xr:uid="{32A35CF7-8668-489A-B302-4EA85EE247D3}"/>
    <cellStyle name="Normal 2 2 2 2 2 11 10 7 5" xfId="15669" xr:uid="{F6AC3FB3-DC9C-45CA-B0F7-C074A32E6A91}"/>
    <cellStyle name="Normal 2 2 2 2 2 11 10 7 6" xfId="15670" xr:uid="{B98B8A87-E798-452D-97AA-EC72D872B89F}"/>
    <cellStyle name="Normal 2 2 2 2 2 11 10 8" xfId="15671" xr:uid="{2301FE8B-72AD-407D-A7B5-6341E850CD9E}"/>
    <cellStyle name="Normal 2 2 2 2 2 11 10 8 2" xfId="15672" xr:uid="{58467706-5428-422B-85BD-50972946F781}"/>
    <cellStyle name="Normal 2 2 2 2 2 11 10 8 3" xfId="15673" xr:uid="{9ACBC4F6-8CD2-40EC-99CB-5C3684A9FB12}"/>
    <cellStyle name="Normal 2 2 2 2 2 11 10 8 4" xfId="15674" xr:uid="{1AB4E92C-EE6A-4632-972F-0431E7B47FD0}"/>
    <cellStyle name="Normal 2 2 2 2 2 11 10 8 5" xfId="15675" xr:uid="{82797E83-8E28-4BC1-8737-5FC0F7268D5C}"/>
    <cellStyle name="Normal 2 2 2 2 2 11 10 8 6" xfId="15676" xr:uid="{6AE1DFAE-5B72-48B4-9F5D-3F6DAE945C00}"/>
    <cellStyle name="Normal 2 2 2 2 2 11 10 9" xfId="15677" xr:uid="{F55A1AE5-03D6-476B-A73E-BB9ECAC40A9D}"/>
    <cellStyle name="Normal 2 2 2 2 2 11 11" xfId="15678" xr:uid="{98F3205B-49E0-46E8-88DD-FD3FB2CD5032}"/>
    <cellStyle name="Normal 2 2 2 2 2 11 11 10" xfId="15679" xr:uid="{769E1424-F375-4ECB-98E8-92DF29D44538}"/>
    <cellStyle name="Normal 2 2 2 2 2 11 11 11" xfId="15680" xr:uid="{D6F12EEC-CA1E-4940-925F-8CFCE95A8C0B}"/>
    <cellStyle name="Normal 2 2 2 2 2 11 11 12" xfId="15681" xr:uid="{F6CACF61-9159-4251-B687-DABF366AD876}"/>
    <cellStyle name="Normal 2 2 2 2 2 11 11 13" xfId="15682" xr:uid="{0F3C602C-0D39-40B8-90AA-8EC4DF7E3D26}"/>
    <cellStyle name="Normal 2 2 2 2 2 11 11 2" xfId="15683" xr:uid="{0DBAE9CE-7A8E-4526-8026-2DA4E7B758DE}"/>
    <cellStyle name="Normal 2 2 2 2 2 11 11 2 2" xfId="15684" xr:uid="{D88980E9-B2F9-47E9-B9BB-B4D59DBB24FA}"/>
    <cellStyle name="Normal 2 2 2 2 2 11 11 2 3" xfId="15685" xr:uid="{ABB643D1-01E1-48E8-A2CC-29045358E707}"/>
    <cellStyle name="Normal 2 2 2 2 2 11 11 2 4" xfId="15686" xr:uid="{887A01E6-BD8B-4E0C-BD8F-F358AD6B18D8}"/>
    <cellStyle name="Normal 2 2 2 2 2 11 11 2 5" xfId="15687" xr:uid="{D405AE67-B4AE-419E-87B8-A12666DE2CFA}"/>
    <cellStyle name="Normal 2 2 2 2 2 11 11 2 6" xfId="15688" xr:uid="{7A970560-872F-455D-B28E-6D5AE22C4382}"/>
    <cellStyle name="Normal 2 2 2 2 2 11 11 3" xfId="15689" xr:uid="{F53E97EA-D042-4B6B-BC0C-8C60F1E3703F}"/>
    <cellStyle name="Normal 2 2 2 2 2 11 11 3 2" xfId="15690" xr:uid="{7236635A-D63E-4436-B630-93FD3DE185AD}"/>
    <cellStyle name="Normal 2 2 2 2 2 11 11 3 3" xfId="15691" xr:uid="{FA60E3B6-D5D1-430F-AC6C-97C5A3301E20}"/>
    <cellStyle name="Normal 2 2 2 2 2 11 11 3 4" xfId="15692" xr:uid="{566F5A33-8A0E-4080-BB12-919517D6432F}"/>
    <cellStyle name="Normal 2 2 2 2 2 11 11 3 5" xfId="15693" xr:uid="{52305B91-FBFE-4D0D-804B-6A3F1AFD7DDC}"/>
    <cellStyle name="Normal 2 2 2 2 2 11 11 3 6" xfId="15694" xr:uid="{DC615BE2-EEF7-4281-8637-B6BF990A2F26}"/>
    <cellStyle name="Normal 2 2 2 2 2 11 11 4" xfId="15695" xr:uid="{A22B956C-38CE-481B-9BDC-01D7D8786F18}"/>
    <cellStyle name="Normal 2 2 2 2 2 11 11 4 2" xfId="15696" xr:uid="{79B1DC84-ED6D-438C-A649-3F6EE9B48D52}"/>
    <cellStyle name="Normal 2 2 2 2 2 11 11 4 3" xfId="15697" xr:uid="{810FD4E9-5069-4B40-9DC3-21BE280199D7}"/>
    <cellStyle name="Normal 2 2 2 2 2 11 11 4 4" xfId="15698" xr:uid="{54F8476B-D110-4DA1-9A0E-B145ACDBADA0}"/>
    <cellStyle name="Normal 2 2 2 2 2 11 11 4 5" xfId="15699" xr:uid="{EE0FF81D-E775-4AF3-99BF-FF20B720E872}"/>
    <cellStyle name="Normal 2 2 2 2 2 11 11 4 6" xfId="15700" xr:uid="{53C82DC9-EE71-4AAF-A508-11E54C9375B0}"/>
    <cellStyle name="Normal 2 2 2 2 2 11 11 5" xfId="15701" xr:uid="{AC7E9AF6-67F9-4BBA-9534-194763D4F847}"/>
    <cellStyle name="Normal 2 2 2 2 2 11 11 5 2" xfId="15702" xr:uid="{C755DA70-20D1-4443-A81F-19DF905005F0}"/>
    <cellStyle name="Normal 2 2 2 2 2 11 11 5 3" xfId="15703" xr:uid="{A5973270-AADA-4BD7-A503-D3E793B623AD}"/>
    <cellStyle name="Normal 2 2 2 2 2 11 11 5 4" xfId="15704" xr:uid="{57DDA562-4B08-4C7C-A27B-33DB6EFA1DDA}"/>
    <cellStyle name="Normal 2 2 2 2 2 11 11 5 5" xfId="15705" xr:uid="{CC8E38E9-F1C9-4EC7-BC44-F41ADC49976E}"/>
    <cellStyle name="Normal 2 2 2 2 2 11 11 5 6" xfId="15706" xr:uid="{F3A3F722-0A74-4382-8D3D-8788D2D0DFC0}"/>
    <cellStyle name="Normal 2 2 2 2 2 11 11 6" xfId="15707" xr:uid="{F291AB35-469C-4A6F-A1C4-66912923B686}"/>
    <cellStyle name="Normal 2 2 2 2 2 11 11 6 2" xfId="15708" xr:uid="{5C850463-D90F-4606-AD12-50EDEC0A3653}"/>
    <cellStyle name="Normal 2 2 2 2 2 11 11 6 3" xfId="15709" xr:uid="{18A0DEA1-0385-4BC6-B37E-3808129A524B}"/>
    <cellStyle name="Normal 2 2 2 2 2 11 11 6 4" xfId="15710" xr:uid="{E5C42161-EBF0-4F92-87EF-975EABD323B9}"/>
    <cellStyle name="Normal 2 2 2 2 2 11 11 6 5" xfId="15711" xr:uid="{83799130-E9D4-4032-A6B1-CDE29F49EF24}"/>
    <cellStyle name="Normal 2 2 2 2 2 11 11 6 6" xfId="15712" xr:uid="{905E4E02-DB37-44FF-B5B2-9224A5931D35}"/>
    <cellStyle name="Normal 2 2 2 2 2 11 11 7" xfId="15713" xr:uid="{9A8E24A1-B9B1-48FD-B9CB-741EC3AF79F3}"/>
    <cellStyle name="Normal 2 2 2 2 2 11 11 7 2" xfId="15714" xr:uid="{AFF55B68-DEF8-4C28-88FD-8C5B32D49F4F}"/>
    <cellStyle name="Normal 2 2 2 2 2 11 11 7 3" xfId="15715" xr:uid="{49413213-D02E-4005-B5AF-A0767D8C513E}"/>
    <cellStyle name="Normal 2 2 2 2 2 11 11 7 4" xfId="15716" xr:uid="{1DDA6AB7-E061-4AF6-9301-57AB5A9DF0CA}"/>
    <cellStyle name="Normal 2 2 2 2 2 11 11 7 5" xfId="15717" xr:uid="{67387337-B7A0-47FE-B771-DFAA7797B976}"/>
    <cellStyle name="Normal 2 2 2 2 2 11 11 7 6" xfId="15718" xr:uid="{F0499F40-A7CF-4503-8EBE-3D58B9E9E934}"/>
    <cellStyle name="Normal 2 2 2 2 2 11 11 8" xfId="15719" xr:uid="{40508CF7-F9EE-46B2-B45A-E98F9082D865}"/>
    <cellStyle name="Normal 2 2 2 2 2 11 11 8 2" xfId="15720" xr:uid="{FBD94073-9E4C-486B-B9B8-570EA247B1F4}"/>
    <cellStyle name="Normal 2 2 2 2 2 11 11 8 3" xfId="15721" xr:uid="{75E51BA0-5992-4B53-91F1-D49CAD0951A0}"/>
    <cellStyle name="Normal 2 2 2 2 2 11 11 8 4" xfId="15722" xr:uid="{1C2E32A5-7083-4A78-A3E3-FEC26F2EDEBA}"/>
    <cellStyle name="Normal 2 2 2 2 2 11 11 8 5" xfId="15723" xr:uid="{83DF1DE3-588B-42B9-B7F5-566CF386FD87}"/>
    <cellStyle name="Normal 2 2 2 2 2 11 11 8 6" xfId="15724" xr:uid="{F466E0FD-D953-472A-AA35-12351491D5CE}"/>
    <cellStyle name="Normal 2 2 2 2 2 11 11 9" xfId="15725" xr:uid="{D9C19DA9-7851-403B-ABFB-77361B1D94AE}"/>
    <cellStyle name="Normal 2 2 2 2 2 11 2" xfId="15726" xr:uid="{AAEA6485-CD16-4798-8657-C2A9A0E1E557}"/>
    <cellStyle name="Normal 2 2 2 2 2 11 2 10" xfId="15727" xr:uid="{418571F8-2FD5-4239-874A-65169B0132A0}"/>
    <cellStyle name="Normal 2 2 2 2 2 11 2 11" xfId="15728" xr:uid="{A7767352-8A6E-4075-AE7F-96319110D5B5}"/>
    <cellStyle name="Normal 2 2 2 2 2 11 2 12" xfId="15729" xr:uid="{721E9BF9-F2EF-4090-8EB6-6518386FD278}"/>
    <cellStyle name="Normal 2 2 2 2 2 11 2 13" xfId="15730" xr:uid="{144EE9A4-8151-401D-819B-9A7DA08496C2}"/>
    <cellStyle name="Normal 2 2 2 2 2 11 2 2" xfId="15731" xr:uid="{928E5477-FE18-420F-8AA0-2FAE1D60AE54}"/>
    <cellStyle name="Normal 2 2 2 2 2 11 2 2 2" xfId="15732" xr:uid="{1C4DB73D-4804-42EA-BA3E-9D486EA256D6}"/>
    <cellStyle name="Normal 2 2 2 2 2 11 2 2 3" xfId="15733" xr:uid="{C4218F51-0E30-4717-9B32-5589EB816FAF}"/>
    <cellStyle name="Normal 2 2 2 2 2 11 2 2 4" xfId="15734" xr:uid="{F13D1036-C9C8-4257-B9F4-4E83FAAABDD8}"/>
    <cellStyle name="Normal 2 2 2 2 2 11 2 2 5" xfId="15735" xr:uid="{7F5F5B17-BA9B-4158-A295-10255C31DBE2}"/>
    <cellStyle name="Normal 2 2 2 2 2 11 2 2 6" xfId="15736" xr:uid="{5B4290FB-91D0-4033-B04F-A62D0C814DAE}"/>
    <cellStyle name="Normal 2 2 2 2 2 11 2 3" xfId="15737" xr:uid="{BA9B36E9-EE46-4126-8F7A-96970C985649}"/>
    <cellStyle name="Normal 2 2 2 2 2 11 2 3 2" xfId="15738" xr:uid="{58FD5E82-3BA1-44B5-AD13-9EDBDD1A56C0}"/>
    <cellStyle name="Normal 2 2 2 2 2 11 2 3 3" xfId="15739" xr:uid="{8F7CAB82-C845-4E80-8C9B-01B294242104}"/>
    <cellStyle name="Normal 2 2 2 2 2 11 2 3 4" xfId="15740" xr:uid="{82629854-C911-4013-A590-19204AAFE9F1}"/>
    <cellStyle name="Normal 2 2 2 2 2 11 2 3 5" xfId="15741" xr:uid="{16DF2AC3-FD67-47F4-B7C6-EA32B944709C}"/>
    <cellStyle name="Normal 2 2 2 2 2 11 2 3 6" xfId="15742" xr:uid="{CCDE3E92-64B1-4A2E-8717-82D59CCBDD71}"/>
    <cellStyle name="Normal 2 2 2 2 2 11 2 4" xfId="15743" xr:uid="{99D174C5-975E-4794-8D0D-09E4C3289D57}"/>
    <cellStyle name="Normal 2 2 2 2 2 11 2 4 2" xfId="15744" xr:uid="{14B03B2E-5CC3-4015-BB48-8E747336AB54}"/>
    <cellStyle name="Normal 2 2 2 2 2 11 2 4 3" xfId="15745" xr:uid="{55975C6D-6F45-4F2D-877F-B7419D61A5E2}"/>
    <cellStyle name="Normal 2 2 2 2 2 11 2 4 4" xfId="15746" xr:uid="{7BA5FAE7-657F-4D94-9752-F8077E2C1D9E}"/>
    <cellStyle name="Normal 2 2 2 2 2 11 2 4 5" xfId="15747" xr:uid="{0BB4494F-0A0C-4D46-B069-E6AA6207696E}"/>
    <cellStyle name="Normal 2 2 2 2 2 11 2 4 6" xfId="15748" xr:uid="{2C4B23F1-6088-4425-A56F-1ABBB33DB563}"/>
    <cellStyle name="Normal 2 2 2 2 2 11 2 5" xfId="15749" xr:uid="{33C052E1-F59A-4C51-A9BD-B7F4678B55C2}"/>
    <cellStyle name="Normal 2 2 2 2 2 11 2 5 2" xfId="15750" xr:uid="{7465F9D1-D82A-4B26-849B-DB063E09199C}"/>
    <cellStyle name="Normal 2 2 2 2 2 11 2 5 3" xfId="15751" xr:uid="{C1D8B514-9A26-4AAB-887B-0EE2281F4F99}"/>
    <cellStyle name="Normal 2 2 2 2 2 11 2 5 4" xfId="15752" xr:uid="{1F2F315D-D276-4CBC-80B2-A103C8C09DA9}"/>
    <cellStyle name="Normal 2 2 2 2 2 11 2 5 5" xfId="15753" xr:uid="{BEFDEC1F-04BD-412E-9A49-A7FAA0E4F7A7}"/>
    <cellStyle name="Normal 2 2 2 2 2 11 2 5 6" xfId="15754" xr:uid="{30FFE6B9-13F4-48E6-BABF-90832E432893}"/>
    <cellStyle name="Normal 2 2 2 2 2 11 2 6" xfId="15755" xr:uid="{860CF795-B10E-44C4-AE2D-B8B4A241953F}"/>
    <cellStyle name="Normal 2 2 2 2 2 11 2 6 2" xfId="15756" xr:uid="{3E04E3E5-4AE3-472A-9B6F-78D2B02DA7BF}"/>
    <cellStyle name="Normal 2 2 2 2 2 11 2 6 3" xfId="15757" xr:uid="{1F947299-D2A8-4992-9FB1-7D12BE2AB2D9}"/>
    <cellStyle name="Normal 2 2 2 2 2 11 2 6 4" xfId="15758" xr:uid="{D87DB410-A64D-477F-B339-C36951AE1597}"/>
    <cellStyle name="Normal 2 2 2 2 2 11 2 6 5" xfId="15759" xr:uid="{B2069631-E191-4BF7-AB8E-FB8309DE16DB}"/>
    <cellStyle name="Normal 2 2 2 2 2 11 2 6 6" xfId="15760" xr:uid="{F1787F24-19E1-424F-8F32-991F1EA474A5}"/>
    <cellStyle name="Normal 2 2 2 2 2 11 2 7" xfId="15761" xr:uid="{FB6A34DC-B093-40E8-BD09-90AB19613871}"/>
    <cellStyle name="Normal 2 2 2 2 2 11 2 7 2" xfId="15762" xr:uid="{8676E5F8-D3BD-4EE7-9CAC-5CAEB14FD6A0}"/>
    <cellStyle name="Normal 2 2 2 2 2 11 2 7 3" xfId="15763" xr:uid="{9C24D92B-2DD3-4962-943C-B31B6A90E773}"/>
    <cellStyle name="Normal 2 2 2 2 2 11 2 7 4" xfId="15764" xr:uid="{A26D4C27-757E-40B6-AEAC-89B5C35AC07D}"/>
    <cellStyle name="Normal 2 2 2 2 2 11 2 7 5" xfId="15765" xr:uid="{A5E8CE5E-3074-4035-8EDF-73ED91E7460D}"/>
    <cellStyle name="Normal 2 2 2 2 2 11 2 7 6" xfId="15766" xr:uid="{7648B4DF-2DA3-42C7-959F-ABBF01B25860}"/>
    <cellStyle name="Normal 2 2 2 2 2 11 2 8" xfId="15767" xr:uid="{EB526711-198B-4312-AC35-A16BA355BCEB}"/>
    <cellStyle name="Normal 2 2 2 2 2 11 2 8 2" xfId="15768" xr:uid="{133B8A6B-E796-4E87-B41D-1DF97431609D}"/>
    <cellStyle name="Normal 2 2 2 2 2 11 2 8 3" xfId="15769" xr:uid="{F6EB62C0-5BE9-4F3C-952B-58B179C2AC87}"/>
    <cellStyle name="Normal 2 2 2 2 2 11 2 8 4" xfId="15770" xr:uid="{34E23217-D605-4229-A096-4FE5DEBAC94F}"/>
    <cellStyle name="Normal 2 2 2 2 2 11 2 8 5" xfId="15771" xr:uid="{3110B818-6FA9-4E85-A122-C4B012692A17}"/>
    <cellStyle name="Normal 2 2 2 2 2 11 2 8 6" xfId="15772" xr:uid="{DA9D6DC5-B299-4A02-94AB-110E5CFB51E5}"/>
    <cellStyle name="Normal 2 2 2 2 2 11 2 9" xfId="15773" xr:uid="{A07D1356-79ED-404E-8985-310E813AD546}"/>
    <cellStyle name="Normal 2 2 2 2 2 11 3" xfId="15774" xr:uid="{DEB9B74A-7503-4B29-85FF-796724532E8C}"/>
    <cellStyle name="Normal 2 2 2 2 2 11 3 10" xfId="15775" xr:uid="{57A3950C-01D3-4BE9-987A-93672B5B03D7}"/>
    <cellStyle name="Normal 2 2 2 2 2 11 3 11" xfId="15776" xr:uid="{0BAF2C63-44F4-4B27-8C86-DECC0CCDD888}"/>
    <cellStyle name="Normal 2 2 2 2 2 11 3 12" xfId="15777" xr:uid="{7C468559-C354-49C1-A125-4DD4E00D6478}"/>
    <cellStyle name="Normal 2 2 2 2 2 11 3 13" xfId="15778" xr:uid="{A559B55C-FF61-44FC-8339-F13604F1004E}"/>
    <cellStyle name="Normal 2 2 2 2 2 11 3 2" xfId="15779" xr:uid="{050F66C9-03D9-4FE2-8FC3-A061CADE9C4D}"/>
    <cellStyle name="Normal 2 2 2 2 2 11 3 2 2" xfId="15780" xr:uid="{D888DAC2-F88F-4B0C-874A-ABB0BF4E82C0}"/>
    <cellStyle name="Normal 2 2 2 2 2 11 3 2 3" xfId="15781" xr:uid="{1CD66F60-FD6D-4CAA-A7A4-DE45800EC9D0}"/>
    <cellStyle name="Normal 2 2 2 2 2 11 3 2 4" xfId="15782" xr:uid="{8DB7FDAF-53BC-4134-9C55-9DA1F4F9BBE7}"/>
    <cellStyle name="Normal 2 2 2 2 2 11 3 2 5" xfId="15783" xr:uid="{09F9DDE5-4E11-4197-8AFA-D1913C9FC314}"/>
    <cellStyle name="Normal 2 2 2 2 2 11 3 2 6" xfId="15784" xr:uid="{FA5138C7-A371-46FF-8DAB-9792AD4D27CD}"/>
    <cellStyle name="Normal 2 2 2 2 2 11 3 3" xfId="15785" xr:uid="{EA14A00B-8ECE-4A52-A561-08D866A5C438}"/>
    <cellStyle name="Normal 2 2 2 2 2 11 3 3 2" xfId="15786" xr:uid="{BFDA2BC8-54F0-4677-BBD4-1FE8F18D31F6}"/>
    <cellStyle name="Normal 2 2 2 2 2 11 3 3 3" xfId="15787" xr:uid="{30F90E6B-101D-4746-A59D-EAA718037BF4}"/>
    <cellStyle name="Normal 2 2 2 2 2 11 3 3 4" xfId="15788" xr:uid="{422E4008-DB6D-48AA-9279-E3C2A3D74823}"/>
    <cellStyle name="Normal 2 2 2 2 2 11 3 3 5" xfId="15789" xr:uid="{CFFE2117-6FB2-4C6E-9666-DA1C76BBD93C}"/>
    <cellStyle name="Normal 2 2 2 2 2 11 3 3 6" xfId="15790" xr:uid="{DB2AF6C5-2F94-447D-850F-453414D1CCA6}"/>
    <cellStyle name="Normal 2 2 2 2 2 11 3 4" xfId="15791" xr:uid="{2BD3BCE3-6D4A-450F-9936-CA6B17F377D9}"/>
    <cellStyle name="Normal 2 2 2 2 2 11 3 4 2" xfId="15792" xr:uid="{72FF6BE9-6166-42A9-85B4-8E410DA4C261}"/>
    <cellStyle name="Normal 2 2 2 2 2 11 3 4 3" xfId="15793" xr:uid="{369EBF15-E881-47B9-9F91-271A8E88BAF3}"/>
    <cellStyle name="Normal 2 2 2 2 2 11 3 4 4" xfId="15794" xr:uid="{2A25D6FA-C6A5-4E46-9B1D-E1F1796E64D5}"/>
    <cellStyle name="Normal 2 2 2 2 2 11 3 4 5" xfId="15795" xr:uid="{B77B213D-AE2E-4ED4-A4F7-B2F606DE707A}"/>
    <cellStyle name="Normal 2 2 2 2 2 11 3 4 6" xfId="15796" xr:uid="{89A062D4-26F3-4898-A842-F2F8D0BBA6DD}"/>
    <cellStyle name="Normal 2 2 2 2 2 11 3 5" xfId="15797" xr:uid="{A3B91433-4C9D-4BA2-A748-3E0FC7614D54}"/>
    <cellStyle name="Normal 2 2 2 2 2 11 3 5 2" xfId="15798" xr:uid="{DC89EE74-5915-4575-A7C9-B587B6A6CF19}"/>
    <cellStyle name="Normal 2 2 2 2 2 11 3 5 3" xfId="15799" xr:uid="{1326A7F1-928D-4E39-A5B0-89931447DE11}"/>
    <cellStyle name="Normal 2 2 2 2 2 11 3 5 4" xfId="15800" xr:uid="{BA245990-5B82-4A7E-9B98-DAA482DD79E0}"/>
    <cellStyle name="Normal 2 2 2 2 2 11 3 5 5" xfId="15801" xr:uid="{E4B49717-8C3B-4C34-BF00-5D40696D620F}"/>
    <cellStyle name="Normal 2 2 2 2 2 11 3 5 6" xfId="15802" xr:uid="{34522C1E-A153-48A1-80E3-2F3495EBB870}"/>
    <cellStyle name="Normal 2 2 2 2 2 11 3 6" xfId="15803" xr:uid="{B8E84754-4F65-4555-BF5A-F825198A0601}"/>
    <cellStyle name="Normal 2 2 2 2 2 11 3 6 2" xfId="15804" xr:uid="{63CBB0D1-38FA-460B-B2F3-5F97C5640B37}"/>
    <cellStyle name="Normal 2 2 2 2 2 11 3 6 3" xfId="15805" xr:uid="{E00B3780-0B23-49B7-8BEA-B74A95B5DF93}"/>
    <cellStyle name="Normal 2 2 2 2 2 11 3 6 4" xfId="15806" xr:uid="{686FD3A2-65E9-475F-BCA8-8EF6B7C725FD}"/>
    <cellStyle name="Normal 2 2 2 2 2 11 3 6 5" xfId="15807" xr:uid="{BF16432F-A8E1-45A2-8C3A-889C57E9DC88}"/>
    <cellStyle name="Normal 2 2 2 2 2 11 3 6 6" xfId="15808" xr:uid="{DC45DDAD-AB92-4CB3-8984-EE8969C21CA9}"/>
    <cellStyle name="Normal 2 2 2 2 2 11 3 7" xfId="15809" xr:uid="{2759C7CB-7FB1-4665-9C86-4DE8E1B0E64C}"/>
    <cellStyle name="Normal 2 2 2 2 2 11 3 7 2" xfId="15810" xr:uid="{209D0B7D-B2B1-4881-A072-6BF063F46AAD}"/>
    <cellStyle name="Normal 2 2 2 2 2 11 3 7 3" xfId="15811" xr:uid="{6CA99A44-D3EA-4B49-8CBE-E734C1BFAE2F}"/>
    <cellStyle name="Normal 2 2 2 2 2 11 3 7 4" xfId="15812" xr:uid="{008C3EA1-7625-422E-8F10-66D48F5DA74F}"/>
    <cellStyle name="Normal 2 2 2 2 2 11 3 7 5" xfId="15813" xr:uid="{0D2B395C-35B0-4B2E-A361-8B44A881F0E7}"/>
    <cellStyle name="Normal 2 2 2 2 2 11 3 7 6" xfId="15814" xr:uid="{AFF4C3B8-F36A-472E-90DC-E24E74E4FBE8}"/>
    <cellStyle name="Normal 2 2 2 2 2 11 3 8" xfId="15815" xr:uid="{3084997C-6BD2-45C3-AFDB-6D1961F6AA59}"/>
    <cellStyle name="Normal 2 2 2 2 2 11 3 8 2" xfId="15816" xr:uid="{7A3641FA-D37D-4DFE-B4BC-005A09A5AF03}"/>
    <cellStyle name="Normal 2 2 2 2 2 11 3 8 3" xfId="15817" xr:uid="{16337D41-DD1E-4552-B7F5-59F9E4D1E73D}"/>
    <cellStyle name="Normal 2 2 2 2 2 11 3 8 4" xfId="15818" xr:uid="{59830E8A-D3D3-4734-B9D8-A0637C935F38}"/>
    <cellStyle name="Normal 2 2 2 2 2 11 3 8 5" xfId="15819" xr:uid="{F5B4AA47-F229-498E-BA46-5AEDAE5572BD}"/>
    <cellStyle name="Normal 2 2 2 2 2 11 3 8 6" xfId="15820" xr:uid="{5AA8F3AB-E303-4763-A656-78E9D528B1BE}"/>
    <cellStyle name="Normal 2 2 2 2 2 11 3 9" xfId="15821" xr:uid="{917D365B-E3C2-49D8-BFDC-4BE8F64D51F5}"/>
    <cellStyle name="Normal 2 2 2 2 2 11 4" xfId="15822" xr:uid="{C360B97C-BC4A-4DF9-90DD-3C0F52995856}"/>
    <cellStyle name="Normal 2 2 2 2 2 11 4 10" xfId="15823" xr:uid="{1BF0FFB6-EC80-47A3-88D1-B1EDE145B232}"/>
    <cellStyle name="Normal 2 2 2 2 2 11 4 11" xfId="15824" xr:uid="{77B1B2A7-F75C-4020-AC5A-737484DBD1EA}"/>
    <cellStyle name="Normal 2 2 2 2 2 11 4 12" xfId="15825" xr:uid="{7219EF8C-9B94-4EA5-8FAE-2EC4553B3670}"/>
    <cellStyle name="Normal 2 2 2 2 2 11 4 13" xfId="15826" xr:uid="{E6062874-8730-4486-9727-C4C5E0E86971}"/>
    <cellStyle name="Normal 2 2 2 2 2 11 4 2" xfId="15827" xr:uid="{3E929357-8F47-4730-A20B-CED4DD11006F}"/>
    <cellStyle name="Normal 2 2 2 2 2 11 4 2 2" xfId="15828" xr:uid="{C00FEA49-95C9-4D00-A1B5-2E25CDA7600A}"/>
    <cellStyle name="Normal 2 2 2 2 2 11 4 2 3" xfId="15829" xr:uid="{23EF502B-53FC-4CA7-9C91-BC9155D6BCA6}"/>
    <cellStyle name="Normal 2 2 2 2 2 11 4 2 4" xfId="15830" xr:uid="{A188E410-B9BB-444E-8297-24F1E042D7BD}"/>
    <cellStyle name="Normal 2 2 2 2 2 11 4 2 5" xfId="15831" xr:uid="{3A74A1FC-95A2-4F3C-AAAB-DDAD5BB9D359}"/>
    <cellStyle name="Normal 2 2 2 2 2 11 4 2 6" xfId="15832" xr:uid="{E707B5EE-2060-4A00-9D19-747182416965}"/>
    <cellStyle name="Normal 2 2 2 2 2 11 4 3" xfId="15833" xr:uid="{45D79EE0-55FF-4D29-B466-43D2B08C9D1C}"/>
    <cellStyle name="Normal 2 2 2 2 2 11 4 3 2" xfId="15834" xr:uid="{D9074EF1-4E8D-43AC-B032-506234D909BF}"/>
    <cellStyle name="Normal 2 2 2 2 2 11 4 3 3" xfId="15835" xr:uid="{15E25CD5-0DCB-446B-9BED-0AC9C6C77D62}"/>
    <cellStyle name="Normal 2 2 2 2 2 11 4 3 4" xfId="15836" xr:uid="{82B0A5DF-956D-4C57-ACDE-DC91B216FF04}"/>
    <cellStyle name="Normal 2 2 2 2 2 11 4 3 5" xfId="15837" xr:uid="{08E8F047-6E82-4A3E-B037-1F9492780208}"/>
    <cellStyle name="Normal 2 2 2 2 2 11 4 3 6" xfId="15838" xr:uid="{0B770110-F3F8-4EDE-A8CD-8E55028611ED}"/>
    <cellStyle name="Normal 2 2 2 2 2 11 4 4" xfId="15839" xr:uid="{F0F43A22-30DA-40FC-8395-71C40799AA3C}"/>
    <cellStyle name="Normal 2 2 2 2 2 11 4 4 2" xfId="15840" xr:uid="{54F66B18-D4F4-4FB7-8EC2-DD86EA8A40E3}"/>
    <cellStyle name="Normal 2 2 2 2 2 11 4 4 3" xfId="15841" xr:uid="{7F493964-CB68-4D5E-BDC4-7AC9CD720141}"/>
    <cellStyle name="Normal 2 2 2 2 2 11 4 4 4" xfId="15842" xr:uid="{1186A460-E671-47D3-B531-FAAFF8E9997A}"/>
    <cellStyle name="Normal 2 2 2 2 2 11 4 4 5" xfId="15843" xr:uid="{59E26CCF-B558-4966-B5C4-452AB7ED6962}"/>
    <cellStyle name="Normal 2 2 2 2 2 11 4 4 6" xfId="15844" xr:uid="{4B2A965C-8975-4AB4-B306-6986CA729E33}"/>
    <cellStyle name="Normal 2 2 2 2 2 11 4 5" xfId="15845" xr:uid="{219CDF8A-0D07-490D-8DAD-2765CFBE5506}"/>
    <cellStyle name="Normal 2 2 2 2 2 11 4 5 2" xfId="15846" xr:uid="{41863176-E96B-4E0B-803F-7CB6E05F4BE6}"/>
    <cellStyle name="Normal 2 2 2 2 2 11 4 5 3" xfId="15847" xr:uid="{3245E320-A13F-47E6-9ED4-6474DCAED4E2}"/>
    <cellStyle name="Normal 2 2 2 2 2 11 4 5 4" xfId="15848" xr:uid="{5CDF2075-7AD0-4DCE-82F4-86F8ABDC31E8}"/>
    <cellStyle name="Normal 2 2 2 2 2 11 4 5 5" xfId="15849" xr:uid="{502DEB7B-D1FB-4794-9629-D350E2C09A42}"/>
    <cellStyle name="Normal 2 2 2 2 2 11 4 5 6" xfId="15850" xr:uid="{F8B50917-9BC7-4BD4-8FCD-C22CE2FE8EDE}"/>
    <cellStyle name="Normal 2 2 2 2 2 11 4 6" xfId="15851" xr:uid="{61307068-66D2-46A1-91FA-ECBCA0F936E6}"/>
    <cellStyle name="Normal 2 2 2 2 2 11 4 6 2" xfId="15852" xr:uid="{46D6E1C5-149F-4CD2-AAFF-3E2BBE9D0C64}"/>
    <cellStyle name="Normal 2 2 2 2 2 11 4 6 3" xfId="15853" xr:uid="{DD525195-96BB-4618-B98D-8B95096A64EC}"/>
    <cellStyle name="Normal 2 2 2 2 2 11 4 6 4" xfId="15854" xr:uid="{08FF4C23-2751-4D18-BA6C-39F3D8E234A4}"/>
    <cellStyle name="Normal 2 2 2 2 2 11 4 6 5" xfId="15855" xr:uid="{698CEB25-3A7E-4695-85F6-136AE5A28525}"/>
    <cellStyle name="Normal 2 2 2 2 2 11 4 6 6" xfId="15856" xr:uid="{585DFEDB-5E56-4420-9A15-BA21F5556C9D}"/>
    <cellStyle name="Normal 2 2 2 2 2 11 4 7" xfId="15857" xr:uid="{A12C8B5A-0A4E-4A8A-9D7E-8E5CDFCF5576}"/>
    <cellStyle name="Normal 2 2 2 2 2 11 4 7 2" xfId="15858" xr:uid="{4EC9DC44-4DE9-47ED-8A35-385D467B43A4}"/>
    <cellStyle name="Normal 2 2 2 2 2 11 4 7 3" xfId="15859" xr:uid="{66D6139E-17D7-4DA8-AEEB-76FC3FF1977F}"/>
    <cellStyle name="Normal 2 2 2 2 2 11 4 7 4" xfId="15860" xr:uid="{4829D138-99E1-4EB3-B5CA-0D3074A1B2E2}"/>
    <cellStyle name="Normal 2 2 2 2 2 11 4 7 5" xfId="15861" xr:uid="{B6703EE7-69AD-4506-9191-1ADB9A91D1A8}"/>
    <cellStyle name="Normal 2 2 2 2 2 11 4 7 6" xfId="15862" xr:uid="{FC4A9A70-B6FA-4438-A0A3-CBCE677EB3A9}"/>
    <cellStyle name="Normal 2 2 2 2 2 11 4 8" xfId="15863" xr:uid="{D54517F1-718A-4D3F-AA00-7CDCA9EFC7D6}"/>
    <cellStyle name="Normal 2 2 2 2 2 11 4 8 2" xfId="15864" xr:uid="{9DF71D3E-7DB8-46FF-B981-D4AFF809E07A}"/>
    <cellStyle name="Normal 2 2 2 2 2 11 4 8 3" xfId="15865" xr:uid="{F08154D9-3515-42F4-A455-F9C61ADCD22E}"/>
    <cellStyle name="Normal 2 2 2 2 2 11 4 8 4" xfId="15866" xr:uid="{DE51CBC1-57AC-44D1-B8A7-1211A7494127}"/>
    <cellStyle name="Normal 2 2 2 2 2 11 4 8 5" xfId="15867" xr:uid="{B815AFE0-9021-41EA-9210-A55C743346EB}"/>
    <cellStyle name="Normal 2 2 2 2 2 11 4 8 6" xfId="15868" xr:uid="{11E1BA52-779B-4A4A-9B07-EF711A1F294A}"/>
    <cellStyle name="Normal 2 2 2 2 2 11 4 9" xfId="15869" xr:uid="{A25ED47A-172A-43E8-A4C3-925B0EF6860D}"/>
    <cellStyle name="Normal 2 2 2 2 2 11 5" xfId="15870" xr:uid="{77BBF9B4-C9F5-4325-9E48-534BB2D067A0}"/>
    <cellStyle name="Normal 2 2 2 2 2 11 5 10" xfId="15871" xr:uid="{F5F6D0F6-95D3-4C47-9A90-1A7F041FA9EB}"/>
    <cellStyle name="Normal 2 2 2 2 2 11 5 11" xfId="15872" xr:uid="{36FC27DF-4A61-47C6-A788-FDC6BDCABC42}"/>
    <cellStyle name="Normal 2 2 2 2 2 11 5 12" xfId="15873" xr:uid="{B85DFE50-8621-46EA-834C-D43FB21743C1}"/>
    <cellStyle name="Normal 2 2 2 2 2 11 5 13" xfId="15874" xr:uid="{8E18210D-CFE6-405E-8F19-3FE5B37F4633}"/>
    <cellStyle name="Normal 2 2 2 2 2 11 5 2" xfId="15875" xr:uid="{A9528A8A-4339-404B-88FB-BCDF602B6369}"/>
    <cellStyle name="Normal 2 2 2 2 2 11 5 2 2" xfId="15876" xr:uid="{823129C6-32B0-4C9B-9A3A-000B56D109E8}"/>
    <cellStyle name="Normal 2 2 2 2 2 11 5 2 3" xfId="15877" xr:uid="{5D2AA3CA-025B-4E51-A3DD-3717A2E9FC5A}"/>
    <cellStyle name="Normal 2 2 2 2 2 11 5 2 4" xfId="15878" xr:uid="{425C9AE7-1963-46AC-BD7C-EB7FB27FEEB2}"/>
    <cellStyle name="Normal 2 2 2 2 2 11 5 2 5" xfId="15879" xr:uid="{56538971-D156-46D5-821D-8F210CB8C75E}"/>
    <cellStyle name="Normal 2 2 2 2 2 11 5 2 6" xfId="15880" xr:uid="{B8661030-D06B-4F62-BD7C-75CBD9101CC8}"/>
    <cellStyle name="Normal 2 2 2 2 2 11 5 3" xfId="15881" xr:uid="{DBBE0440-436D-4BC3-A1ED-8930D815521E}"/>
    <cellStyle name="Normal 2 2 2 2 2 11 5 3 2" xfId="15882" xr:uid="{2621CDB2-8A7E-4DDD-9A7C-348E72B5EC40}"/>
    <cellStyle name="Normal 2 2 2 2 2 11 5 3 3" xfId="15883" xr:uid="{5A4575C4-5EFF-4577-8DFC-45570AC36E61}"/>
    <cellStyle name="Normal 2 2 2 2 2 11 5 3 4" xfId="15884" xr:uid="{29FF5DD8-6F5D-4598-8BC3-7A50FC1C4711}"/>
    <cellStyle name="Normal 2 2 2 2 2 11 5 3 5" xfId="15885" xr:uid="{65CAF8C8-6FCB-4331-84A0-F75A4184ECBD}"/>
    <cellStyle name="Normal 2 2 2 2 2 11 5 3 6" xfId="15886" xr:uid="{94732377-7B70-4C5E-8406-685FC140A8BA}"/>
    <cellStyle name="Normal 2 2 2 2 2 11 5 4" xfId="15887" xr:uid="{7BFDBEF2-C00F-4359-9B61-F7DCBD472C28}"/>
    <cellStyle name="Normal 2 2 2 2 2 11 5 4 2" xfId="15888" xr:uid="{9C403E95-C668-436B-913E-A096169BB8E6}"/>
    <cellStyle name="Normal 2 2 2 2 2 11 5 4 3" xfId="15889" xr:uid="{2D2B9752-6F43-4579-B975-528C144C6B5B}"/>
    <cellStyle name="Normal 2 2 2 2 2 11 5 4 4" xfId="15890" xr:uid="{01CCE2EB-DFB8-4DB1-B9ED-F485D202CF69}"/>
    <cellStyle name="Normal 2 2 2 2 2 11 5 4 5" xfId="15891" xr:uid="{DBE2B496-FE5F-43A5-9077-4B840D178B8E}"/>
    <cellStyle name="Normal 2 2 2 2 2 11 5 4 6" xfId="15892" xr:uid="{88950E54-780B-4815-89F0-85AF6175B134}"/>
    <cellStyle name="Normal 2 2 2 2 2 11 5 5" xfId="15893" xr:uid="{E7209DB8-1F1C-49FA-8B07-29C4BAD562E6}"/>
    <cellStyle name="Normal 2 2 2 2 2 11 5 5 2" xfId="15894" xr:uid="{6391143C-B431-466E-BFC3-237DEAEDF749}"/>
    <cellStyle name="Normal 2 2 2 2 2 11 5 5 3" xfId="15895" xr:uid="{15CC9EB2-A03B-489C-A5B8-2C4DE2A9C40C}"/>
    <cellStyle name="Normal 2 2 2 2 2 11 5 5 4" xfId="15896" xr:uid="{5D6426C3-ED4F-41E8-A9C0-863B6B4FA0A9}"/>
    <cellStyle name="Normal 2 2 2 2 2 11 5 5 5" xfId="15897" xr:uid="{442E9E02-7F61-48E2-8A0D-E2253B7A92E3}"/>
    <cellStyle name="Normal 2 2 2 2 2 11 5 5 6" xfId="15898" xr:uid="{6A2BED35-8384-4EF3-AF4D-1DAE8DF7FD1E}"/>
    <cellStyle name="Normal 2 2 2 2 2 11 5 6" xfId="15899" xr:uid="{46C70DFF-AEF6-4383-A407-D37E8930EEFA}"/>
    <cellStyle name="Normal 2 2 2 2 2 11 5 6 2" xfId="15900" xr:uid="{E3420938-A8C5-4D4F-BCE6-1B014D690594}"/>
    <cellStyle name="Normal 2 2 2 2 2 11 5 6 3" xfId="15901" xr:uid="{BD387C67-59E5-4DA5-82E4-9F12A4CD74B2}"/>
    <cellStyle name="Normal 2 2 2 2 2 11 5 6 4" xfId="15902" xr:uid="{8A2C79DC-8CEA-47C8-88C5-DF0953A292DA}"/>
    <cellStyle name="Normal 2 2 2 2 2 11 5 6 5" xfId="15903" xr:uid="{D5C180D0-79CF-4737-8FA3-254C887DFDF5}"/>
    <cellStyle name="Normal 2 2 2 2 2 11 5 6 6" xfId="15904" xr:uid="{FFA1A99F-4C8A-4ABA-922C-EC8C21ECC659}"/>
    <cellStyle name="Normal 2 2 2 2 2 11 5 7" xfId="15905" xr:uid="{75E26B01-A858-4394-B3CD-B936F07EF1B7}"/>
    <cellStyle name="Normal 2 2 2 2 2 11 5 7 2" xfId="15906" xr:uid="{1837320A-F90E-4AAC-898A-7AA88D58FB8E}"/>
    <cellStyle name="Normal 2 2 2 2 2 11 5 7 3" xfId="15907" xr:uid="{459A9883-EFAD-4E35-9621-0D08B18E5D94}"/>
    <cellStyle name="Normal 2 2 2 2 2 11 5 7 4" xfId="15908" xr:uid="{0EF0FEAD-C1F1-43D8-860B-00BDF7EA4B31}"/>
    <cellStyle name="Normal 2 2 2 2 2 11 5 7 5" xfId="15909" xr:uid="{353D2D88-192C-4AE5-94C8-E5FD38569501}"/>
    <cellStyle name="Normal 2 2 2 2 2 11 5 7 6" xfId="15910" xr:uid="{14ECD8C7-23C0-4F0B-BCE2-086FC34FF623}"/>
    <cellStyle name="Normal 2 2 2 2 2 11 5 8" xfId="15911" xr:uid="{F3FD54E7-8003-49BA-A129-619378215FE2}"/>
    <cellStyle name="Normal 2 2 2 2 2 11 5 8 2" xfId="15912" xr:uid="{C1CA9694-0F1E-47FA-B703-7D34E9B0E260}"/>
    <cellStyle name="Normal 2 2 2 2 2 11 5 8 3" xfId="15913" xr:uid="{15A156F3-D162-46BB-A5EC-6957E932589D}"/>
    <cellStyle name="Normal 2 2 2 2 2 11 5 8 4" xfId="15914" xr:uid="{AE214949-4524-4045-97AA-22CD03D1BFE0}"/>
    <cellStyle name="Normal 2 2 2 2 2 11 5 8 5" xfId="15915" xr:uid="{864E26A9-7357-4772-9A2F-3E20C2BCFF5B}"/>
    <cellStyle name="Normal 2 2 2 2 2 11 5 8 6" xfId="15916" xr:uid="{F43CE741-DD71-4C2F-9FEB-7B1D1956CD7F}"/>
    <cellStyle name="Normal 2 2 2 2 2 11 5 9" xfId="15917" xr:uid="{7A744FE6-3959-4BFA-A1EE-BBA6BD73EB4C}"/>
    <cellStyle name="Normal 2 2 2 2 2 11 6" xfId="15918" xr:uid="{CCB81EB9-2E02-45F2-A896-06D1D2CFD2A3}"/>
    <cellStyle name="Normal 2 2 2 2 2 11 6 10" xfId="15919" xr:uid="{BEDEC843-748D-49C3-A320-B94058E9B070}"/>
    <cellStyle name="Normal 2 2 2 2 2 11 6 11" xfId="15920" xr:uid="{ECECAB79-4F1F-46BF-8381-1295984F7DBD}"/>
    <cellStyle name="Normal 2 2 2 2 2 11 6 12" xfId="15921" xr:uid="{8FA84835-AD9E-4DED-A8FE-B88C3F19E042}"/>
    <cellStyle name="Normal 2 2 2 2 2 11 6 13" xfId="15922" xr:uid="{3CA67C81-35B5-4094-8BDB-545711DBCD08}"/>
    <cellStyle name="Normal 2 2 2 2 2 11 6 2" xfId="15923" xr:uid="{FB796F46-84AE-4625-A056-2A45B19E79A5}"/>
    <cellStyle name="Normal 2 2 2 2 2 11 6 2 2" xfId="15924" xr:uid="{E0F8DE22-2EC2-491D-8FEC-E8F705C5C525}"/>
    <cellStyle name="Normal 2 2 2 2 2 11 6 2 3" xfId="15925" xr:uid="{8630B871-467B-4D1D-8237-094DF9646089}"/>
    <cellStyle name="Normal 2 2 2 2 2 11 6 2 4" xfId="15926" xr:uid="{C3885799-1C18-40E0-8FFF-71BEA75F2B1F}"/>
    <cellStyle name="Normal 2 2 2 2 2 11 6 2 5" xfId="15927" xr:uid="{3B010EDC-00FF-4CC5-BF4C-ECB04A5CEF24}"/>
    <cellStyle name="Normal 2 2 2 2 2 11 6 2 6" xfId="15928" xr:uid="{EAB1A028-1B10-4191-922C-4FA2BF36DA60}"/>
    <cellStyle name="Normal 2 2 2 2 2 11 6 3" xfId="15929" xr:uid="{CA09A371-C0F2-4014-B6D8-6F3A2F79B2FD}"/>
    <cellStyle name="Normal 2 2 2 2 2 11 6 3 2" xfId="15930" xr:uid="{F71782DD-3C92-45B3-AE3A-E783DD503BDC}"/>
    <cellStyle name="Normal 2 2 2 2 2 11 6 3 3" xfId="15931" xr:uid="{C623409E-E136-4458-A9D4-9D243B6DD2B4}"/>
    <cellStyle name="Normal 2 2 2 2 2 11 6 3 4" xfId="15932" xr:uid="{3DA04DF0-632C-41B7-BFDD-9CCB61D4EA81}"/>
    <cellStyle name="Normal 2 2 2 2 2 11 6 3 5" xfId="15933" xr:uid="{D290B452-36EA-4F07-B90F-1A26B05BB7F9}"/>
    <cellStyle name="Normal 2 2 2 2 2 11 6 3 6" xfId="15934" xr:uid="{E7D3EFBE-3297-4508-AA76-27F6FB9FDB3F}"/>
    <cellStyle name="Normal 2 2 2 2 2 11 6 4" xfId="15935" xr:uid="{F6C1B115-6F39-4857-A386-8AF0B6D41C3A}"/>
    <cellStyle name="Normal 2 2 2 2 2 11 6 4 2" xfId="15936" xr:uid="{C5D0799C-0C34-4E1E-8A0B-4F8978B87BC5}"/>
    <cellStyle name="Normal 2 2 2 2 2 11 6 4 3" xfId="15937" xr:uid="{A51AF14D-2BB5-4902-8D2C-313D94D51945}"/>
    <cellStyle name="Normal 2 2 2 2 2 11 6 4 4" xfId="15938" xr:uid="{E498D432-AF7D-4489-8E3F-2F62D5877FD1}"/>
    <cellStyle name="Normal 2 2 2 2 2 11 6 4 5" xfId="15939" xr:uid="{A6C7B3DF-D750-44E5-844D-8E316A84EB9B}"/>
    <cellStyle name="Normal 2 2 2 2 2 11 6 4 6" xfId="15940" xr:uid="{F5AEE796-2174-4F55-A168-001B298EDDAE}"/>
    <cellStyle name="Normal 2 2 2 2 2 11 6 5" xfId="15941" xr:uid="{AC7CC9EF-0CCF-49DF-A964-9FD2B95F1CEF}"/>
    <cellStyle name="Normal 2 2 2 2 2 11 6 5 2" xfId="15942" xr:uid="{B1327EAA-92DD-424A-B20A-D914C3A1035C}"/>
    <cellStyle name="Normal 2 2 2 2 2 11 6 5 3" xfId="15943" xr:uid="{FB904911-9215-4421-8F87-E11A9125E90D}"/>
    <cellStyle name="Normal 2 2 2 2 2 11 6 5 4" xfId="15944" xr:uid="{41AF2A66-D540-4472-B8A0-3AD0F2956A26}"/>
    <cellStyle name="Normal 2 2 2 2 2 11 6 5 5" xfId="15945" xr:uid="{65418996-AFA1-4FEA-9417-AFA61CF14279}"/>
    <cellStyle name="Normal 2 2 2 2 2 11 6 5 6" xfId="15946" xr:uid="{F0BD34A1-E14C-4AE7-A87A-5481E76232FF}"/>
    <cellStyle name="Normal 2 2 2 2 2 11 6 6" xfId="15947" xr:uid="{4AE96CEA-0F47-4AB2-8980-C4766D5B83F2}"/>
    <cellStyle name="Normal 2 2 2 2 2 11 6 6 2" xfId="15948" xr:uid="{B04BA2D6-79E5-4455-85C1-06DE0BFC4D50}"/>
    <cellStyle name="Normal 2 2 2 2 2 11 6 6 3" xfId="15949" xr:uid="{C11C07C6-13F5-4DF1-AC23-65A4A9897BA2}"/>
    <cellStyle name="Normal 2 2 2 2 2 11 6 6 4" xfId="15950" xr:uid="{4228B9A1-F741-479D-A4FC-A9F04E5B7509}"/>
    <cellStyle name="Normal 2 2 2 2 2 11 6 6 5" xfId="15951" xr:uid="{49289CA4-BB35-48B6-A809-894D987B9495}"/>
    <cellStyle name="Normal 2 2 2 2 2 11 6 6 6" xfId="15952" xr:uid="{6CDA2C4C-5F68-4DEC-B2D9-26477085866B}"/>
    <cellStyle name="Normal 2 2 2 2 2 11 6 7" xfId="15953" xr:uid="{14BB2D2F-4DF0-40F0-81AB-B4BE008380AF}"/>
    <cellStyle name="Normal 2 2 2 2 2 11 6 7 2" xfId="15954" xr:uid="{2987FA22-BE76-47E0-9635-19F5D33D5EBC}"/>
    <cellStyle name="Normal 2 2 2 2 2 11 6 7 3" xfId="15955" xr:uid="{B8F95E41-F0C2-4B99-92DB-FDEFAA251CDB}"/>
    <cellStyle name="Normal 2 2 2 2 2 11 6 7 4" xfId="15956" xr:uid="{2C9F392F-446B-4810-AEF8-78D181866A3B}"/>
    <cellStyle name="Normal 2 2 2 2 2 11 6 7 5" xfId="15957" xr:uid="{CA5A9D1E-DCF3-4E82-8730-5CDBFD9BE998}"/>
    <cellStyle name="Normal 2 2 2 2 2 11 6 7 6" xfId="15958" xr:uid="{6D120BF6-BA53-4816-AF9A-F4C0DFC1D177}"/>
    <cellStyle name="Normal 2 2 2 2 2 11 6 8" xfId="15959" xr:uid="{11CD3794-239D-4E23-874C-445E2E2BB62C}"/>
    <cellStyle name="Normal 2 2 2 2 2 11 6 8 2" xfId="15960" xr:uid="{5F051175-9AE6-4C03-A067-4AC87B09C57F}"/>
    <cellStyle name="Normal 2 2 2 2 2 11 6 8 3" xfId="15961" xr:uid="{56B583DF-E7A8-482E-945C-A21C0FF9F9D7}"/>
    <cellStyle name="Normal 2 2 2 2 2 11 6 8 4" xfId="15962" xr:uid="{DAFD459F-06E5-45BA-BA1A-3D488C82B9A8}"/>
    <cellStyle name="Normal 2 2 2 2 2 11 6 8 5" xfId="15963" xr:uid="{220E815B-5D63-478D-B78B-ECE480E7723B}"/>
    <cellStyle name="Normal 2 2 2 2 2 11 6 8 6" xfId="15964" xr:uid="{123315AB-1158-4B26-BB01-4E85F0789F93}"/>
    <cellStyle name="Normal 2 2 2 2 2 11 6 9" xfId="15965" xr:uid="{7B5A2463-7ABC-46F5-81F5-6EC1FFCF76FD}"/>
    <cellStyle name="Normal 2 2 2 2 2 11 7" xfId="15966" xr:uid="{CF168BBA-4CE8-42E1-AF83-3987235BAD20}"/>
    <cellStyle name="Normal 2 2 2 2 2 11 7 10" xfId="15967" xr:uid="{E87BFB4D-3AC5-4A8E-8493-4EA29C81E660}"/>
    <cellStyle name="Normal 2 2 2 2 2 11 7 11" xfId="15968" xr:uid="{9D1BDFB5-8D46-41A2-A393-34D335617F9D}"/>
    <cellStyle name="Normal 2 2 2 2 2 11 7 12" xfId="15969" xr:uid="{CF9BBBB6-4E07-485D-9A13-D3EC45A409AD}"/>
    <cellStyle name="Normal 2 2 2 2 2 11 7 13" xfId="15970" xr:uid="{36DBCAD7-0135-4C81-A8B8-9238BA01DC79}"/>
    <cellStyle name="Normal 2 2 2 2 2 11 7 2" xfId="15971" xr:uid="{DC8CF1A9-A4D0-4FAC-ABF3-AF80FE8C46F0}"/>
    <cellStyle name="Normal 2 2 2 2 2 11 7 2 2" xfId="15972" xr:uid="{0B2688EC-A4F0-4140-94BE-3E0460E0AC4C}"/>
    <cellStyle name="Normal 2 2 2 2 2 11 7 2 3" xfId="15973" xr:uid="{6CD44339-F18D-44D7-899C-9101D287DDBB}"/>
    <cellStyle name="Normal 2 2 2 2 2 11 7 2 4" xfId="15974" xr:uid="{830E626D-C1CF-444A-8111-667AF33B5827}"/>
    <cellStyle name="Normal 2 2 2 2 2 11 7 2 5" xfId="15975" xr:uid="{0706DF24-512C-4E02-AFDB-7557A23EA58D}"/>
    <cellStyle name="Normal 2 2 2 2 2 11 7 2 6" xfId="15976" xr:uid="{9EDB6258-6782-4FF0-9D29-79A7D82DB97D}"/>
    <cellStyle name="Normal 2 2 2 2 2 11 7 3" xfId="15977" xr:uid="{9F07278F-8D89-4A88-9F05-086DA03833DD}"/>
    <cellStyle name="Normal 2 2 2 2 2 11 7 3 2" xfId="15978" xr:uid="{0AD44DD6-5296-404A-8ED9-FB9EB5CD5AB5}"/>
    <cellStyle name="Normal 2 2 2 2 2 11 7 3 3" xfId="15979" xr:uid="{D526E199-FB6F-4248-BAAC-26E2D6015071}"/>
    <cellStyle name="Normal 2 2 2 2 2 11 7 3 4" xfId="15980" xr:uid="{69B44E5B-9BB3-4953-BAFE-6F03E2D81245}"/>
    <cellStyle name="Normal 2 2 2 2 2 11 7 3 5" xfId="15981" xr:uid="{5A161136-D7B6-4AB9-BFF8-878EF69E9B96}"/>
    <cellStyle name="Normal 2 2 2 2 2 11 7 3 6" xfId="15982" xr:uid="{7E037A62-4CB8-4708-BF0F-A718DC1B548F}"/>
    <cellStyle name="Normal 2 2 2 2 2 11 7 4" xfId="15983" xr:uid="{1D91B0CF-9003-44ED-8979-6305E7D8A4B3}"/>
    <cellStyle name="Normal 2 2 2 2 2 11 7 4 2" xfId="15984" xr:uid="{329D066F-A301-4E63-B822-1FCDC7D03014}"/>
    <cellStyle name="Normal 2 2 2 2 2 11 7 4 3" xfId="15985" xr:uid="{9B8FACA9-581A-452B-9CB2-1F9140FF97E1}"/>
    <cellStyle name="Normal 2 2 2 2 2 11 7 4 4" xfId="15986" xr:uid="{3DBE5C52-BA71-4AD6-813B-116428836F67}"/>
    <cellStyle name="Normal 2 2 2 2 2 11 7 4 5" xfId="15987" xr:uid="{775DC59E-C3DB-49B7-8EF5-1220D0AA226D}"/>
    <cellStyle name="Normal 2 2 2 2 2 11 7 4 6" xfId="15988" xr:uid="{846351E7-55BE-457F-989E-6D2F0DB4E771}"/>
    <cellStyle name="Normal 2 2 2 2 2 11 7 5" xfId="15989" xr:uid="{CDCC75D4-1B06-471D-AEFF-6BDB5ABE242E}"/>
    <cellStyle name="Normal 2 2 2 2 2 11 7 5 2" xfId="15990" xr:uid="{CFE9C854-0BB1-4758-8230-5586A03A83C2}"/>
    <cellStyle name="Normal 2 2 2 2 2 11 7 5 3" xfId="15991" xr:uid="{8923BEA1-CD7B-4E0A-BEFF-8EBB39AC6385}"/>
    <cellStyle name="Normal 2 2 2 2 2 11 7 5 4" xfId="15992" xr:uid="{BC58E968-BF37-4AD7-B608-7189D5134DF0}"/>
    <cellStyle name="Normal 2 2 2 2 2 11 7 5 5" xfId="15993" xr:uid="{7DD9EF1B-DF7C-4748-8509-64E198F71E9D}"/>
    <cellStyle name="Normal 2 2 2 2 2 11 7 5 6" xfId="15994" xr:uid="{5D8A99FA-486A-4577-B70B-6BBF49DFD663}"/>
    <cellStyle name="Normal 2 2 2 2 2 11 7 6" xfId="15995" xr:uid="{6B8BAC4A-BFC1-4CE5-A380-8DA335C7577C}"/>
    <cellStyle name="Normal 2 2 2 2 2 11 7 6 2" xfId="15996" xr:uid="{1DF003A1-CB94-48BB-A5D8-8C6C62A8B042}"/>
    <cellStyle name="Normal 2 2 2 2 2 11 7 6 3" xfId="15997" xr:uid="{50BF72DB-EA42-40BF-A897-94334EEE3F80}"/>
    <cellStyle name="Normal 2 2 2 2 2 11 7 6 4" xfId="15998" xr:uid="{1D81A3A2-1E80-4DB5-80A7-6C77F96B03E9}"/>
    <cellStyle name="Normal 2 2 2 2 2 11 7 6 5" xfId="15999" xr:uid="{AD919699-CDE1-4B51-B02F-D65C6C91F808}"/>
    <cellStyle name="Normal 2 2 2 2 2 11 7 6 6" xfId="16000" xr:uid="{5D5CC1A6-AA36-4B54-984C-DF3B3034B156}"/>
    <cellStyle name="Normal 2 2 2 2 2 11 7 7" xfId="16001" xr:uid="{95396EBE-C9AB-4098-8A7D-7B9F2D74D0CA}"/>
    <cellStyle name="Normal 2 2 2 2 2 11 7 7 2" xfId="16002" xr:uid="{EEBC4B1A-F1C6-4C40-9FAE-2ADF49C78585}"/>
    <cellStyle name="Normal 2 2 2 2 2 11 7 7 3" xfId="16003" xr:uid="{F59AAA6D-AB17-450D-9E5A-08714A8F6A95}"/>
    <cellStyle name="Normal 2 2 2 2 2 11 7 7 4" xfId="16004" xr:uid="{FFFF3B04-C6FA-4D9E-97AA-1BBF7668E247}"/>
    <cellStyle name="Normal 2 2 2 2 2 11 7 7 5" xfId="16005" xr:uid="{48746F7D-D50B-43CD-8FA0-B3A899B60688}"/>
    <cellStyle name="Normal 2 2 2 2 2 11 7 7 6" xfId="16006" xr:uid="{84FF35E4-4FE2-4448-9ABB-61BFD8521177}"/>
    <cellStyle name="Normal 2 2 2 2 2 11 7 8" xfId="16007" xr:uid="{00C8A13F-7162-48C1-95E0-E1EBCEA9A28E}"/>
    <cellStyle name="Normal 2 2 2 2 2 11 7 8 2" xfId="16008" xr:uid="{D28BDAB5-7358-4BDC-9735-4FF1321D8D0F}"/>
    <cellStyle name="Normal 2 2 2 2 2 11 7 8 3" xfId="16009" xr:uid="{5A137EA7-CDE1-479B-9D65-D783AA37358C}"/>
    <cellStyle name="Normal 2 2 2 2 2 11 7 8 4" xfId="16010" xr:uid="{37B160F9-CC06-47DA-B543-04AB7E6C5942}"/>
    <cellStyle name="Normal 2 2 2 2 2 11 7 8 5" xfId="16011" xr:uid="{5E01BC2C-27CB-409D-9210-A0A37D134714}"/>
    <cellStyle name="Normal 2 2 2 2 2 11 7 8 6" xfId="16012" xr:uid="{83C375EA-B641-459B-983E-AA83729953EE}"/>
    <cellStyle name="Normal 2 2 2 2 2 11 7 9" xfId="16013" xr:uid="{DCD590B7-CCD1-489F-B8B2-BF3BBE5512C0}"/>
    <cellStyle name="Normal 2 2 2 2 2 11 8" xfId="16014" xr:uid="{7E338554-BB8C-4573-9011-7224CB7D464B}"/>
    <cellStyle name="Normal 2 2 2 2 2 11 8 10" xfId="16015" xr:uid="{EDC37C5E-1BE1-4971-BA0A-DAC0006974E3}"/>
    <cellStyle name="Normal 2 2 2 2 2 11 8 11" xfId="16016" xr:uid="{C27CD84C-8BE4-4488-B53D-31514EBFFDCD}"/>
    <cellStyle name="Normal 2 2 2 2 2 11 8 12" xfId="16017" xr:uid="{9B9E8F0A-926D-4D9C-8D5D-0AC462BFD048}"/>
    <cellStyle name="Normal 2 2 2 2 2 11 8 13" xfId="16018" xr:uid="{4E7812B1-E3BC-4070-93EC-BAA65281EC7F}"/>
    <cellStyle name="Normal 2 2 2 2 2 11 8 2" xfId="16019" xr:uid="{0FD3A446-5FE0-42F9-B47E-0835678F07A2}"/>
    <cellStyle name="Normal 2 2 2 2 2 11 8 2 2" xfId="16020" xr:uid="{8DAD61EB-FA59-4C8B-B7A5-21620DFDCC19}"/>
    <cellStyle name="Normal 2 2 2 2 2 11 8 2 3" xfId="16021" xr:uid="{87F5597D-6512-4275-8069-74E415439C9C}"/>
    <cellStyle name="Normal 2 2 2 2 2 11 8 2 4" xfId="16022" xr:uid="{CB1AE110-450F-4971-A08F-54681FB05F29}"/>
    <cellStyle name="Normal 2 2 2 2 2 11 8 2 5" xfId="16023" xr:uid="{568FDA79-6A4D-4D70-BDDB-E68F36AF932F}"/>
    <cellStyle name="Normal 2 2 2 2 2 11 8 2 6" xfId="16024" xr:uid="{AC7F49BC-3095-437E-BEFD-58191F0FF74F}"/>
    <cellStyle name="Normal 2 2 2 2 2 11 8 3" xfId="16025" xr:uid="{8C9654A6-FE35-4E0A-BA9C-75FDE33B570E}"/>
    <cellStyle name="Normal 2 2 2 2 2 11 8 3 2" xfId="16026" xr:uid="{6C3261AE-CEFA-4893-AB21-F795229F236D}"/>
    <cellStyle name="Normal 2 2 2 2 2 11 8 3 3" xfId="16027" xr:uid="{D7187EF1-ECD0-434C-BA0E-BD991FDB0845}"/>
    <cellStyle name="Normal 2 2 2 2 2 11 8 3 4" xfId="16028" xr:uid="{450F7B5C-E0DD-40A3-BD79-99F172F68960}"/>
    <cellStyle name="Normal 2 2 2 2 2 11 8 3 5" xfId="16029" xr:uid="{C8497A7D-69DE-4E77-B09E-C38C2FDED439}"/>
    <cellStyle name="Normal 2 2 2 2 2 11 8 3 6" xfId="16030" xr:uid="{AC448A04-FFF9-4ED6-A6E0-B82ADB20BE8A}"/>
    <cellStyle name="Normal 2 2 2 2 2 11 8 4" xfId="16031" xr:uid="{70545B12-94A8-4807-BB63-BA1A84AA2801}"/>
    <cellStyle name="Normal 2 2 2 2 2 11 8 4 2" xfId="16032" xr:uid="{EB848453-43C7-4828-BA40-E55DB863094E}"/>
    <cellStyle name="Normal 2 2 2 2 2 11 8 4 3" xfId="16033" xr:uid="{FE8D1BF3-A1ED-440D-97B6-BE583C12138B}"/>
    <cellStyle name="Normal 2 2 2 2 2 11 8 4 4" xfId="16034" xr:uid="{689A0516-4D91-4081-AB77-4A85284EE8F2}"/>
    <cellStyle name="Normal 2 2 2 2 2 11 8 4 5" xfId="16035" xr:uid="{2F5D594B-FC02-46B3-B84C-46F53C2FC98D}"/>
    <cellStyle name="Normal 2 2 2 2 2 11 8 4 6" xfId="16036" xr:uid="{F32C1573-1BD8-4817-81B1-7B44F0998D22}"/>
    <cellStyle name="Normal 2 2 2 2 2 11 8 5" xfId="16037" xr:uid="{D9BCFBCF-887E-4E8B-89EE-D0B523D5709E}"/>
    <cellStyle name="Normal 2 2 2 2 2 11 8 5 2" xfId="16038" xr:uid="{66F0C636-5D8D-471B-99F9-002C5F429BB2}"/>
    <cellStyle name="Normal 2 2 2 2 2 11 8 5 3" xfId="16039" xr:uid="{C0167401-BA31-4BEC-A993-C6066D1452DF}"/>
    <cellStyle name="Normal 2 2 2 2 2 11 8 5 4" xfId="16040" xr:uid="{9C484626-6E0C-43BD-A039-A271F3F1B1F0}"/>
    <cellStyle name="Normal 2 2 2 2 2 11 8 5 5" xfId="16041" xr:uid="{97CEFE8E-0375-4601-A4F2-FEA030D153B2}"/>
    <cellStyle name="Normal 2 2 2 2 2 11 8 5 6" xfId="16042" xr:uid="{EF44D96C-378E-4E5B-846C-4FA8512D038D}"/>
    <cellStyle name="Normal 2 2 2 2 2 11 8 6" xfId="16043" xr:uid="{51053C57-F9F5-47DC-BB8E-8B0EE82605A8}"/>
    <cellStyle name="Normal 2 2 2 2 2 11 8 6 2" xfId="16044" xr:uid="{05000D97-2D07-448A-AFEC-6CB22B7A63DE}"/>
    <cellStyle name="Normal 2 2 2 2 2 11 8 6 3" xfId="16045" xr:uid="{EDBE07CC-7781-4649-B9F6-DDA319343008}"/>
    <cellStyle name="Normal 2 2 2 2 2 11 8 6 4" xfId="16046" xr:uid="{A6973750-5812-44FC-B507-B9EC295FAB40}"/>
    <cellStyle name="Normal 2 2 2 2 2 11 8 6 5" xfId="16047" xr:uid="{E7564A86-0A72-4BE3-9A84-2F01A3E56988}"/>
    <cellStyle name="Normal 2 2 2 2 2 11 8 6 6" xfId="16048" xr:uid="{8832D0FF-CDB2-48F4-8ABE-05013045A09F}"/>
    <cellStyle name="Normal 2 2 2 2 2 11 8 7" xfId="16049" xr:uid="{8AE6693A-C328-414E-9B02-D5EEA4C9BDEF}"/>
    <cellStyle name="Normal 2 2 2 2 2 11 8 7 2" xfId="16050" xr:uid="{4A53E2E4-DF6B-4C08-9090-A6D7AA54B2D5}"/>
    <cellStyle name="Normal 2 2 2 2 2 11 8 7 3" xfId="16051" xr:uid="{46A1CA20-96D9-4E3E-B904-BC4F599488D6}"/>
    <cellStyle name="Normal 2 2 2 2 2 11 8 7 4" xfId="16052" xr:uid="{9A13DF11-8BFC-4B95-8881-D1E899CAAE7F}"/>
    <cellStyle name="Normal 2 2 2 2 2 11 8 7 5" xfId="16053" xr:uid="{1E2B3F14-16AC-4146-9099-C11C0D5B78CF}"/>
    <cellStyle name="Normal 2 2 2 2 2 11 8 7 6" xfId="16054" xr:uid="{BF53C18F-CABF-483C-8466-318ABD9D5CA5}"/>
    <cellStyle name="Normal 2 2 2 2 2 11 8 8" xfId="16055" xr:uid="{1DC9C7B1-963D-4B69-9A44-49E776FAE219}"/>
    <cellStyle name="Normal 2 2 2 2 2 11 8 8 2" xfId="16056" xr:uid="{2E1547CA-CFC4-4E12-977B-D7EB041711ED}"/>
    <cellStyle name="Normal 2 2 2 2 2 11 8 8 3" xfId="16057" xr:uid="{D71A65AC-532D-43CC-B97A-98FC24EB3F48}"/>
    <cellStyle name="Normal 2 2 2 2 2 11 8 8 4" xfId="16058" xr:uid="{03E6476E-05B1-4AEB-AC39-A92C8DA27763}"/>
    <cellStyle name="Normal 2 2 2 2 2 11 8 8 5" xfId="16059" xr:uid="{F51FC96F-6300-4A1E-9DEA-EBE73766A7B2}"/>
    <cellStyle name="Normal 2 2 2 2 2 11 8 8 6" xfId="16060" xr:uid="{E53B5F06-F6CC-48A2-A012-88389613ADEB}"/>
    <cellStyle name="Normal 2 2 2 2 2 11 8 9" xfId="16061" xr:uid="{4EEDBBAC-74D5-4CDF-BE29-AD7015BE9634}"/>
    <cellStyle name="Normal 2 2 2 2 2 11 9" xfId="16062" xr:uid="{9AC1BE57-62CF-4091-9A6F-08A23A193AB2}"/>
    <cellStyle name="Normal 2 2 2 2 2 11 9 10" xfId="16063" xr:uid="{251F53A0-51FE-4404-B31E-3CFC884A0EC2}"/>
    <cellStyle name="Normal 2 2 2 2 2 11 9 11" xfId="16064" xr:uid="{762CE2A8-34FD-4254-AA75-364921C511F2}"/>
    <cellStyle name="Normal 2 2 2 2 2 11 9 12" xfId="16065" xr:uid="{6595BF75-5F90-4491-9EB2-A1E44ECEE40D}"/>
    <cellStyle name="Normal 2 2 2 2 2 11 9 13" xfId="16066" xr:uid="{C14A8F17-627B-4A1A-891F-CA3C6A93E932}"/>
    <cellStyle name="Normal 2 2 2 2 2 11 9 2" xfId="16067" xr:uid="{4613253D-640B-4FF1-8716-F007C2016BF3}"/>
    <cellStyle name="Normal 2 2 2 2 2 11 9 2 2" xfId="16068" xr:uid="{F44FC922-EC93-4B84-B6A0-2173E0D6387B}"/>
    <cellStyle name="Normal 2 2 2 2 2 11 9 2 3" xfId="16069" xr:uid="{D36B58B7-986D-4491-8E03-F5BD32A178E4}"/>
    <cellStyle name="Normal 2 2 2 2 2 11 9 2 4" xfId="16070" xr:uid="{B7854999-48BA-4EB4-8699-32A9487C5ADD}"/>
    <cellStyle name="Normal 2 2 2 2 2 11 9 2 5" xfId="16071" xr:uid="{0A40762C-8B2F-4842-BB11-7F38157C948F}"/>
    <cellStyle name="Normal 2 2 2 2 2 11 9 2 6" xfId="16072" xr:uid="{0AEDB6FF-3467-4E38-8CE3-5746FE88D087}"/>
    <cellStyle name="Normal 2 2 2 2 2 11 9 3" xfId="16073" xr:uid="{2FCF69C8-6EA5-43B9-B53E-634290912B31}"/>
    <cellStyle name="Normal 2 2 2 2 2 11 9 3 2" xfId="16074" xr:uid="{2FACF868-2043-4843-9D42-871E1DD65EAB}"/>
    <cellStyle name="Normal 2 2 2 2 2 11 9 3 3" xfId="16075" xr:uid="{5D398FFD-F3C8-4252-8E12-09A1F2FB0C03}"/>
    <cellStyle name="Normal 2 2 2 2 2 11 9 3 4" xfId="16076" xr:uid="{D46013BD-30A7-41F5-97C2-3A3E52FEFF36}"/>
    <cellStyle name="Normal 2 2 2 2 2 11 9 3 5" xfId="16077" xr:uid="{89EE0FC5-E3B2-4DEC-9C4D-4C006702B4DF}"/>
    <cellStyle name="Normal 2 2 2 2 2 11 9 3 6" xfId="16078" xr:uid="{222903ED-355D-41FD-8A1C-5BBB6DE2E4CE}"/>
    <cellStyle name="Normal 2 2 2 2 2 11 9 4" xfId="16079" xr:uid="{CDA054AF-A7BA-42D6-9AC6-8FBC72239845}"/>
    <cellStyle name="Normal 2 2 2 2 2 11 9 4 2" xfId="16080" xr:uid="{2F76913C-12AF-497D-999F-DBCF44AADD81}"/>
    <cellStyle name="Normal 2 2 2 2 2 11 9 4 3" xfId="16081" xr:uid="{872C725E-444B-4633-8BBA-F1088B8D1ECD}"/>
    <cellStyle name="Normal 2 2 2 2 2 11 9 4 4" xfId="16082" xr:uid="{1D1A2081-982E-4965-A459-DD7C68BBBD29}"/>
    <cellStyle name="Normal 2 2 2 2 2 11 9 4 5" xfId="16083" xr:uid="{DE01BFD6-487B-48E8-9416-63BB928C8125}"/>
    <cellStyle name="Normal 2 2 2 2 2 11 9 4 6" xfId="16084" xr:uid="{593627E0-8CD7-4FD4-8467-C3BEAF894C93}"/>
    <cellStyle name="Normal 2 2 2 2 2 11 9 5" xfId="16085" xr:uid="{66BF5215-5F0F-4429-8289-25A9E9124D8B}"/>
    <cellStyle name="Normal 2 2 2 2 2 11 9 5 2" xfId="16086" xr:uid="{B6B82CDB-A2E6-445F-A690-FC2C721027C6}"/>
    <cellStyle name="Normal 2 2 2 2 2 11 9 5 3" xfId="16087" xr:uid="{473526FB-7D7C-464A-A765-FBC052975539}"/>
    <cellStyle name="Normal 2 2 2 2 2 11 9 5 4" xfId="16088" xr:uid="{B53C3C52-675C-41E6-AA31-7B77E10638EF}"/>
    <cellStyle name="Normal 2 2 2 2 2 11 9 5 5" xfId="16089" xr:uid="{4E7587D6-06F7-4E8A-AF00-28B6BD8B88CD}"/>
    <cellStyle name="Normal 2 2 2 2 2 11 9 5 6" xfId="16090" xr:uid="{9DF6CAC4-3A04-4F57-9C6F-71E1184C93CF}"/>
    <cellStyle name="Normal 2 2 2 2 2 11 9 6" xfId="16091" xr:uid="{70753AD3-E465-4B6C-9EBC-3A790E1D99DA}"/>
    <cellStyle name="Normal 2 2 2 2 2 11 9 6 2" xfId="16092" xr:uid="{4E30F88A-8974-4BB7-AD1D-F27C89F8853E}"/>
    <cellStyle name="Normal 2 2 2 2 2 11 9 6 3" xfId="16093" xr:uid="{C3063830-5511-47EF-B1B0-E0FA2A495D66}"/>
    <cellStyle name="Normal 2 2 2 2 2 11 9 6 4" xfId="16094" xr:uid="{BF3FB112-69FC-4E89-A615-62B1DE705A79}"/>
    <cellStyle name="Normal 2 2 2 2 2 11 9 6 5" xfId="16095" xr:uid="{482F2899-8F67-446F-A984-D2722E1E9089}"/>
    <cellStyle name="Normal 2 2 2 2 2 11 9 6 6" xfId="16096" xr:uid="{653087D8-9988-474D-8E68-0FE37A5086E4}"/>
    <cellStyle name="Normal 2 2 2 2 2 11 9 7" xfId="16097" xr:uid="{13DA8021-CC6D-4EBE-AB5E-EBE9728BE8C2}"/>
    <cellStyle name="Normal 2 2 2 2 2 11 9 7 2" xfId="16098" xr:uid="{BC04C19D-1C4F-4D9D-8995-0CA1117C2192}"/>
    <cellStyle name="Normal 2 2 2 2 2 11 9 7 3" xfId="16099" xr:uid="{7159AAF8-6098-46D5-8AF6-35D23A6D7D0D}"/>
    <cellStyle name="Normal 2 2 2 2 2 11 9 7 4" xfId="16100" xr:uid="{8C33ECE9-C1E7-4306-B591-7BAF3057CA1B}"/>
    <cellStyle name="Normal 2 2 2 2 2 11 9 7 5" xfId="16101" xr:uid="{A8B30BEA-1C44-4756-8D2D-8A1D4257A380}"/>
    <cellStyle name="Normal 2 2 2 2 2 11 9 7 6" xfId="16102" xr:uid="{FF073031-07D1-4263-B288-76D43CFC34A2}"/>
    <cellStyle name="Normal 2 2 2 2 2 11 9 8" xfId="16103" xr:uid="{8EB823B5-71AA-471E-9E25-A0A6B82EC3D4}"/>
    <cellStyle name="Normal 2 2 2 2 2 11 9 8 2" xfId="16104" xr:uid="{88A7C5EB-8910-49B7-8DC1-38A7ACD43D1C}"/>
    <cellStyle name="Normal 2 2 2 2 2 11 9 8 3" xfId="16105" xr:uid="{6E674137-8723-4BAE-A74E-09A6278E58C3}"/>
    <cellStyle name="Normal 2 2 2 2 2 11 9 8 4" xfId="16106" xr:uid="{61B355AA-5BF7-4458-8996-4CB8E3DEFF72}"/>
    <cellStyle name="Normal 2 2 2 2 2 11 9 8 5" xfId="16107" xr:uid="{2A8EC293-39E9-48A2-A33D-F50FEDB3E3B3}"/>
    <cellStyle name="Normal 2 2 2 2 2 11 9 8 6" xfId="16108" xr:uid="{DBAF9E37-D7DE-408A-90BA-0359ADE65D4A}"/>
    <cellStyle name="Normal 2 2 2 2 2 11 9 9" xfId="16109" xr:uid="{AF77B75C-5E9C-4186-BD5C-F516DE1C97BB}"/>
    <cellStyle name="Normal 2 2 2 2 2 12" xfId="16110" xr:uid="{2C948D38-AFC7-47B7-8968-8E7A4C499F63}"/>
    <cellStyle name="Normal 2 2 2 2 2 12 10" xfId="16111" xr:uid="{341D56F7-8019-4E52-A883-39AAE2B10649}"/>
    <cellStyle name="Normal 2 2 2 2 2 12 11" xfId="16112" xr:uid="{C350C56A-3ECF-4D44-AEF6-8D091F5F8270}"/>
    <cellStyle name="Normal 2 2 2 2 2 12 12" xfId="16113" xr:uid="{95E0EE2F-C44A-4B28-94A7-E7D8498BD09A}"/>
    <cellStyle name="Normal 2 2 2 2 2 12 13" xfId="16114" xr:uid="{E3F231D4-8415-47C7-9EC5-2025E0198345}"/>
    <cellStyle name="Normal 2 2 2 2 2 12 2" xfId="16115" xr:uid="{781F54EF-EB4A-4388-95DF-F6A328A374F4}"/>
    <cellStyle name="Normal 2 2 2 2 2 12 2 2" xfId="16116" xr:uid="{03FA3086-A0CF-4B39-8ED0-8537C098912F}"/>
    <cellStyle name="Normal 2 2 2 2 2 12 2 3" xfId="16117" xr:uid="{DAFB3FF9-16F8-4432-94A7-20904A11D06F}"/>
    <cellStyle name="Normal 2 2 2 2 2 12 2 4" xfId="16118" xr:uid="{5BFC5281-1422-4551-BE3A-8D07CFC392CB}"/>
    <cellStyle name="Normal 2 2 2 2 2 12 2 5" xfId="16119" xr:uid="{D80B9512-34A9-449F-8456-4209C4A117A6}"/>
    <cellStyle name="Normal 2 2 2 2 2 12 2 6" xfId="16120" xr:uid="{7D5C51FF-20C9-4308-8270-DAA3289580E1}"/>
    <cellStyle name="Normal 2 2 2 2 2 12 3" xfId="16121" xr:uid="{7DB915DE-6A57-4F88-9F1C-13E07D674F75}"/>
    <cellStyle name="Normal 2 2 2 2 2 12 3 2" xfId="16122" xr:uid="{AB446976-AE5F-4035-AB18-7D659D446C87}"/>
    <cellStyle name="Normal 2 2 2 2 2 12 3 3" xfId="16123" xr:uid="{2B5A2937-F69D-44AD-956C-91592C18A234}"/>
    <cellStyle name="Normal 2 2 2 2 2 12 3 4" xfId="16124" xr:uid="{7DF9ADEC-D7F9-4CF4-8274-84973BBEB8C6}"/>
    <cellStyle name="Normal 2 2 2 2 2 12 3 5" xfId="16125" xr:uid="{F44BD808-4B5F-464D-AC47-EEEA5C99A0AF}"/>
    <cellStyle name="Normal 2 2 2 2 2 12 3 6" xfId="16126" xr:uid="{D232194D-C030-4285-8A61-3F00CA470E5D}"/>
    <cellStyle name="Normal 2 2 2 2 2 12 4" xfId="16127" xr:uid="{3AFB8C0F-F473-459B-B89E-C56BC1F848DB}"/>
    <cellStyle name="Normal 2 2 2 2 2 12 4 2" xfId="16128" xr:uid="{F9A6E490-B753-46CE-BFB8-AFCBB2A0624E}"/>
    <cellStyle name="Normal 2 2 2 2 2 12 4 3" xfId="16129" xr:uid="{75E6739D-152D-4480-9C79-01192AEACE98}"/>
    <cellStyle name="Normal 2 2 2 2 2 12 4 4" xfId="16130" xr:uid="{9DAAE577-B8E7-493C-9297-C1C1CC1C92F1}"/>
    <cellStyle name="Normal 2 2 2 2 2 12 4 5" xfId="16131" xr:uid="{EDEA8398-82A2-495E-A545-9A6A0028EE4C}"/>
    <cellStyle name="Normal 2 2 2 2 2 12 4 6" xfId="16132" xr:uid="{617E0B38-D255-4190-A68E-E40FDF05CE0D}"/>
    <cellStyle name="Normal 2 2 2 2 2 12 5" xfId="16133" xr:uid="{193A8DA3-CB5C-4FAA-8E54-845867705C6B}"/>
    <cellStyle name="Normal 2 2 2 2 2 12 5 2" xfId="16134" xr:uid="{E3FD8BC9-2F94-4A87-806D-67065A2EDF33}"/>
    <cellStyle name="Normal 2 2 2 2 2 12 5 3" xfId="16135" xr:uid="{AB75CF57-BBCA-4DE3-9B22-F19DE4DB852A}"/>
    <cellStyle name="Normal 2 2 2 2 2 12 5 4" xfId="16136" xr:uid="{BDE94596-B3AD-45C3-B69C-519405DFBCDC}"/>
    <cellStyle name="Normal 2 2 2 2 2 12 5 5" xfId="16137" xr:uid="{9BD14A6D-FA27-4913-B266-E5B80472483D}"/>
    <cellStyle name="Normal 2 2 2 2 2 12 5 6" xfId="16138" xr:uid="{5CE67E4D-29FD-40E7-B097-B48D89E073D6}"/>
    <cellStyle name="Normal 2 2 2 2 2 12 6" xfId="16139" xr:uid="{64CF1268-24AC-44B0-B6F2-E026B4F36099}"/>
    <cellStyle name="Normal 2 2 2 2 2 12 6 2" xfId="16140" xr:uid="{86F6FF93-28F9-4895-93A2-4E26F73F4673}"/>
    <cellStyle name="Normal 2 2 2 2 2 12 6 3" xfId="16141" xr:uid="{43138A06-A8FA-4E68-BC1D-0229A2561691}"/>
    <cellStyle name="Normal 2 2 2 2 2 12 6 4" xfId="16142" xr:uid="{84012896-32F1-47B6-8391-A70809C6D5EF}"/>
    <cellStyle name="Normal 2 2 2 2 2 12 6 5" xfId="16143" xr:uid="{26621D92-B66B-489C-A274-13D3BB6C9F17}"/>
    <cellStyle name="Normal 2 2 2 2 2 12 6 6" xfId="16144" xr:uid="{A73195B2-2D35-4D07-B053-32D9AB557376}"/>
    <cellStyle name="Normal 2 2 2 2 2 12 7" xfId="16145" xr:uid="{A5A9B507-C4BB-47CA-8A7B-367F30EF3971}"/>
    <cellStyle name="Normal 2 2 2 2 2 12 7 2" xfId="16146" xr:uid="{528620EE-D904-4C51-B7BE-A2B9A2B88DE8}"/>
    <cellStyle name="Normal 2 2 2 2 2 12 7 3" xfId="16147" xr:uid="{F4F00E46-60A0-4AE6-AE28-91A78CE6D074}"/>
    <cellStyle name="Normal 2 2 2 2 2 12 7 4" xfId="16148" xr:uid="{FC22BD47-833C-481B-9AFF-9C7B8C6445B9}"/>
    <cellStyle name="Normal 2 2 2 2 2 12 7 5" xfId="16149" xr:uid="{62FB740A-CB0B-49DE-832A-DA2BE0240720}"/>
    <cellStyle name="Normal 2 2 2 2 2 12 7 6" xfId="16150" xr:uid="{24A91E31-C7E6-4B29-893D-3531A5025ED8}"/>
    <cellStyle name="Normal 2 2 2 2 2 12 8" xfId="16151" xr:uid="{23F16D25-D659-4A83-A3A8-E7EA6277971E}"/>
    <cellStyle name="Normal 2 2 2 2 2 12 8 2" xfId="16152" xr:uid="{616D7FB0-EEF8-4C64-B381-3017BD550979}"/>
    <cellStyle name="Normal 2 2 2 2 2 12 8 3" xfId="16153" xr:uid="{5C5C7659-4C35-4F02-ADFD-70F9E3437E3D}"/>
    <cellStyle name="Normal 2 2 2 2 2 12 8 4" xfId="16154" xr:uid="{AB645C8D-CA39-4082-B8BD-EFB9CE28E3F6}"/>
    <cellStyle name="Normal 2 2 2 2 2 12 8 5" xfId="16155" xr:uid="{A0693E3A-3864-41C6-9739-F07E16D99145}"/>
    <cellStyle name="Normal 2 2 2 2 2 12 8 6" xfId="16156" xr:uid="{AA870332-C637-46FF-B4E8-B8450C7BA0F3}"/>
    <cellStyle name="Normal 2 2 2 2 2 12 9" xfId="16157" xr:uid="{07D67684-33CC-454D-B135-0C57BCD3C2FD}"/>
    <cellStyle name="Normal 2 2 2 2 2 13" xfId="16158" xr:uid="{8EB190A6-A43C-4C6A-B244-CAAF5BAEE922}"/>
    <cellStyle name="Normal 2 2 2 2 2 13 10" xfId="16159" xr:uid="{6331383C-6561-4F73-85EF-728486116169}"/>
    <cellStyle name="Normal 2 2 2 2 2 13 11" xfId="16160" xr:uid="{76B3E583-1674-46DE-9C9B-C5152C7CECAE}"/>
    <cellStyle name="Normal 2 2 2 2 2 13 12" xfId="16161" xr:uid="{6CF1183A-E2B3-4AD2-A189-AC48931C0D3A}"/>
    <cellStyle name="Normal 2 2 2 2 2 13 13" xfId="16162" xr:uid="{D1A8B927-E1CD-413E-BE5C-996CAC71C44E}"/>
    <cellStyle name="Normal 2 2 2 2 2 13 2" xfId="16163" xr:uid="{1A1973E7-8BD9-4FDB-9544-83BF7F0883CB}"/>
    <cellStyle name="Normal 2 2 2 2 2 13 2 2" xfId="16164" xr:uid="{E66FDBAE-053B-4058-9808-8244255FDF86}"/>
    <cellStyle name="Normal 2 2 2 2 2 13 2 3" xfId="16165" xr:uid="{49C685DE-DD53-4290-974E-330557F345F7}"/>
    <cellStyle name="Normal 2 2 2 2 2 13 2 4" xfId="16166" xr:uid="{8DDE5BED-8A22-4FBD-871A-AE6747FB4E4D}"/>
    <cellStyle name="Normal 2 2 2 2 2 13 2 5" xfId="16167" xr:uid="{2CD36C13-87CE-4F61-8E7B-B9EA3BFE9D5D}"/>
    <cellStyle name="Normal 2 2 2 2 2 13 2 6" xfId="16168" xr:uid="{B05B7764-DE49-451E-88B3-81BBAEC84B13}"/>
    <cellStyle name="Normal 2 2 2 2 2 13 3" xfId="16169" xr:uid="{B648EB09-9D86-4E34-8178-AEE4FB951CF6}"/>
    <cellStyle name="Normal 2 2 2 2 2 13 3 2" xfId="16170" xr:uid="{685105CC-3ADA-488C-977A-2D008D4CB193}"/>
    <cellStyle name="Normal 2 2 2 2 2 13 3 3" xfId="16171" xr:uid="{780D1BB2-7E9F-4C8D-B7C1-910E237012DE}"/>
    <cellStyle name="Normal 2 2 2 2 2 13 3 4" xfId="16172" xr:uid="{C420FDCA-8DD1-4C05-8865-D7D6F0706CBB}"/>
    <cellStyle name="Normal 2 2 2 2 2 13 3 5" xfId="16173" xr:uid="{29A92783-FCAA-4179-B01A-90DF1732CFB6}"/>
    <cellStyle name="Normal 2 2 2 2 2 13 3 6" xfId="16174" xr:uid="{27CCAB6D-F3C5-4F49-8207-9A120CE7C0BD}"/>
    <cellStyle name="Normal 2 2 2 2 2 13 4" xfId="16175" xr:uid="{A29C4F58-04FA-4A09-95E6-E5AD531013C8}"/>
    <cellStyle name="Normal 2 2 2 2 2 13 4 2" xfId="16176" xr:uid="{7E39BC6F-6AA1-4207-AD72-6E2815C92BB2}"/>
    <cellStyle name="Normal 2 2 2 2 2 13 4 3" xfId="16177" xr:uid="{612871CF-79B9-4AB5-A8C4-44A90DEB2006}"/>
    <cellStyle name="Normal 2 2 2 2 2 13 4 4" xfId="16178" xr:uid="{F56B0551-4117-461D-B301-019320E25197}"/>
    <cellStyle name="Normal 2 2 2 2 2 13 4 5" xfId="16179" xr:uid="{6B9FCC4F-AE26-4A6C-819C-9AB766BE11F2}"/>
    <cellStyle name="Normal 2 2 2 2 2 13 4 6" xfId="16180" xr:uid="{C28F5B97-0623-4F03-9688-F9EB7B701658}"/>
    <cellStyle name="Normal 2 2 2 2 2 13 5" xfId="16181" xr:uid="{ED79D35B-2CD5-418D-B42F-A35244FC0F86}"/>
    <cellStyle name="Normal 2 2 2 2 2 13 5 2" xfId="16182" xr:uid="{7EB950B4-0A76-4FFD-8421-6F049480F572}"/>
    <cellStyle name="Normal 2 2 2 2 2 13 5 3" xfId="16183" xr:uid="{2320907E-EC28-4D3F-9BFA-0A355080E1C9}"/>
    <cellStyle name="Normal 2 2 2 2 2 13 5 4" xfId="16184" xr:uid="{B25ED3A6-3D06-42FA-AB8F-1AF51EFC138C}"/>
    <cellStyle name="Normal 2 2 2 2 2 13 5 5" xfId="16185" xr:uid="{27C2E6F9-02EC-4188-9924-7025FD0FBCCD}"/>
    <cellStyle name="Normal 2 2 2 2 2 13 5 6" xfId="16186" xr:uid="{4F5BFB72-DA6B-4436-8F13-24405FD04BFC}"/>
    <cellStyle name="Normal 2 2 2 2 2 13 6" xfId="16187" xr:uid="{A6C44B3C-3F19-4C7D-9596-A70EF582BD9D}"/>
    <cellStyle name="Normal 2 2 2 2 2 13 6 2" xfId="16188" xr:uid="{C8F0BEF2-68C3-4762-BE9C-9E72A4D03878}"/>
    <cellStyle name="Normal 2 2 2 2 2 13 6 3" xfId="16189" xr:uid="{0AE1A5A3-6E78-47C9-809F-D44926F8AB4C}"/>
    <cellStyle name="Normal 2 2 2 2 2 13 6 4" xfId="16190" xr:uid="{BB3207B1-43D0-4CED-9847-E819B0BEF18B}"/>
    <cellStyle name="Normal 2 2 2 2 2 13 6 5" xfId="16191" xr:uid="{DAAAD295-DC73-437C-9C6D-00BCD5BF9F84}"/>
    <cellStyle name="Normal 2 2 2 2 2 13 6 6" xfId="16192" xr:uid="{D7D7BEA2-8988-43B2-9D4E-4579F3D5590D}"/>
    <cellStyle name="Normal 2 2 2 2 2 13 7" xfId="16193" xr:uid="{16D70E0C-9EEA-4949-86F5-D761AC58C851}"/>
    <cellStyle name="Normal 2 2 2 2 2 13 7 2" xfId="16194" xr:uid="{2D340A5B-9AA3-471D-8F3F-3A8322A3477D}"/>
    <cellStyle name="Normal 2 2 2 2 2 13 7 3" xfId="16195" xr:uid="{E1A210E2-FC72-4C19-AC68-AC788BAE86A4}"/>
    <cellStyle name="Normal 2 2 2 2 2 13 7 4" xfId="16196" xr:uid="{52833013-8F1E-4854-A7BB-C472A7542085}"/>
    <cellStyle name="Normal 2 2 2 2 2 13 7 5" xfId="16197" xr:uid="{98DECEF2-D96A-4538-884C-5B82F624BAC1}"/>
    <cellStyle name="Normal 2 2 2 2 2 13 7 6" xfId="16198" xr:uid="{41BF3E49-7CD3-4C8C-AEE8-4EB4054F615A}"/>
    <cellStyle name="Normal 2 2 2 2 2 13 8" xfId="16199" xr:uid="{E263A59E-FB72-479F-A957-5536DA90A4D1}"/>
    <cellStyle name="Normal 2 2 2 2 2 13 8 2" xfId="16200" xr:uid="{4CCB7BF3-BE41-4557-90B6-5B76815576EB}"/>
    <cellStyle name="Normal 2 2 2 2 2 13 8 3" xfId="16201" xr:uid="{B98A55E0-1257-4258-830A-93390C4AA765}"/>
    <cellStyle name="Normal 2 2 2 2 2 13 8 4" xfId="16202" xr:uid="{BC5FAAE8-7A59-4BCF-89AA-8D16D35545E1}"/>
    <cellStyle name="Normal 2 2 2 2 2 13 8 5" xfId="16203" xr:uid="{9C5967F2-BD63-4B7B-B922-3A7254AC3F40}"/>
    <cellStyle name="Normal 2 2 2 2 2 13 8 6" xfId="16204" xr:uid="{07185081-25BD-4A72-8EE7-774374CAD25B}"/>
    <cellStyle name="Normal 2 2 2 2 2 13 9" xfId="16205" xr:uid="{6B882A47-024A-4F4A-9EF1-2D08E2CBD3B2}"/>
    <cellStyle name="Normal 2 2 2 2 2 14" xfId="16206" xr:uid="{B87685B9-A86C-4280-A364-3498402B6A96}"/>
    <cellStyle name="Normal 2 2 2 2 2 14 10" xfId="16207" xr:uid="{8DC81EC9-92A0-476A-8896-68B025D80A1F}"/>
    <cellStyle name="Normal 2 2 2 2 2 14 11" xfId="16208" xr:uid="{74C63B00-5482-4641-9574-0F0712B28D13}"/>
    <cellStyle name="Normal 2 2 2 2 2 14 12" xfId="16209" xr:uid="{1DA68004-58BF-4AD5-B5F0-462290FBFA78}"/>
    <cellStyle name="Normal 2 2 2 2 2 14 13" xfId="16210" xr:uid="{723E25A0-7F28-47D6-81C4-D05175D05BB0}"/>
    <cellStyle name="Normal 2 2 2 2 2 14 2" xfId="16211" xr:uid="{3749DCF1-3C10-416C-AC6A-B1E1773AB96C}"/>
    <cellStyle name="Normal 2 2 2 2 2 14 2 2" xfId="16212" xr:uid="{2680B3ED-8CD7-4A9F-AE9F-50C436EE76AC}"/>
    <cellStyle name="Normal 2 2 2 2 2 14 2 3" xfId="16213" xr:uid="{D8B5936C-7E04-42DD-9B7C-9CB4FF6C0C15}"/>
    <cellStyle name="Normal 2 2 2 2 2 14 2 4" xfId="16214" xr:uid="{94445CA7-3D3C-4364-926F-83B23A159B19}"/>
    <cellStyle name="Normal 2 2 2 2 2 14 2 5" xfId="16215" xr:uid="{537D65D9-A16F-465D-A077-2B63EFA2FEB0}"/>
    <cellStyle name="Normal 2 2 2 2 2 14 2 6" xfId="16216" xr:uid="{FC973648-7797-406B-9621-C0C3C07E4E62}"/>
    <cellStyle name="Normal 2 2 2 2 2 14 3" xfId="16217" xr:uid="{DC2A8C88-18F5-4787-91F2-B4DB03D21851}"/>
    <cellStyle name="Normal 2 2 2 2 2 14 3 2" xfId="16218" xr:uid="{A76E8FB2-BD49-41F0-BB00-E64105F2F869}"/>
    <cellStyle name="Normal 2 2 2 2 2 14 3 3" xfId="16219" xr:uid="{E41A98E2-164D-4B2B-AEE1-66F3ED484720}"/>
    <cellStyle name="Normal 2 2 2 2 2 14 3 4" xfId="16220" xr:uid="{D300A971-8A0C-46F4-BA31-4C610CFEA3F9}"/>
    <cellStyle name="Normal 2 2 2 2 2 14 3 5" xfId="16221" xr:uid="{5F282B25-31A4-416B-AF8B-93136F299F48}"/>
    <cellStyle name="Normal 2 2 2 2 2 14 3 6" xfId="16222" xr:uid="{30D7CFD9-C0BC-469F-88F1-E06E9320D3EB}"/>
    <cellStyle name="Normal 2 2 2 2 2 14 4" xfId="16223" xr:uid="{82FB23BC-752F-4749-B247-03B01B46E3FA}"/>
    <cellStyle name="Normal 2 2 2 2 2 14 4 2" xfId="16224" xr:uid="{DBBD7AF5-9FCB-4E96-B502-C600E958FA01}"/>
    <cellStyle name="Normal 2 2 2 2 2 14 4 3" xfId="16225" xr:uid="{52154CA3-F79B-4B41-BD97-3FDA395A0156}"/>
    <cellStyle name="Normal 2 2 2 2 2 14 4 4" xfId="16226" xr:uid="{90E0BD16-56F2-49D4-8A53-535A998DECBA}"/>
    <cellStyle name="Normal 2 2 2 2 2 14 4 5" xfId="16227" xr:uid="{278CAA0F-9D71-406A-AFEB-F35F52A60E4E}"/>
    <cellStyle name="Normal 2 2 2 2 2 14 4 6" xfId="16228" xr:uid="{183EA823-7C0E-4AED-BC1F-384AB6E3964C}"/>
    <cellStyle name="Normal 2 2 2 2 2 14 5" xfId="16229" xr:uid="{5C222D59-B5D4-4B3C-9FA4-74E1F7D89550}"/>
    <cellStyle name="Normal 2 2 2 2 2 14 5 2" xfId="16230" xr:uid="{FB71F404-8D64-49FB-8E0E-2D5B29ACBF37}"/>
    <cellStyle name="Normal 2 2 2 2 2 14 5 3" xfId="16231" xr:uid="{D27E5144-5C52-44FA-8804-9D82DE7DA8D8}"/>
    <cellStyle name="Normal 2 2 2 2 2 14 5 4" xfId="16232" xr:uid="{A7A284E7-AF2E-401D-A724-58E9F1EE1962}"/>
    <cellStyle name="Normal 2 2 2 2 2 14 5 5" xfId="16233" xr:uid="{E1426100-2D3E-492B-976F-33E26CD8992E}"/>
    <cellStyle name="Normal 2 2 2 2 2 14 5 6" xfId="16234" xr:uid="{BE1FEF10-1FB7-41B0-8E53-BF1FAFC25146}"/>
    <cellStyle name="Normal 2 2 2 2 2 14 6" xfId="16235" xr:uid="{154EE198-7CCF-473C-80ED-9A1FD5332B41}"/>
    <cellStyle name="Normal 2 2 2 2 2 14 6 2" xfId="16236" xr:uid="{83FAAB3D-DDF0-49CC-8D29-752DF6E18F2F}"/>
    <cellStyle name="Normal 2 2 2 2 2 14 6 3" xfId="16237" xr:uid="{36081A28-2BF3-4700-8B3A-36D314C61452}"/>
    <cellStyle name="Normal 2 2 2 2 2 14 6 4" xfId="16238" xr:uid="{C3A62E15-EE2F-45BC-B737-8EB984A117C3}"/>
    <cellStyle name="Normal 2 2 2 2 2 14 6 5" xfId="16239" xr:uid="{92DFB284-C8BA-44B4-8228-525F0CB0B2F0}"/>
    <cellStyle name="Normal 2 2 2 2 2 14 6 6" xfId="16240" xr:uid="{82CA580B-EFB6-4B7E-9244-908AD56AC372}"/>
    <cellStyle name="Normal 2 2 2 2 2 14 7" xfId="16241" xr:uid="{11C833DD-F7F7-41FB-BA3A-381DA42E781D}"/>
    <cellStyle name="Normal 2 2 2 2 2 14 7 2" xfId="16242" xr:uid="{A9733F3A-822A-40B7-8D1B-A5FE6A8D5947}"/>
    <cellStyle name="Normal 2 2 2 2 2 14 7 3" xfId="16243" xr:uid="{73CF766E-2C4E-4D08-B097-5443F5258DBC}"/>
    <cellStyle name="Normal 2 2 2 2 2 14 7 4" xfId="16244" xr:uid="{B425AA0C-F621-4084-8636-C14D4814A782}"/>
    <cellStyle name="Normal 2 2 2 2 2 14 7 5" xfId="16245" xr:uid="{BA684227-0323-4E2B-991A-4BBFEC80D8A0}"/>
    <cellStyle name="Normal 2 2 2 2 2 14 7 6" xfId="16246" xr:uid="{6B2D49EF-C974-40AB-859B-904B27B69250}"/>
    <cellStyle name="Normal 2 2 2 2 2 14 8" xfId="16247" xr:uid="{4FCF1888-D236-45BC-981A-22A5484A7625}"/>
    <cellStyle name="Normal 2 2 2 2 2 14 8 2" xfId="16248" xr:uid="{C5526931-C3A5-4239-B165-7DA2DB094DCD}"/>
    <cellStyle name="Normal 2 2 2 2 2 14 8 3" xfId="16249" xr:uid="{9F14DB3E-CB01-4608-A9A6-914001D8D093}"/>
    <cellStyle name="Normal 2 2 2 2 2 14 8 4" xfId="16250" xr:uid="{4EA3E638-4BBF-4241-81FE-7784F73B6A61}"/>
    <cellStyle name="Normal 2 2 2 2 2 14 8 5" xfId="16251" xr:uid="{0C8BC93D-F7BA-4E98-94F9-D35B99EEE2AF}"/>
    <cellStyle name="Normal 2 2 2 2 2 14 8 6" xfId="16252" xr:uid="{EDCAB129-8E50-488E-AAF2-58E3E1CB1607}"/>
    <cellStyle name="Normal 2 2 2 2 2 14 9" xfId="16253" xr:uid="{EECEBBCF-C3AA-40A5-B3B3-C983890C01DD}"/>
    <cellStyle name="Normal 2 2 2 2 2 15" xfId="16254" xr:uid="{AB9FE055-272C-4445-93A0-4B27ED88C2F2}"/>
    <cellStyle name="Normal 2 2 2 2 2 15 10" xfId="16255" xr:uid="{6B865073-699D-4E1D-9CEB-808A73DAD9D2}"/>
    <cellStyle name="Normal 2 2 2 2 2 15 11" xfId="16256" xr:uid="{662ADA97-29AF-4505-95EB-E752028A9DD6}"/>
    <cellStyle name="Normal 2 2 2 2 2 15 12" xfId="16257" xr:uid="{01E96559-0668-4D52-B8DD-DB6D737B582B}"/>
    <cellStyle name="Normal 2 2 2 2 2 15 13" xfId="16258" xr:uid="{CF1CC4B9-0504-4AD9-A3DB-F036503CD013}"/>
    <cellStyle name="Normal 2 2 2 2 2 15 2" xfId="16259" xr:uid="{E3652251-077F-4F28-91BA-6BFEEADE262E}"/>
    <cellStyle name="Normal 2 2 2 2 2 15 2 2" xfId="16260" xr:uid="{7C1F41F3-82B8-4442-A5F0-CC3EB6EDDDEC}"/>
    <cellStyle name="Normal 2 2 2 2 2 15 2 3" xfId="16261" xr:uid="{EE05F5D1-F341-4345-A08B-64EE291705BE}"/>
    <cellStyle name="Normal 2 2 2 2 2 15 2 4" xfId="16262" xr:uid="{7D6088DD-54E6-4335-88E6-064714F434BA}"/>
    <cellStyle name="Normal 2 2 2 2 2 15 2 5" xfId="16263" xr:uid="{8BF9723D-387B-417D-AD8E-2AAF41091E5F}"/>
    <cellStyle name="Normal 2 2 2 2 2 15 2 6" xfId="16264" xr:uid="{C66C438A-A653-4FE2-AB95-E23163C5F2AE}"/>
    <cellStyle name="Normal 2 2 2 2 2 15 3" xfId="16265" xr:uid="{026593A8-AF2F-4156-9148-3EA9A8E2882C}"/>
    <cellStyle name="Normal 2 2 2 2 2 15 3 2" xfId="16266" xr:uid="{19BCA0C1-F30B-465B-B956-28DEEF4AE830}"/>
    <cellStyle name="Normal 2 2 2 2 2 15 3 3" xfId="16267" xr:uid="{D4A78313-DF91-43A6-9D3C-FC543E7E697F}"/>
    <cellStyle name="Normal 2 2 2 2 2 15 3 4" xfId="16268" xr:uid="{8FF5A69D-7FC9-4E37-978C-B88AE94538B9}"/>
    <cellStyle name="Normal 2 2 2 2 2 15 3 5" xfId="16269" xr:uid="{24D269BB-8903-4C54-8ABC-A2081A06CB33}"/>
    <cellStyle name="Normal 2 2 2 2 2 15 3 6" xfId="16270" xr:uid="{D73100D1-E035-4444-9419-2324D35C14A0}"/>
    <cellStyle name="Normal 2 2 2 2 2 15 4" xfId="16271" xr:uid="{5698E21D-6548-4C5D-9D4D-9CA7462701B7}"/>
    <cellStyle name="Normal 2 2 2 2 2 15 4 2" xfId="16272" xr:uid="{D7AC56FD-096B-471C-B176-F2B113F38C87}"/>
    <cellStyle name="Normal 2 2 2 2 2 15 4 3" xfId="16273" xr:uid="{AF4B6BD0-45DE-45DF-8AFE-BD2B579A3D35}"/>
    <cellStyle name="Normal 2 2 2 2 2 15 4 4" xfId="16274" xr:uid="{06A1FE2B-85E6-46CD-BDC0-E9B51317FD70}"/>
    <cellStyle name="Normal 2 2 2 2 2 15 4 5" xfId="16275" xr:uid="{DC4541DA-47DF-42C1-90F3-F1AE7679F279}"/>
    <cellStyle name="Normal 2 2 2 2 2 15 4 6" xfId="16276" xr:uid="{B8F4A6AD-7D85-40BD-8D88-5DFA3DBE7E3F}"/>
    <cellStyle name="Normal 2 2 2 2 2 15 5" xfId="16277" xr:uid="{C306DA7F-8BB1-430A-9246-529C58E25EF2}"/>
    <cellStyle name="Normal 2 2 2 2 2 15 5 2" xfId="16278" xr:uid="{1AB494FF-C0D8-471B-AA44-19A25F5636A5}"/>
    <cellStyle name="Normal 2 2 2 2 2 15 5 3" xfId="16279" xr:uid="{705B7D7A-220A-4FBA-8466-A65674DB98F3}"/>
    <cellStyle name="Normal 2 2 2 2 2 15 5 4" xfId="16280" xr:uid="{6F8B8A8F-02D9-4558-9DAC-9C5FB0CEF2CA}"/>
    <cellStyle name="Normal 2 2 2 2 2 15 5 5" xfId="16281" xr:uid="{4DF9EF41-3DC7-4A7B-A9A1-D4F7485E0B6D}"/>
    <cellStyle name="Normal 2 2 2 2 2 15 5 6" xfId="16282" xr:uid="{553FFC5B-D2C1-4AC3-A5F6-85704534FFB1}"/>
    <cellStyle name="Normal 2 2 2 2 2 15 6" xfId="16283" xr:uid="{C701D853-C222-4580-97D1-91CA8F3F5CE4}"/>
    <cellStyle name="Normal 2 2 2 2 2 15 6 2" xfId="16284" xr:uid="{DAAF877A-EE4F-400E-84FC-87FFE766A0E3}"/>
    <cellStyle name="Normal 2 2 2 2 2 15 6 3" xfId="16285" xr:uid="{4B9DCE5B-D283-4C44-AA45-C855E73161B0}"/>
    <cellStyle name="Normal 2 2 2 2 2 15 6 4" xfId="16286" xr:uid="{CE5C3089-7AE8-4874-9A13-F93F1CE9790D}"/>
    <cellStyle name="Normal 2 2 2 2 2 15 6 5" xfId="16287" xr:uid="{29030712-B269-472F-A436-CFD3354A2A50}"/>
    <cellStyle name="Normal 2 2 2 2 2 15 6 6" xfId="16288" xr:uid="{677B3A76-53A4-4431-A93A-0D379B04D837}"/>
    <cellStyle name="Normal 2 2 2 2 2 15 7" xfId="16289" xr:uid="{1EDA7810-9522-442E-8A91-05BEAF195FC2}"/>
    <cellStyle name="Normal 2 2 2 2 2 15 7 2" xfId="16290" xr:uid="{39C5EC2C-2033-4193-9529-FE5ABF76DFD0}"/>
    <cellStyle name="Normal 2 2 2 2 2 15 7 3" xfId="16291" xr:uid="{3406588F-D616-4346-AECA-3D8C596D2D03}"/>
    <cellStyle name="Normal 2 2 2 2 2 15 7 4" xfId="16292" xr:uid="{E5F52B3C-3198-4BA5-8CE4-B78C1BEB5C3B}"/>
    <cellStyle name="Normal 2 2 2 2 2 15 7 5" xfId="16293" xr:uid="{35FC8AEE-23B1-44D7-94B4-AA7178680442}"/>
    <cellStyle name="Normal 2 2 2 2 2 15 7 6" xfId="16294" xr:uid="{D988A852-C1C2-486C-B3E4-BE70399A4E59}"/>
    <cellStyle name="Normal 2 2 2 2 2 15 8" xfId="16295" xr:uid="{E225E27A-01D8-4D4F-9B1C-53ECF63EDB5C}"/>
    <cellStyle name="Normal 2 2 2 2 2 15 8 2" xfId="16296" xr:uid="{2E4FBCCE-7BD2-4581-A102-78272919B228}"/>
    <cellStyle name="Normal 2 2 2 2 2 15 8 3" xfId="16297" xr:uid="{9ADC17F3-02FD-4798-B17F-CCBF83A02887}"/>
    <cellStyle name="Normal 2 2 2 2 2 15 8 4" xfId="16298" xr:uid="{B561B4C6-F926-4A84-BB98-5E575AFFDA70}"/>
    <cellStyle name="Normal 2 2 2 2 2 15 8 5" xfId="16299" xr:uid="{9A7E887C-9431-46D2-B174-5DC6AAD1E448}"/>
    <cellStyle name="Normal 2 2 2 2 2 15 8 6" xfId="16300" xr:uid="{7FB76682-5575-4763-9281-895540018834}"/>
    <cellStyle name="Normal 2 2 2 2 2 15 9" xfId="16301" xr:uid="{E4CE9F03-3390-4A35-A116-2F1571F26B6A}"/>
    <cellStyle name="Normal 2 2 2 2 2 16" xfId="16302" xr:uid="{9C6B87D8-948F-4169-ABB7-CFED121B1410}"/>
    <cellStyle name="Normal 2 2 2 2 2 16 10" xfId="16303" xr:uid="{BBB92CFC-CF09-428B-A52B-ADCE8C8F7C2C}"/>
    <cellStyle name="Normal 2 2 2 2 2 16 11" xfId="16304" xr:uid="{7403844A-CC31-4EA4-895A-445DBF4100D6}"/>
    <cellStyle name="Normal 2 2 2 2 2 16 12" xfId="16305" xr:uid="{86BA5128-CAC9-4729-A429-15A1B818DD40}"/>
    <cellStyle name="Normal 2 2 2 2 2 16 13" xfId="16306" xr:uid="{12CF54EC-449D-4053-9628-38C463DB8597}"/>
    <cellStyle name="Normal 2 2 2 2 2 16 2" xfId="16307" xr:uid="{F7A5C3ED-F6AA-4C15-B739-45974BECD264}"/>
    <cellStyle name="Normal 2 2 2 2 2 16 2 2" xfId="16308" xr:uid="{CD320848-A915-4E39-8F30-3EEEB11EA112}"/>
    <cellStyle name="Normal 2 2 2 2 2 16 2 3" xfId="16309" xr:uid="{72522EB6-F24D-4EF2-A2BD-D7C8C7E0D250}"/>
    <cellStyle name="Normal 2 2 2 2 2 16 2 4" xfId="16310" xr:uid="{ABA2A2ED-40F2-4445-AF3C-733964D2BB37}"/>
    <cellStyle name="Normal 2 2 2 2 2 16 2 5" xfId="16311" xr:uid="{87EF492B-C075-48FB-B0A0-F6E6018E0AE7}"/>
    <cellStyle name="Normal 2 2 2 2 2 16 2 6" xfId="16312" xr:uid="{A80B143A-2DBD-4AB5-9251-FF8DF2034E69}"/>
    <cellStyle name="Normal 2 2 2 2 2 16 3" xfId="16313" xr:uid="{CD916665-5724-40F8-B9CE-1903C62F96F5}"/>
    <cellStyle name="Normal 2 2 2 2 2 16 3 2" xfId="16314" xr:uid="{A31E4DCA-C75E-404A-9592-1F79251E4061}"/>
    <cellStyle name="Normal 2 2 2 2 2 16 3 3" xfId="16315" xr:uid="{7B5A739D-7151-467A-B3DE-2E42DB05220E}"/>
    <cellStyle name="Normal 2 2 2 2 2 16 3 4" xfId="16316" xr:uid="{F148E9C3-2E6B-4A5E-A3A5-7D7F86197960}"/>
    <cellStyle name="Normal 2 2 2 2 2 16 3 5" xfId="16317" xr:uid="{F66F73FA-4640-4396-BC57-0BA10C7A9B28}"/>
    <cellStyle name="Normal 2 2 2 2 2 16 3 6" xfId="16318" xr:uid="{AB6C66B6-83F1-4D26-9BB6-489DE44F49D8}"/>
    <cellStyle name="Normal 2 2 2 2 2 16 4" xfId="16319" xr:uid="{233B6093-77F8-4B4A-B32A-204C14972AE4}"/>
    <cellStyle name="Normal 2 2 2 2 2 16 4 2" xfId="16320" xr:uid="{8F0F02C0-0E36-4DB4-8560-7728BD72F586}"/>
    <cellStyle name="Normal 2 2 2 2 2 16 4 3" xfId="16321" xr:uid="{AACB0856-BAB0-4459-A30A-A98BD2AD5BBF}"/>
    <cellStyle name="Normal 2 2 2 2 2 16 4 4" xfId="16322" xr:uid="{7CFBF729-F03B-48AC-997F-6DC5DFFCA01D}"/>
    <cellStyle name="Normal 2 2 2 2 2 16 4 5" xfId="16323" xr:uid="{8715F1DC-08FA-4B33-94FF-5B7E97A5DC75}"/>
    <cellStyle name="Normal 2 2 2 2 2 16 4 6" xfId="16324" xr:uid="{847F1D11-5AFB-405F-AC27-9EC323836C39}"/>
    <cellStyle name="Normal 2 2 2 2 2 16 5" xfId="16325" xr:uid="{3BB4C107-A2BA-439E-B8F5-25937F379AE7}"/>
    <cellStyle name="Normal 2 2 2 2 2 16 5 2" xfId="16326" xr:uid="{E519BBE3-B2DC-4CF4-BB19-99E010B2DBE7}"/>
    <cellStyle name="Normal 2 2 2 2 2 16 5 3" xfId="16327" xr:uid="{E7B41C4A-7074-4FD8-95E8-305F41AE75B9}"/>
    <cellStyle name="Normal 2 2 2 2 2 16 5 4" xfId="16328" xr:uid="{31CDF2FA-F0B4-4DDF-A2BD-AADAFADECCB7}"/>
    <cellStyle name="Normal 2 2 2 2 2 16 5 5" xfId="16329" xr:uid="{62E7E8C1-4066-4B9C-BDA3-828FD88CAD3B}"/>
    <cellStyle name="Normal 2 2 2 2 2 16 5 6" xfId="16330" xr:uid="{E10C5DD7-E7AC-446C-B537-85366BC17E57}"/>
    <cellStyle name="Normal 2 2 2 2 2 16 6" xfId="16331" xr:uid="{C6CEC344-773F-4FBB-9754-68AAC6FBBF86}"/>
    <cellStyle name="Normal 2 2 2 2 2 16 6 2" xfId="16332" xr:uid="{89ECAE16-C61A-4BD5-AD14-52532A9D3D51}"/>
    <cellStyle name="Normal 2 2 2 2 2 16 6 3" xfId="16333" xr:uid="{F00FD8DF-E3DA-4BDB-BCA0-AEFEC5B44B4D}"/>
    <cellStyle name="Normal 2 2 2 2 2 16 6 4" xfId="16334" xr:uid="{ED008468-C14B-4D40-9482-95961F0209A1}"/>
    <cellStyle name="Normal 2 2 2 2 2 16 6 5" xfId="16335" xr:uid="{E420D2CF-8992-4A16-8C4F-498A728D876A}"/>
    <cellStyle name="Normal 2 2 2 2 2 16 6 6" xfId="16336" xr:uid="{E1B3AFCF-0D46-464E-8482-1B3F3786D53E}"/>
    <cellStyle name="Normal 2 2 2 2 2 16 7" xfId="16337" xr:uid="{1E1F1ECB-8563-4FD7-99C4-96F899B701F0}"/>
    <cellStyle name="Normal 2 2 2 2 2 16 7 2" xfId="16338" xr:uid="{F1E6F1F5-677B-48EA-A2C4-A94F0D665C77}"/>
    <cellStyle name="Normal 2 2 2 2 2 16 7 3" xfId="16339" xr:uid="{D9CA11DE-1074-4202-8DAD-47A8810101AD}"/>
    <cellStyle name="Normal 2 2 2 2 2 16 7 4" xfId="16340" xr:uid="{6839A00D-7516-4097-84FB-2655DA7E1625}"/>
    <cellStyle name="Normal 2 2 2 2 2 16 7 5" xfId="16341" xr:uid="{84033974-FB41-45F0-A5E1-E958E77C17B8}"/>
    <cellStyle name="Normal 2 2 2 2 2 16 7 6" xfId="16342" xr:uid="{20D6855F-9C1C-4417-A763-CEBAB6E6F384}"/>
    <cellStyle name="Normal 2 2 2 2 2 16 8" xfId="16343" xr:uid="{9303C21C-407E-4A4A-A2B6-F1BA28F617E9}"/>
    <cellStyle name="Normal 2 2 2 2 2 16 8 2" xfId="16344" xr:uid="{43C68FAC-AB10-440C-B111-254930F7A42B}"/>
    <cellStyle name="Normal 2 2 2 2 2 16 8 3" xfId="16345" xr:uid="{519F882B-E719-402F-9FA0-56965D409DE6}"/>
    <cellStyle name="Normal 2 2 2 2 2 16 8 4" xfId="16346" xr:uid="{B54F7B9E-02B5-4D5D-8DDC-BDB50267A502}"/>
    <cellStyle name="Normal 2 2 2 2 2 16 8 5" xfId="16347" xr:uid="{B43A81FD-2D26-40CA-B656-6FD095C90F5F}"/>
    <cellStyle name="Normal 2 2 2 2 2 16 8 6" xfId="16348" xr:uid="{0227720B-E124-4D49-85B4-ADE79972AC5B}"/>
    <cellStyle name="Normal 2 2 2 2 2 16 9" xfId="16349" xr:uid="{04A7592A-D1ED-4054-8B40-C3FEA83AAD62}"/>
    <cellStyle name="Normal 2 2 2 2 2 17" xfId="16350" xr:uid="{2D820707-B42C-486D-95C2-255996203144}"/>
    <cellStyle name="Normal 2 2 2 2 2 17 10" xfId="16351" xr:uid="{8C0E8260-5A21-42D9-99B3-FF691C46EDFB}"/>
    <cellStyle name="Normal 2 2 2 2 2 17 11" xfId="16352" xr:uid="{6B3F698B-0A7D-4918-9749-80B4D835FC8F}"/>
    <cellStyle name="Normal 2 2 2 2 2 17 12" xfId="16353" xr:uid="{193811D8-F014-4C91-8C78-4A7FB1BD0E5E}"/>
    <cellStyle name="Normal 2 2 2 2 2 17 13" xfId="16354" xr:uid="{7367EB92-6433-441F-8B0B-B00FD723DFF8}"/>
    <cellStyle name="Normal 2 2 2 2 2 17 2" xfId="16355" xr:uid="{6E5D2CBA-9022-402D-9499-D493DDBDAC01}"/>
    <cellStyle name="Normal 2 2 2 2 2 17 2 2" xfId="16356" xr:uid="{0D3356F6-FAB8-47F8-9D6E-901287731513}"/>
    <cellStyle name="Normal 2 2 2 2 2 17 2 3" xfId="16357" xr:uid="{7CA3B77A-88A1-47CE-B0F8-4D253E06BDA8}"/>
    <cellStyle name="Normal 2 2 2 2 2 17 2 4" xfId="16358" xr:uid="{5D5BF709-9B9F-40AD-81CD-674EA10220F2}"/>
    <cellStyle name="Normal 2 2 2 2 2 17 2 5" xfId="16359" xr:uid="{2C150269-94FE-45DF-8B80-8B4C9C58C0C6}"/>
    <cellStyle name="Normal 2 2 2 2 2 17 2 6" xfId="16360" xr:uid="{C5DAEF11-8F05-4451-A3E5-3B276354E8D9}"/>
    <cellStyle name="Normal 2 2 2 2 2 17 3" xfId="16361" xr:uid="{B42FDB7F-102E-4296-9065-774A05F14E45}"/>
    <cellStyle name="Normal 2 2 2 2 2 17 3 2" xfId="16362" xr:uid="{5E1D0CA4-6CAD-4E6C-822B-292D7F8F4B6F}"/>
    <cellStyle name="Normal 2 2 2 2 2 17 3 3" xfId="16363" xr:uid="{38173A2E-0122-48E9-ADF8-CABB6373AB31}"/>
    <cellStyle name="Normal 2 2 2 2 2 17 3 4" xfId="16364" xr:uid="{18D8E60B-B722-4D9C-96B3-AA3F9F99051F}"/>
    <cellStyle name="Normal 2 2 2 2 2 17 3 5" xfId="16365" xr:uid="{5BE69041-A695-4F83-A481-21EECA11E2E6}"/>
    <cellStyle name="Normal 2 2 2 2 2 17 3 6" xfId="16366" xr:uid="{D082A62A-D551-45C8-BB04-1B601997D100}"/>
    <cellStyle name="Normal 2 2 2 2 2 17 4" xfId="16367" xr:uid="{65C74FED-A49D-4670-A001-4350BD1C4D52}"/>
    <cellStyle name="Normal 2 2 2 2 2 17 4 2" xfId="16368" xr:uid="{B81069C4-585B-4952-A00F-A86EBB788128}"/>
    <cellStyle name="Normal 2 2 2 2 2 17 4 3" xfId="16369" xr:uid="{C45C77FD-C528-4A21-9FB9-EB578393D8D1}"/>
    <cellStyle name="Normal 2 2 2 2 2 17 4 4" xfId="16370" xr:uid="{9B833FEF-8735-44C5-97F2-821B552EA674}"/>
    <cellStyle name="Normal 2 2 2 2 2 17 4 5" xfId="16371" xr:uid="{DBA531EE-90FB-46F8-8E6B-0E030E60A30E}"/>
    <cellStyle name="Normal 2 2 2 2 2 17 4 6" xfId="16372" xr:uid="{699730A7-AAEA-457C-922D-BEF660D30E6D}"/>
    <cellStyle name="Normal 2 2 2 2 2 17 5" xfId="16373" xr:uid="{7E5FF5A4-7A80-4EB9-8AAF-D21C18574A1E}"/>
    <cellStyle name="Normal 2 2 2 2 2 17 5 2" xfId="16374" xr:uid="{AFFE93DD-DA99-406B-ABD4-9742B1193DAA}"/>
    <cellStyle name="Normal 2 2 2 2 2 17 5 3" xfId="16375" xr:uid="{83B7F141-9A28-4E4E-B8EA-AF6531BD85E4}"/>
    <cellStyle name="Normal 2 2 2 2 2 17 5 4" xfId="16376" xr:uid="{3A540258-7754-4D10-BE9A-E5BC2FDE0DE8}"/>
    <cellStyle name="Normal 2 2 2 2 2 17 5 5" xfId="16377" xr:uid="{F26407AD-0A91-4730-891E-D06424BE7544}"/>
    <cellStyle name="Normal 2 2 2 2 2 17 5 6" xfId="16378" xr:uid="{C8B67B1F-8501-4F49-BD1A-E9B0B0EB3D5A}"/>
    <cellStyle name="Normal 2 2 2 2 2 17 6" xfId="16379" xr:uid="{FC00EE1D-3614-4093-9716-CDD5E3E67876}"/>
    <cellStyle name="Normal 2 2 2 2 2 17 6 2" xfId="16380" xr:uid="{BBA4EDA2-F328-4635-93F8-AADF47858201}"/>
    <cellStyle name="Normal 2 2 2 2 2 17 6 3" xfId="16381" xr:uid="{96A14F44-54DC-42D3-919B-EAF733D3CE69}"/>
    <cellStyle name="Normal 2 2 2 2 2 17 6 4" xfId="16382" xr:uid="{74F38E07-EB2B-4928-AB3C-2F0D9501AD3D}"/>
    <cellStyle name="Normal 2 2 2 2 2 17 6 5" xfId="16383" xr:uid="{0422FF0D-B9C2-41B7-8834-1E8DC45FDFE6}"/>
    <cellStyle name="Normal 2 2 2 2 2 17 6 6" xfId="16384" xr:uid="{E0DDCC81-1FF9-4AFF-B141-D2A744B6C2FC}"/>
    <cellStyle name="Normal 2 2 2 2 2 17 7" xfId="16385" xr:uid="{25BEBC93-7219-4723-AC99-D6A0C0E16734}"/>
    <cellStyle name="Normal 2 2 2 2 2 17 7 2" xfId="16386" xr:uid="{11AAC4CC-4B2C-4494-8174-5FBC8A5B7725}"/>
    <cellStyle name="Normal 2 2 2 2 2 17 7 3" xfId="16387" xr:uid="{2F85FB28-FCA3-431C-B235-44557EB29551}"/>
    <cellStyle name="Normal 2 2 2 2 2 17 7 4" xfId="16388" xr:uid="{E126061E-49CB-4DB6-81D0-757EB768F6A7}"/>
    <cellStyle name="Normal 2 2 2 2 2 17 7 5" xfId="16389" xr:uid="{95C474E4-D952-4E0D-954A-0ECA9AF40033}"/>
    <cellStyle name="Normal 2 2 2 2 2 17 7 6" xfId="16390" xr:uid="{8F3ED485-8406-4CC5-93C1-3FF72827DBC2}"/>
    <cellStyle name="Normal 2 2 2 2 2 17 8" xfId="16391" xr:uid="{D1779F96-A6EA-4141-A5AC-2C8D2BEDC675}"/>
    <cellStyle name="Normal 2 2 2 2 2 17 8 2" xfId="16392" xr:uid="{3DF0FC62-1137-452A-8132-A07ACB2500FD}"/>
    <cellStyle name="Normal 2 2 2 2 2 17 8 3" xfId="16393" xr:uid="{185E5A71-4BBE-45CF-9BF9-AB74A9EEDBCA}"/>
    <cellStyle name="Normal 2 2 2 2 2 17 8 4" xfId="16394" xr:uid="{6DAC7E43-4A1D-4669-A666-39A6EB79B663}"/>
    <cellStyle name="Normal 2 2 2 2 2 17 8 5" xfId="16395" xr:uid="{BCCF8A2B-9765-4826-9161-0910EC71DCB0}"/>
    <cellStyle name="Normal 2 2 2 2 2 17 8 6" xfId="16396" xr:uid="{4858D2B5-9060-4C54-AFD3-D48AA54D88C2}"/>
    <cellStyle name="Normal 2 2 2 2 2 17 9" xfId="16397" xr:uid="{1D9E3697-6AB0-4BBC-B456-1F52610DCD84}"/>
    <cellStyle name="Normal 2 2 2 2 2 18" xfId="16398" xr:uid="{27082C15-4047-4D21-A595-96E79BB304AE}"/>
    <cellStyle name="Normal 2 2 2 2 2 18 10" xfId="16399" xr:uid="{E46E2916-2E85-4CA4-A3D5-FC43F3AFAFBB}"/>
    <cellStyle name="Normal 2 2 2 2 2 18 11" xfId="16400" xr:uid="{D4980154-68DE-46E6-84F0-C95C963D1C40}"/>
    <cellStyle name="Normal 2 2 2 2 2 18 12" xfId="16401" xr:uid="{9EB914C3-5A7C-4E87-B858-7D3F22945FA6}"/>
    <cellStyle name="Normal 2 2 2 2 2 18 13" xfId="16402" xr:uid="{A2497455-3B7A-4030-A661-760C8EE9B3C3}"/>
    <cellStyle name="Normal 2 2 2 2 2 18 2" xfId="16403" xr:uid="{5D37FDE8-2186-498B-B0D2-A140BCCEFDEB}"/>
    <cellStyle name="Normal 2 2 2 2 2 18 2 2" xfId="16404" xr:uid="{D26A6183-4D93-467E-9165-8D5B121C658D}"/>
    <cellStyle name="Normal 2 2 2 2 2 18 2 2 2" xfId="16405" xr:uid="{9C10E0C5-ABA5-48D7-9954-82D0137ECC08}"/>
    <cellStyle name="Normal 2 2 2 2 2 18 2 3" xfId="16406" xr:uid="{95C26575-F3F1-4D72-8919-08FE3557C58C}"/>
    <cellStyle name="Normal 2 2 2 2 2 18 2 4" xfId="16407" xr:uid="{158995DA-43E7-4756-B8DE-45F6D956E09E}"/>
    <cellStyle name="Normal 2 2 2 2 2 18 2 5" xfId="16408" xr:uid="{F2F8379B-3E5F-4875-BD22-81A230A1818D}"/>
    <cellStyle name="Normal 2 2 2 2 2 18 2 6" xfId="16409" xr:uid="{AC5D0248-393E-4708-B4D8-81BD4694B125}"/>
    <cellStyle name="Normal 2 2 2 2 2 18 3" xfId="16410" xr:uid="{DB249043-FE67-4094-BA16-A71425358EE9}"/>
    <cellStyle name="Normal 2 2 2 2 2 18 3 2" xfId="16411" xr:uid="{FF2EAFD1-0D9D-4921-B34B-E6D96EBF1BDB}"/>
    <cellStyle name="Normal 2 2 2 2 2 18 3 3" xfId="16412" xr:uid="{F532E14A-F4E1-4F6A-A164-6967CD13F59D}"/>
    <cellStyle name="Normal 2 2 2 2 2 18 3 4" xfId="16413" xr:uid="{52866273-5E0F-406A-B96F-1A2700507CF5}"/>
    <cellStyle name="Normal 2 2 2 2 2 18 3 5" xfId="16414" xr:uid="{59D5421B-2897-4E50-8ED2-02BB3EBE2A5C}"/>
    <cellStyle name="Normal 2 2 2 2 2 18 3 6" xfId="16415" xr:uid="{EC2A8341-A4CE-415A-A83F-BB8D4F5DF00D}"/>
    <cellStyle name="Normal 2 2 2 2 2 18 4" xfId="16416" xr:uid="{EE3444DB-2FDA-43FD-91B2-5590C56BFFD9}"/>
    <cellStyle name="Normal 2 2 2 2 2 18 4 2" xfId="16417" xr:uid="{8618BE61-3011-4D76-8E7F-A8B6386F70B6}"/>
    <cellStyle name="Normal 2 2 2 2 2 18 4 3" xfId="16418" xr:uid="{AA6F12CD-D617-43F8-812C-67244AFF7371}"/>
    <cellStyle name="Normal 2 2 2 2 2 18 4 4" xfId="16419" xr:uid="{53FD9F8C-D2A3-4D00-8ADC-238BB7793954}"/>
    <cellStyle name="Normal 2 2 2 2 2 18 4 5" xfId="16420" xr:uid="{2730CDF4-B06A-45D3-9F01-529029F06190}"/>
    <cellStyle name="Normal 2 2 2 2 2 18 4 6" xfId="16421" xr:uid="{20962C94-03A2-417D-AA56-71341246F954}"/>
    <cellStyle name="Normal 2 2 2 2 2 18 5" xfId="16422" xr:uid="{600F667B-8240-450B-84CE-9540FE1BEB2B}"/>
    <cellStyle name="Normal 2 2 2 2 2 18 5 2" xfId="16423" xr:uid="{53626599-D250-4CBC-A522-C3638833DDF3}"/>
    <cellStyle name="Normal 2 2 2 2 2 18 5 3" xfId="16424" xr:uid="{1F77715C-6063-4CE0-8A05-6B3123DDC5D2}"/>
    <cellStyle name="Normal 2 2 2 2 2 18 5 4" xfId="16425" xr:uid="{AA8D7070-C8C6-47CA-87A4-500A7F7782FA}"/>
    <cellStyle name="Normal 2 2 2 2 2 18 5 5" xfId="16426" xr:uid="{B131BA8C-6F72-4370-AD5A-B52180A8CEF5}"/>
    <cellStyle name="Normal 2 2 2 2 2 18 5 6" xfId="16427" xr:uid="{1076944F-064C-4F97-8E27-7B9143F09D10}"/>
    <cellStyle name="Normal 2 2 2 2 2 18 6" xfId="16428" xr:uid="{CC21E79B-4E15-424A-9466-EDD4118DDCD3}"/>
    <cellStyle name="Normal 2 2 2 2 2 18 6 2" xfId="16429" xr:uid="{972250B1-AFBF-4C5E-A41A-C00F2C56D97E}"/>
    <cellStyle name="Normal 2 2 2 2 2 18 6 3" xfId="16430" xr:uid="{EB267042-33DC-47F8-8A10-C828B820068C}"/>
    <cellStyle name="Normal 2 2 2 2 2 18 6 4" xfId="16431" xr:uid="{5A927939-1AFB-4242-A192-32F5A2D3B975}"/>
    <cellStyle name="Normal 2 2 2 2 2 18 6 5" xfId="16432" xr:uid="{D2D0B593-0FAA-4D99-B8FC-3305DF22783F}"/>
    <cellStyle name="Normal 2 2 2 2 2 18 6 6" xfId="16433" xr:uid="{856E6C7D-93AB-4FD9-AC78-DC6ADAE02EB7}"/>
    <cellStyle name="Normal 2 2 2 2 2 18 7" xfId="16434" xr:uid="{2C832516-85A2-4B9C-B3B0-04058C160F4B}"/>
    <cellStyle name="Normal 2 2 2 2 2 18 7 2" xfId="16435" xr:uid="{DA353F5D-D0ED-4CB2-9673-BE2125E6A008}"/>
    <cellStyle name="Normal 2 2 2 2 2 18 7 3" xfId="16436" xr:uid="{53C19103-4CD7-4081-823E-85FDD5084F51}"/>
    <cellStyle name="Normal 2 2 2 2 2 18 7 4" xfId="16437" xr:uid="{8F1231C7-8A00-43F6-A287-D3CF1334BFD4}"/>
    <cellStyle name="Normal 2 2 2 2 2 18 7 5" xfId="16438" xr:uid="{5EEE518E-D626-4DE4-B302-55D0A6AAF4B2}"/>
    <cellStyle name="Normal 2 2 2 2 2 18 7 6" xfId="16439" xr:uid="{2676D2C9-D5F9-4D9D-8BC7-21B8372B5010}"/>
    <cellStyle name="Normal 2 2 2 2 2 18 8" xfId="16440" xr:uid="{0B5A9B2E-3B19-43D5-A44F-C131E1B62B1B}"/>
    <cellStyle name="Normal 2 2 2 2 2 18 8 2" xfId="16441" xr:uid="{49D8DE40-CC53-4611-A8E3-01F5D895237F}"/>
    <cellStyle name="Normal 2 2 2 2 2 18 8 3" xfId="16442" xr:uid="{8D4724F0-99A6-4AE0-914B-D2D9407433EB}"/>
    <cellStyle name="Normal 2 2 2 2 2 18 8 4" xfId="16443" xr:uid="{FE9505E6-8A57-4876-AA29-76A4F71B745C}"/>
    <cellStyle name="Normal 2 2 2 2 2 18 8 5" xfId="16444" xr:uid="{1ACBCDA0-8F52-41DC-83E0-85E76F5022D9}"/>
    <cellStyle name="Normal 2 2 2 2 2 18 8 6" xfId="16445" xr:uid="{1A8333B4-363C-44BC-BA7E-E499F6BD632B}"/>
    <cellStyle name="Normal 2 2 2 2 2 18 9" xfId="16446" xr:uid="{532B7522-97DB-4302-AF31-39F87B429C99}"/>
    <cellStyle name="Normal 2 2 2 2 2 19" xfId="16447" xr:uid="{9CE598E9-ACAD-45DB-B5CC-26449EE0E4B3}"/>
    <cellStyle name="Normal 2 2 2 2 2 19 10" xfId="16448" xr:uid="{6A217505-99F5-40D0-871F-7A8E4F64BBBC}"/>
    <cellStyle name="Normal 2 2 2 2 2 19 11" xfId="16449" xr:uid="{DA80BBAC-9139-45DD-8A8A-3100746DA534}"/>
    <cellStyle name="Normal 2 2 2 2 2 19 12" xfId="16450" xr:uid="{43715EC0-5E0C-451F-84CE-93754714C6F8}"/>
    <cellStyle name="Normal 2 2 2 2 2 19 13" xfId="16451" xr:uid="{A0A193DE-E3D5-44F9-9911-D6565B46F9F3}"/>
    <cellStyle name="Normal 2 2 2 2 2 19 2" xfId="16452" xr:uid="{ACF2EE2B-A580-416D-9E28-0AF4186F2005}"/>
    <cellStyle name="Normal 2 2 2 2 2 19 2 2" xfId="16453" xr:uid="{CCD198B0-69BD-4B77-883E-6A2C57CD58F8}"/>
    <cellStyle name="Normal 2 2 2 2 2 19 2 3" xfId="16454" xr:uid="{3FF2B0AC-54A1-400F-B315-A195847770C1}"/>
    <cellStyle name="Normal 2 2 2 2 2 19 2 4" xfId="16455" xr:uid="{F680479A-BFC9-4522-B892-3BA33C05620F}"/>
    <cellStyle name="Normal 2 2 2 2 2 19 2 5" xfId="16456" xr:uid="{28F8A827-3ACC-4DBD-874A-AC6C00913018}"/>
    <cellStyle name="Normal 2 2 2 2 2 19 2 6" xfId="16457" xr:uid="{263663B8-2F69-4826-BBF8-FA66215AAD57}"/>
    <cellStyle name="Normal 2 2 2 2 2 19 3" xfId="16458" xr:uid="{A8C167DB-55D1-4ED2-B4F0-C1C48CDAB680}"/>
    <cellStyle name="Normal 2 2 2 2 2 19 3 2" xfId="16459" xr:uid="{D54953AE-6235-4B61-AF1B-8B644F40D86D}"/>
    <cellStyle name="Normal 2 2 2 2 2 19 3 3" xfId="16460" xr:uid="{FCAB85C8-AF24-470D-8032-89C953D23040}"/>
    <cellStyle name="Normal 2 2 2 2 2 19 3 4" xfId="16461" xr:uid="{3434B411-AF3A-455F-BFDC-CA4910A2BA0B}"/>
    <cellStyle name="Normal 2 2 2 2 2 19 3 5" xfId="16462" xr:uid="{11A491BE-B8FE-47CA-A8E1-A2A335B253F4}"/>
    <cellStyle name="Normal 2 2 2 2 2 19 3 6" xfId="16463" xr:uid="{D59ADB99-2D7D-4544-8041-F34D64938BE7}"/>
    <cellStyle name="Normal 2 2 2 2 2 19 4" xfId="16464" xr:uid="{AEDE8319-600A-4202-8EB2-77A90017F868}"/>
    <cellStyle name="Normal 2 2 2 2 2 19 4 2" xfId="16465" xr:uid="{A0BAC0AD-E35A-4731-997F-DD33D9B5B61C}"/>
    <cellStyle name="Normal 2 2 2 2 2 19 4 3" xfId="16466" xr:uid="{2048E336-0C0C-4AAB-AE9A-D80F1A3D68C5}"/>
    <cellStyle name="Normal 2 2 2 2 2 19 4 4" xfId="16467" xr:uid="{D9EBC211-6799-4DDE-AC66-0E00BB015F01}"/>
    <cellStyle name="Normal 2 2 2 2 2 19 4 5" xfId="16468" xr:uid="{C24E610F-2D35-418D-9343-07FA2A490E37}"/>
    <cellStyle name="Normal 2 2 2 2 2 19 4 6" xfId="16469" xr:uid="{22E25788-E5E4-47F9-8A0E-51C265EEDC79}"/>
    <cellStyle name="Normal 2 2 2 2 2 19 5" xfId="16470" xr:uid="{F24B1124-076E-4774-B2FE-60D99B41C80B}"/>
    <cellStyle name="Normal 2 2 2 2 2 19 5 2" xfId="16471" xr:uid="{5DC5C9E0-63B4-4BC0-AB94-00EE6DE76BC9}"/>
    <cellStyle name="Normal 2 2 2 2 2 19 5 3" xfId="16472" xr:uid="{1DE61BD3-3995-4C7B-AD7C-999A6A17BACA}"/>
    <cellStyle name="Normal 2 2 2 2 2 19 5 4" xfId="16473" xr:uid="{B92C6B37-D6D7-479F-BC66-32870D28AD03}"/>
    <cellStyle name="Normal 2 2 2 2 2 19 5 5" xfId="16474" xr:uid="{CAC8B9C2-51DF-4C28-A11A-5E9175C57596}"/>
    <cellStyle name="Normal 2 2 2 2 2 19 5 6" xfId="16475" xr:uid="{39C47850-1F2B-4212-B8D9-467BBB2E68B4}"/>
    <cellStyle name="Normal 2 2 2 2 2 19 6" xfId="16476" xr:uid="{71349A88-3C02-42D0-A44A-B0B9870E8061}"/>
    <cellStyle name="Normal 2 2 2 2 2 19 6 2" xfId="16477" xr:uid="{66095605-A136-4E3B-9FDE-E99036726C20}"/>
    <cellStyle name="Normal 2 2 2 2 2 19 6 3" xfId="16478" xr:uid="{0E13F3DD-58C1-4D6F-A18E-4762BCC13D49}"/>
    <cellStyle name="Normal 2 2 2 2 2 19 6 4" xfId="16479" xr:uid="{75F29B55-68D6-4DBB-826F-04B6A92BA9EC}"/>
    <cellStyle name="Normal 2 2 2 2 2 19 6 5" xfId="16480" xr:uid="{8EF6AE50-955F-4A26-AB9A-AC48FF0F3F5D}"/>
    <cellStyle name="Normal 2 2 2 2 2 19 6 6" xfId="16481" xr:uid="{A3DEB003-1904-4D8D-BE63-C17F18345402}"/>
    <cellStyle name="Normal 2 2 2 2 2 19 7" xfId="16482" xr:uid="{1C15E66E-FF0C-404D-AFA5-A2E35BC8AB4D}"/>
    <cellStyle name="Normal 2 2 2 2 2 19 7 2" xfId="16483" xr:uid="{16A8F3EE-E8B1-4B42-AB3F-A430A8A09939}"/>
    <cellStyle name="Normal 2 2 2 2 2 19 7 3" xfId="16484" xr:uid="{AD8DCF26-BE55-4552-AEE1-4A044AE50B96}"/>
    <cellStyle name="Normal 2 2 2 2 2 19 7 4" xfId="16485" xr:uid="{1CD53031-8BAE-4788-8783-6948601E51C1}"/>
    <cellStyle name="Normal 2 2 2 2 2 19 7 5" xfId="16486" xr:uid="{98344E83-0849-4A73-91F7-6131AA584CA8}"/>
    <cellStyle name="Normal 2 2 2 2 2 19 7 6" xfId="16487" xr:uid="{F39D2F7C-67AE-4C1F-9B31-068ECD8858DB}"/>
    <cellStyle name="Normal 2 2 2 2 2 19 8" xfId="16488" xr:uid="{E7D95505-01CD-4B05-8C55-7652401ABEE4}"/>
    <cellStyle name="Normal 2 2 2 2 2 19 8 2" xfId="16489" xr:uid="{38FA430E-2300-431F-8B3D-24110DE6B1A4}"/>
    <cellStyle name="Normal 2 2 2 2 2 19 8 3" xfId="16490" xr:uid="{B7EB9395-CA8E-4282-A61B-CE7401FCB009}"/>
    <cellStyle name="Normal 2 2 2 2 2 19 8 4" xfId="16491" xr:uid="{B62BA106-BC3E-4891-B02D-D288CC168DC9}"/>
    <cellStyle name="Normal 2 2 2 2 2 19 8 5" xfId="16492" xr:uid="{F80A049F-7D90-406A-94DB-48D730A23D4E}"/>
    <cellStyle name="Normal 2 2 2 2 2 19 8 6" xfId="16493" xr:uid="{C138BDBA-F64B-4833-A041-34C62F85A73B}"/>
    <cellStyle name="Normal 2 2 2 2 2 19 9" xfId="16494" xr:uid="{1A32A2DF-AE69-4952-A854-91F7B49DBB5D}"/>
    <cellStyle name="Normal 2 2 2 2 2 2" xfId="16495" xr:uid="{2E8D9B12-480D-4237-A3B7-4E7BEE055992}"/>
    <cellStyle name="Normal 2 2 2 2 2 2 10" xfId="16496" xr:uid="{88CDEAC2-22AC-48CF-A06F-AD859E84B3C1}"/>
    <cellStyle name="Normal 2 2 2 2 2 2 11" xfId="16497" xr:uid="{876D5FEE-7748-44B3-A754-A138C8341C2D}"/>
    <cellStyle name="Normal 2 2 2 2 2 2 12" xfId="16498" xr:uid="{886A200E-0BC9-4DC6-93C6-F9974D451686}"/>
    <cellStyle name="Normal 2 2 2 2 2 2 13" xfId="16499" xr:uid="{4EF81094-0247-430B-AFA6-98008E4E3948}"/>
    <cellStyle name="Normal 2 2 2 2 2 2 14" xfId="16500" xr:uid="{ED957B7E-36EB-4508-8210-0F0E3C6FCA9F}"/>
    <cellStyle name="Normal 2 2 2 2 2 2 15" xfId="16501" xr:uid="{7D747C78-A205-452E-96EA-856FFAA0C6B1}"/>
    <cellStyle name="Normal 2 2 2 2 2 2 16" xfId="16502" xr:uid="{82355422-DAD9-4E34-BF42-C2A12FF793A1}"/>
    <cellStyle name="Normal 2 2 2 2 2 2 17" xfId="16503" xr:uid="{19CE7F2A-36A2-4171-90E6-D3A5F4E8656F}"/>
    <cellStyle name="Normal 2 2 2 2 2 2 18" xfId="16504" xr:uid="{E43BA544-0AB3-4202-B496-2838CFDEF4E9}"/>
    <cellStyle name="Normal 2 2 2 2 2 2 19" xfId="16505" xr:uid="{F5209FAF-1F90-4BC1-A68D-FC89CDB5195F}"/>
    <cellStyle name="Normal 2 2 2 2 2 2 19 10" xfId="16506" xr:uid="{5E2454E5-FCAD-4494-B816-D87DD7F197BE}"/>
    <cellStyle name="Normal 2 2 2 2 2 2 19 11" xfId="16507" xr:uid="{9F0336B8-4A71-48BF-BB79-DFE3952D45A0}"/>
    <cellStyle name="Normal 2 2 2 2 2 2 19 12" xfId="16508" xr:uid="{E900BA12-F43A-4567-87F4-E962271268EA}"/>
    <cellStyle name="Normal 2 2 2 2 2 2 19 13" xfId="16509" xr:uid="{8A30F2E7-1FAC-4568-A1C7-59B1240AB53C}"/>
    <cellStyle name="Normal 2 2 2 2 2 2 19 2" xfId="16510" xr:uid="{9C47CD04-523C-4E85-B6BF-59F705475BC6}"/>
    <cellStyle name="Normal 2 2 2 2 2 2 19 2 2" xfId="16511" xr:uid="{D2A53D2A-84BF-4DE2-9985-BDA7AEF4CFAB}"/>
    <cellStyle name="Normal 2 2 2 2 2 2 19 2 3" xfId="16512" xr:uid="{3796AE6B-A9A7-473F-8CA7-30438B3DF4B9}"/>
    <cellStyle name="Normal 2 2 2 2 2 2 19 2 4" xfId="16513" xr:uid="{B9868D34-2470-4A5E-9216-6F3AA12B53A1}"/>
    <cellStyle name="Normal 2 2 2 2 2 2 19 2 5" xfId="16514" xr:uid="{194BF494-AF78-487C-81C3-E8D1A14CE1C7}"/>
    <cellStyle name="Normal 2 2 2 2 2 2 19 2 6" xfId="16515" xr:uid="{EE12A3B2-4590-4605-BDDB-D9D07227C24D}"/>
    <cellStyle name="Normal 2 2 2 2 2 2 19 3" xfId="16516" xr:uid="{82879613-A11C-4AB5-AF60-A443F5B024F0}"/>
    <cellStyle name="Normal 2 2 2 2 2 2 19 3 2" xfId="16517" xr:uid="{FEC22B39-73E6-422B-856E-B17A9F62460F}"/>
    <cellStyle name="Normal 2 2 2 2 2 2 19 3 3" xfId="16518" xr:uid="{FC365908-7832-4DEA-A9D9-155C01623037}"/>
    <cellStyle name="Normal 2 2 2 2 2 2 19 3 4" xfId="16519" xr:uid="{D9B01D63-8845-4154-AC5E-E091A314679E}"/>
    <cellStyle name="Normal 2 2 2 2 2 2 19 3 5" xfId="16520" xr:uid="{F40795C0-9C48-4F88-ADC9-132B5FA4CF1F}"/>
    <cellStyle name="Normal 2 2 2 2 2 2 19 3 6" xfId="16521" xr:uid="{D084CDC9-0E00-49AF-A491-C7E1524D955E}"/>
    <cellStyle name="Normal 2 2 2 2 2 2 19 4" xfId="16522" xr:uid="{BFCCA031-D5AF-4318-8A34-608BA038C64C}"/>
    <cellStyle name="Normal 2 2 2 2 2 2 19 4 2" xfId="16523" xr:uid="{550B42AD-AB6F-44F1-948F-502E0F9F0348}"/>
    <cellStyle name="Normal 2 2 2 2 2 2 19 4 3" xfId="16524" xr:uid="{D4221CEF-645C-4959-B444-EF0D8FEB23B1}"/>
    <cellStyle name="Normal 2 2 2 2 2 2 19 4 4" xfId="16525" xr:uid="{7444DCC1-0F75-4511-904A-1AA2E0BE96F5}"/>
    <cellStyle name="Normal 2 2 2 2 2 2 19 4 5" xfId="16526" xr:uid="{DF470376-C582-4AFA-BE69-80B83BE74BD4}"/>
    <cellStyle name="Normal 2 2 2 2 2 2 19 4 6" xfId="16527" xr:uid="{9EB98533-8A90-4652-BDE8-97B600042E03}"/>
    <cellStyle name="Normal 2 2 2 2 2 2 19 5" xfId="16528" xr:uid="{39463E41-7681-4751-A6BC-9BF594E72D75}"/>
    <cellStyle name="Normal 2 2 2 2 2 2 19 5 2" xfId="16529" xr:uid="{11924F65-1B28-4059-86E9-FBABEC5067E5}"/>
    <cellStyle name="Normal 2 2 2 2 2 2 19 5 3" xfId="16530" xr:uid="{F73C6503-6673-43F4-B8E8-295FF99FC1FD}"/>
    <cellStyle name="Normal 2 2 2 2 2 2 19 5 4" xfId="16531" xr:uid="{0CAC619B-762F-4F67-BF67-0F9841FA062B}"/>
    <cellStyle name="Normal 2 2 2 2 2 2 19 5 5" xfId="16532" xr:uid="{41AFB1B1-7328-49C5-B07C-67175CF9D251}"/>
    <cellStyle name="Normal 2 2 2 2 2 2 19 5 6" xfId="16533" xr:uid="{72C3FDA6-AEFE-4CCD-A3F7-D9CB6A5FD4F2}"/>
    <cellStyle name="Normal 2 2 2 2 2 2 19 6" xfId="16534" xr:uid="{ED65F075-EF01-4922-B11C-8E160E6FC860}"/>
    <cellStyle name="Normal 2 2 2 2 2 2 19 6 2" xfId="16535" xr:uid="{6CF9595E-344E-48A9-A7B0-0DA48030C042}"/>
    <cellStyle name="Normal 2 2 2 2 2 2 19 6 3" xfId="16536" xr:uid="{9A0FE7D2-2257-48F6-A3E5-D80632A860D0}"/>
    <cellStyle name="Normal 2 2 2 2 2 2 19 6 4" xfId="16537" xr:uid="{B7F25123-0CEE-419C-954A-B1AF81EDFEF5}"/>
    <cellStyle name="Normal 2 2 2 2 2 2 19 6 5" xfId="16538" xr:uid="{E7BF0017-14C5-4E3D-9179-932C5C149346}"/>
    <cellStyle name="Normal 2 2 2 2 2 2 19 6 6" xfId="16539" xr:uid="{32E3804F-852D-4527-86AC-272254B0F608}"/>
    <cellStyle name="Normal 2 2 2 2 2 2 19 7" xfId="16540" xr:uid="{59FB2745-EC63-4940-B0AA-A9AED8FA0FEE}"/>
    <cellStyle name="Normal 2 2 2 2 2 2 19 7 2" xfId="16541" xr:uid="{F69B0AF6-AB2C-4188-BF1E-137BC10A3035}"/>
    <cellStyle name="Normal 2 2 2 2 2 2 19 7 3" xfId="16542" xr:uid="{96636EF1-DB65-4C4F-A8B6-3259A215D08E}"/>
    <cellStyle name="Normal 2 2 2 2 2 2 19 7 4" xfId="16543" xr:uid="{D940EB70-69B5-451D-99B5-7E2182DE9AC4}"/>
    <cellStyle name="Normal 2 2 2 2 2 2 19 7 5" xfId="16544" xr:uid="{F039D1C1-F0DD-4AAF-B0EB-372CC7E5041F}"/>
    <cellStyle name="Normal 2 2 2 2 2 2 19 7 6" xfId="16545" xr:uid="{D057C613-7047-485C-ADC5-A606804D30FA}"/>
    <cellStyle name="Normal 2 2 2 2 2 2 19 8" xfId="16546" xr:uid="{4166899B-1E68-4B7C-9674-1455C0780735}"/>
    <cellStyle name="Normal 2 2 2 2 2 2 19 8 2" xfId="16547" xr:uid="{09F1E918-9DFE-4DC3-AE3B-5466BBF40996}"/>
    <cellStyle name="Normal 2 2 2 2 2 2 19 8 3" xfId="16548" xr:uid="{9C382F32-C34C-487F-9FB2-7A66ABB36AE7}"/>
    <cellStyle name="Normal 2 2 2 2 2 2 19 8 4" xfId="16549" xr:uid="{5F83A75E-3341-4498-869C-3A000EE3BC4D}"/>
    <cellStyle name="Normal 2 2 2 2 2 2 19 8 5" xfId="16550" xr:uid="{91663F70-C558-4053-AB32-D3C004CA05A0}"/>
    <cellStyle name="Normal 2 2 2 2 2 2 19 8 6" xfId="16551" xr:uid="{42E06E7F-24DF-4374-B234-BDB8F54310E7}"/>
    <cellStyle name="Normal 2 2 2 2 2 2 19 9" xfId="16552" xr:uid="{B4877214-15B1-4381-B5F2-0C8BFB7B9E41}"/>
    <cellStyle name="Normal 2 2 2 2 2 2 2" xfId="16553" xr:uid="{D5613417-C536-42E1-956B-3139D4D175DC}"/>
    <cellStyle name="Normal 2 2 2 2 2 2 2 10" xfId="16554" xr:uid="{790AA221-24ED-41B4-B805-529255CC09D8}"/>
    <cellStyle name="Normal 2 2 2 2 2 2 2 10 10" xfId="16555" xr:uid="{7A9FBA0B-C215-435C-B0F1-44251D9B6410}"/>
    <cellStyle name="Normal 2 2 2 2 2 2 2 10 11" xfId="16556" xr:uid="{70356501-EEEF-4EF4-BFC1-251F3AC8F01F}"/>
    <cellStyle name="Normal 2 2 2 2 2 2 2 10 12" xfId="16557" xr:uid="{BBD2BBE2-871C-452C-AAC7-F81996E86BDF}"/>
    <cellStyle name="Normal 2 2 2 2 2 2 2 10 13" xfId="16558" xr:uid="{8C91AF28-9ADA-48AB-B528-43F217F063B9}"/>
    <cellStyle name="Normal 2 2 2 2 2 2 2 10 2" xfId="16559" xr:uid="{E947A25E-437B-45C1-859F-4F2B99167FF7}"/>
    <cellStyle name="Normal 2 2 2 2 2 2 2 10 2 2" xfId="16560" xr:uid="{4B5988BD-2FC6-4280-93D8-B3CB9137E234}"/>
    <cellStyle name="Normal 2 2 2 2 2 2 2 10 2 3" xfId="16561" xr:uid="{46522321-8286-46AD-84EA-924E7175E1C3}"/>
    <cellStyle name="Normal 2 2 2 2 2 2 2 10 2 4" xfId="16562" xr:uid="{8C2793DF-C838-4F48-B383-82FA58BFEDE4}"/>
    <cellStyle name="Normal 2 2 2 2 2 2 2 10 2 5" xfId="16563" xr:uid="{B626B0F2-1A97-46C5-BF09-FFFB70E2EA10}"/>
    <cellStyle name="Normal 2 2 2 2 2 2 2 10 2 6" xfId="16564" xr:uid="{1820091F-9418-47FF-944F-7BD37F76EDB6}"/>
    <cellStyle name="Normal 2 2 2 2 2 2 2 10 3" xfId="16565" xr:uid="{2A666DCB-EEAD-4661-AECA-5F800B3F5205}"/>
    <cellStyle name="Normal 2 2 2 2 2 2 2 10 3 2" xfId="16566" xr:uid="{08F5A942-DE5D-4E74-8818-3A98D32A996B}"/>
    <cellStyle name="Normal 2 2 2 2 2 2 2 10 3 3" xfId="16567" xr:uid="{C8ECEA9B-1E06-46EF-9C06-FCE365403189}"/>
    <cellStyle name="Normal 2 2 2 2 2 2 2 10 3 4" xfId="16568" xr:uid="{EF354E21-F7DD-4C66-AF45-2FA42AF9FE09}"/>
    <cellStyle name="Normal 2 2 2 2 2 2 2 10 3 5" xfId="16569" xr:uid="{84FB9459-BE23-45BB-A949-22442624758F}"/>
    <cellStyle name="Normal 2 2 2 2 2 2 2 10 3 6" xfId="16570" xr:uid="{C39066E4-97F8-42C1-B673-E182B26BE532}"/>
    <cellStyle name="Normal 2 2 2 2 2 2 2 10 4" xfId="16571" xr:uid="{463BBBFA-BA45-4260-9C23-BC724963BB52}"/>
    <cellStyle name="Normal 2 2 2 2 2 2 2 10 4 2" xfId="16572" xr:uid="{07DF2EFD-985F-48CC-B887-C23D18E22CA8}"/>
    <cellStyle name="Normal 2 2 2 2 2 2 2 10 4 3" xfId="16573" xr:uid="{B6750273-D356-47E3-A961-08C99E41885D}"/>
    <cellStyle name="Normal 2 2 2 2 2 2 2 10 4 4" xfId="16574" xr:uid="{CF5942CA-2BDD-4F2E-B11A-8DFDD4E75C99}"/>
    <cellStyle name="Normal 2 2 2 2 2 2 2 10 4 5" xfId="16575" xr:uid="{2C376A21-34F2-41FD-914A-1BD3674A80C8}"/>
    <cellStyle name="Normal 2 2 2 2 2 2 2 10 4 6" xfId="16576" xr:uid="{02BE3ABE-203C-41A8-B4FF-5E109B58B6DC}"/>
    <cellStyle name="Normal 2 2 2 2 2 2 2 10 5" xfId="16577" xr:uid="{BC3132CB-420B-4230-84CA-99ED27764B44}"/>
    <cellStyle name="Normal 2 2 2 2 2 2 2 10 5 2" xfId="16578" xr:uid="{1DF9A6B8-6117-4EE2-8469-55545574B3F7}"/>
    <cellStyle name="Normal 2 2 2 2 2 2 2 10 5 3" xfId="16579" xr:uid="{7A7DAA27-C26B-4C65-AFF3-FE599E299860}"/>
    <cellStyle name="Normal 2 2 2 2 2 2 2 10 5 4" xfId="16580" xr:uid="{0209217A-9FC0-4B88-AADE-1E3C2B12708B}"/>
    <cellStyle name="Normal 2 2 2 2 2 2 2 10 5 5" xfId="16581" xr:uid="{86F9E747-EAC2-4473-92B2-F8919F60D8D8}"/>
    <cellStyle name="Normal 2 2 2 2 2 2 2 10 5 6" xfId="16582" xr:uid="{D39E1F6A-5EB5-4FDD-B88A-C0FE86608EF8}"/>
    <cellStyle name="Normal 2 2 2 2 2 2 2 10 6" xfId="16583" xr:uid="{EA9CC6F2-3C3F-4603-A562-96474AD86D7C}"/>
    <cellStyle name="Normal 2 2 2 2 2 2 2 10 6 2" xfId="16584" xr:uid="{B65DF741-3135-41C7-89C9-4B1DD4D75AB9}"/>
    <cellStyle name="Normal 2 2 2 2 2 2 2 10 6 3" xfId="16585" xr:uid="{36DA6C2B-5880-49B0-9B0F-065FF00E2CAC}"/>
    <cellStyle name="Normal 2 2 2 2 2 2 2 10 6 4" xfId="16586" xr:uid="{4EB54AB5-CCB7-46F9-B9B9-87C515896AE6}"/>
    <cellStyle name="Normal 2 2 2 2 2 2 2 10 6 5" xfId="16587" xr:uid="{89FD3F6F-B593-4907-8139-FA4F0D80EBDD}"/>
    <cellStyle name="Normal 2 2 2 2 2 2 2 10 6 6" xfId="16588" xr:uid="{0B477A4A-AAC9-4901-B95D-56E9F1CCF8FA}"/>
    <cellStyle name="Normal 2 2 2 2 2 2 2 10 7" xfId="16589" xr:uid="{F966E517-2607-4165-BD75-AB0DBC13272F}"/>
    <cellStyle name="Normal 2 2 2 2 2 2 2 10 7 2" xfId="16590" xr:uid="{1A2270B8-D5A4-463A-ABDF-929CD040C148}"/>
    <cellStyle name="Normal 2 2 2 2 2 2 2 10 7 3" xfId="16591" xr:uid="{0D20F210-446E-4DFE-9014-978117A64B2E}"/>
    <cellStyle name="Normal 2 2 2 2 2 2 2 10 7 4" xfId="16592" xr:uid="{958D9D25-5B1F-416B-AC5F-D6E48EF486E6}"/>
    <cellStyle name="Normal 2 2 2 2 2 2 2 10 7 5" xfId="16593" xr:uid="{C04D1930-8703-4B87-8ED4-C484BAA0F496}"/>
    <cellStyle name="Normal 2 2 2 2 2 2 2 10 7 6" xfId="16594" xr:uid="{30FED779-C411-438F-8AF8-206B85B84E08}"/>
    <cellStyle name="Normal 2 2 2 2 2 2 2 10 8" xfId="16595" xr:uid="{1EE6AD06-E976-4CFF-BB1C-BE13D486B78A}"/>
    <cellStyle name="Normal 2 2 2 2 2 2 2 10 8 2" xfId="16596" xr:uid="{367028D8-92D4-473B-B149-D7088A1CE14B}"/>
    <cellStyle name="Normal 2 2 2 2 2 2 2 10 8 3" xfId="16597" xr:uid="{9F3CDCB5-8C56-45A0-B350-DE4D9FF6863E}"/>
    <cellStyle name="Normal 2 2 2 2 2 2 2 10 8 4" xfId="16598" xr:uid="{2EF0ECE2-A83D-4EE9-90CC-D5AF5E9F2DB2}"/>
    <cellStyle name="Normal 2 2 2 2 2 2 2 10 8 5" xfId="16599" xr:uid="{4CCCEEE3-D244-4B45-BC04-24BBF8343499}"/>
    <cellStyle name="Normal 2 2 2 2 2 2 2 10 8 6" xfId="16600" xr:uid="{C6FD0745-6AC0-4393-ADB9-698C76CE8A93}"/>
    <cellStyle name="Normal 2 2 2 2 2 2 2 10 9" xfId="16601" xr:uid="{FEF69DB8-410E-4C69-9CF1-027E4B784EEC}"/>
    <cellStyle name="Normal 2 2 2 2 2 2 2 11" xfId="16602" xr:uid="{B2615943-ACBA-4B56-8CBD-E4C7D135B62B}"/>
    <cellStyle name="Normal 2 2 2 2 2 2 2 11 10" xfId="16603" xr:uid="{BFE67905-1B83-4F73-8912-929185F43D06}"/>
    <cellStyle name="Normal 2 2 2 2 2 2 2 11 11" xfId="16604" xr:uid="{4C6E824A-3A92-4B45-891E-93A1C566AD8E}"/>
    <cellStyle name="Normal 2 2 2 2 2 2 2 11 12" xfId="16605" xr:uid="{30F9D46E-D046-4C2B-8AF8-0F562D2F3C28}"/>
    <cellStyle name="Normal 2 2 2 2 2 2 2 11 13" xfId="16606" xr:uid="{E2BA7715-72DA-4C99-A276-940844889DA9}"/>
    <cellStyle name="Normal 2 2 2 2 2 2 2 11 2" xfId="16607" xr:uid="{6D873404-D35C-4CF5-B255-0E1B18B9470E}"/>
    <cellStyle name="Normal 2 2 2 2 2 2 2 11 2 2" xfId="16608" xr:uid="{52C0DBEF-7537-4DA1-92B1-A1DE6A7C9009}"/>
    <cellStyle name="Normal 2 2 2 2 2 2 2 11 2 3" xfId="16609" xr:uid="{8527021D-B2F0-48BA-BABE-090CB6C143E2}"/>
    <cellStyle name="Normal 2 2 2 2 2 2 2 11 2 4" xfId="16610" xr:uid="{97065EFE-2665-474C-8704-E38B4CD0EC5D}"/>
    <cellStyle name="Normal 2 2 2 2 2 2 2 11 2 5" xfId="16611" xr:uid="{6D993DFF-BFE2-478F-B9D4-E0496802BDFD}"/>
    <cellStyle name="Normal 2 2 2 2 2 2 2 11 2 6" xfId="16612" xr:uid="{EDE613C9-BAB6-4D70-9DC7-B24B011C1F64}"/>
    <cellStyle name="Normal 2 2 2 2 2 2 2 11 3" xfId="16613" xr:uid="{EA9AFEDE-57AC-4EB0-9EC0-BC31627062D0}"/>
    <cellStyle name="Normal 2 2 2 2 2 2 2 11 3 2" xfId="16614" xr:uid="{BE4D14F2-C753-4E82-AB07-DA153DD9F332}"/>
    <cellStyle name="Normal 2 2 2 2 2 2 2 11 3 3" xfId="16615" xr:uid="{E1F5ABEF-2A30-41DB-BFC2-398DA06FD0AB}"/>
    <cellStyle name="Normal 2 2 2 2 2 2 2 11 3 4" xfId="16616" xr:uid="{B012C5C3-CB12-4BFA-9908-E12505A015CD}"/>
    <cellStyle name="Normal 2 2 2 2 2 2 2 11 3 5" xfId="16617" xr:uid="{E17226F9-0B53-4EEC-89C6-C32ADEA4B217}"/>
    <cellStyle name="Normal 2 2 2 2 2 2 2 11 3 6" xfId="16618" xr:uid="{6FB981D3-9038-40BA-8368-BB067FEB4F29}"/>
    <cellStyle name="Normal 2 2 2 2 2 2 2 11 4" xfId="16619" xr:uid="{DF98A9C1-D2FB-4B2A-AC33-AB7EAC6B4CF5}"/>
    <cellStyle name="Normal 2 2 2 2 2 2 2 11 4 2" xfId="16620" xr:uid="{35F4ACAB-D6C7-4CBD-81EE-C299FA4AF0D6}"/>
    <cellStyle name="Normal 2 2 2 2 2 2 2 11 4 3" xfId="16621" xr:uid="{B87D2D16-5134-42D7-97FA-DB91A20B672B}"/>
    <cellStyle name="Normal 2 2 2 2 2 2 2 11 4 4" xfId="16622" xr:uid="{C4E02135-408B-4CB6-A273-1837205B596A}"/>
    <cellStyle name="Normal 2 2 2 2 2 2 2 11 4 5" xfId="16623" xr:uid="{4EFDC392-72A7-4885-92CD-E5DCAC7C64EC}"/>
    <cellStyle name="Normal 2 2 2 2 2 2 2 11 4 6" xfId="16624" xr:uid="{630E5732-B885-4821-846B-32E29A41C391}"/>
    <cellStyle name="Normal 2 2 2 2 2 2 2 11 5" xfId="16625" xr:uid="{8CDE970D-A9E5-4F50-A391-6E5A70C8F700}"/>
    <cellStyle name="Normal 2 2 2 2 2 2 2 11 5 2" xfId="16626" xr:uid="{E2309909-0121-4ED5-9467-39E1FF738C88}"/>
    <cellStyle name="Normal 2 2 2 2 2 2 2 11 5 3" xfId="16627" xr:uid="{9F1ABFE0-1F4E-4EA0-B1E4-7CF9B96AAAAB}"/>
    <cellStyle name="Normal 2 2 2 2 2 2 2 11 5 4" xfId="16628" xr:uid="{68F345A5-D980-4D8E-AF22-2966E26EB280}"/>
    <cellStyle name="Normal 2 2 2 2 2 2 2 11 5 5" xfId="16629" xr:uid="{09761ADC-17DD-4D2C-90F1-D60167C3E383}"/>
    <cellStyle name="Normal 2 2 2 2 2 2 2 11 5 6" xfId="16630" xr:uid="{4E0C9440-A18C-40D3-AD4A-8673C516EF1A}"/>
    <cellStyle name="Normal 2 2 2 2 2 2 2 11 6" xfId="16631" xr:uid="{51D07A25-A3D4-445D-B712-CBD56A0B96D9}"/>
    <cellStyle name="Normal 2 2 2 2 2 2 2 11 6 2" xfId="16632" xr:uid="{A91D13BE-BADE-410A-85D9-F878F09BEDFB}"/>
    <cellStyle name="Normal 2 2 2 2 2 2 2 11 6 3" xfId="16633" xr:uid="{660BA7B6-CE36-437E-AF73-47C73E671C8A}"/>
    <cellStyle name="Normal 2 2 2 2 2 2 2 11 6 4" xfId="16634" xr:uid="{317D5C46-F70D-4E6A-9D3B-9FB6684692E3}"/>
    <cellStyle name="Normal 2 2 2 2 2 2 2 11 6 5" xfId="16635" xr:uid="{5B5FA7E0-8ABD-4909-BA48-D175B3DFCC97}"/>
    <cellStyle name="Normal 2 2 2 2 2 2 2 11 6 6" xfId="16636" xr:uid="{D0245A7F-7C27-4A82-8C45-97FC843D1105}"/>
    <cellStyle name="Normal 2 2 2 2 2 2 2 11 7" xfId="16637" xr:uid="{3F77F558-BC0A-4667-A498-8077324CA5BC}"/>
    <cellStyle name="Normal 2 2 2 2 2 2 2 11 7 2" xfId="16638" xr:uid="{CD2D52ED-5EA1-418D-B19D-C83AA44D904F}"/>
    <cellStyle name="Normal 2 2 2 2 2 2 2 11 7 3" xfId="16639" xr:uid="{8FA1E678-81F3-4C93-95CD-4538512AD82B}"/>
    <cellStyle name="Normal 2 2 2 2 2 2 2 11 7 4" xfId="16640" xr:uid="{FEE8CF9F-DC53-4DAD-AB58-0B5FE9AD4FB2}"/>
    <cellStyle name="Normal 2 2 2 2 2 2 2 11 7 5" xfId="16641" xr:uid="{83F1F085-8D0F-4130-98ED-4D8B9D07E6E3}"/>
    <cellStyle name="Normal 2 2 2 2 2 2 2 11 7 6" xfId="16642" xr:uid="{8B1885F9-1D91-44AB-838F-7A757B57F770}"/>
    <cellStyle name="Normal 2 2 2 2 2 2 2 11 8" xfId="16643" xr:uid="{35A89D65-2580-4393-92DB-8671668B8632}"/>
    <cellStyle name="Normal 2 2 2 2 2 2 2 11 8 2" xfId="16644" xr:uid="{82BD6B42-B36C-429E-A929-2A2EF3952742}"/>
    <cellStyle name="Normal 2 2 2 2 2 2 2 11 8 3" xfId="16645" xr:uid="{E2D1D7FF-08F0-4F1C-A617-7F6A545814A0}"/>
    <cellStyle name="Normal 2 2 2 2 2 2 2 11 8 4" xfId="16646" xr:uid="{F9EFCC0F-E74E-4CA9-A983-57D9A77221B8}"/>
    <cellStyle name="Normal 2 2 2 2 2 2 2 11 8 5" xfId="16647" xr:uid="{FF8C38A4-EADF-4678-A0D3-FB2BD6B552DE}"/>
    <cellStyle name="Normal 2 2 2 2 2 2 2 11 8 6" xfId="16648" xr:uid="{1406009B-9941-43B3-B510-D7C797927855}"/>
    <cellStyle name="Normal 2 2 2 2 2 2 2 11 9" xfId="16649" xr:uid="{7AD3D78E-6923-4D74-A4C9-EB2FF9733512}"/>
    <cellStyle name="Normal 2 2 2 2 2 2 2 12" xfId="16650" xr:uid="{9B21FB69-B171-439C-80A9-6CC163FA4FA6}"/>
    <cellStyle name="Normal 2 2 2 2 2 2 2 12 10" xfId="16651" xr:uid="{635593FC-2756-4F63-82F5-01222AE674CC}"/>
    <cellStyle name="Normal 2 2 2 2 2 2 2 12 11" xfId="16652" xr:uid="{83C4FAC5-43CE-4F33-B394-A5B12686D59B}"/>
    <cellStyle name="Normal 2 2 2 2 2 2 2 12 12" xfId="16653" xr:uid="{EED56BF6-F104-4858-91D3-7ACBAD55B5EB}"/>
    <cellStyle name="Normal 2 2 2 2 2 2 2 12 13" xfId="16654" xr:uid="{750DE780-AEFF-41C1-871A-57AF1FAB1376}"/>
    <cellStyle name="Normal 2 2 2 2 2 2 2 12 2" xfId="16655" xr:uid="{73AA1945-640A-4A16-A9BC-11978B21C3A6}"/>
    <cellStyle name="Normal 2 2 2 2 2 2 2 12 2 2" xfId="16656" xr:uid="{FDB60C17-A5D2-436E-B9FD-22915039F4F4}"/>
    <cellStyle name="Normal 2 2 2 2 2 2 2 12 2 3" xfId="16657" xr:uid="{741DE1B2-EC1E-4842-8F33-FF579673CA3E}"/>
    <cellStyle name="Normal 2 2 2 2 2 2 2 12 2 4" xfId="16658" xr:uid="{2F262585-AAC7-4A39-9377-63A8B770BB80}"/>
    <cellStyle name="Normal 2 2 2 2 2 2 2 12 2 5" xfId="16659" xr:uid="{0C154C9F-2DF2-4BDA-8D5D-87E3D00A1A2E}"/>
    <cellStyle name="Normal 2 2 2 2 2 2 2 12 2 6" xfId="16660" xr:uid="{38222FB1-2E94-4E1C-AD3C-1C8F484230DC}"/>
    <cellStyle name="Normal 2 2 2 2 2 2 2 12 3" xfId="16661" xr:uid="{2A9BE41D-48F3-4EF6-8A2E-EC1DD5E40A22}"/>
    <cellStyle name="Normal 2 2 2 2 2 2 2 12 3 2" xfId="16662" xr:uid="{16AF9570-1B4D-4953-94B6-4F151F81F9A1}"/>
    <cellStyle name="Normal 2 2 2 2 2 2 2 12 3 3" xfId="16663" xr:uid="{221A2C3D-07AF-4EB9-8B51-1A1F5C2FE3A2}"/>
    <cellStyle name="Normal 2 2 2 2 2 2 2 12 3 4" xfId="16664" xr:uid="{241634E4-5FB3-42A3-9502-47A70C98828D}"/>
    <cellStyle name="Normal 2 2 2 2 2 2 2 12 3 5" xfId="16665" xr:uid="{FC8CEB86-8589-412D-A24C-7F7E5280FC1E}"/>
    <cellStyle name="Normal 2 2 2 2 2 2 2 12 3 6" xfId="16666" xr:uid="{382201FA-1767-4828-9D3D-407F69C9C34A}"/>
    <cellStyle name="Normal 2 2 2 2 2 2 2 12 4" xfId="16667" xr:uid="{3EA7ED7E-FF7D-426D-99A4-E5FF05E84237}"/>
    <cellStyle name="Normal 2 2 2 2 2 2 2 12 4 2" xfId="16668" xr:uid="{830687EF-6158-4E1F-919A-410D2C04F730}"/>
    <cellStyle name="Normal 2 2 2 2 2 2 2 12 4 3" xfId="16669" xr:uid="{294E9B86-2530-4AC8-AB07-1A62D9079643}"/>
    <cellStyle name="Normal 2 2 2 2 2 2 2 12 4 4" xfId="16670" xr:uid="{2EFB2CE0-E2A5-4ED5-95D3-4BBA06E4CD5D}"/>
    <cellStyle name="Normal 2 2 2 2 2 2 2 12 4 5" xfId="16671" xr:uid="{CBEDCF89-9733-454B-8CEA-148FFCE7AFDE}"/>
    <cellStyle name="Normal 2 2 2 2 2 2 2 12 4 6" xfId="16672" xr:uid="{E6B7672F-BFEE-4A5E-9492-87CBC16DBB05}"/>
    <cellStyle name="Normal 2 2 2 2 2 2 2 12 5" xfId="16673" xr:uid="{94371AAB-0661-4635-AFE1-6B2205976369}"/>
    <cellStyle name="Normal 2 2 2 2 2 2 2 12 5 2" xfId="16674" xr:uid="{4E5183F9-6FF6-4E89-AB7C-025C24A9BABA}"/>
    <cellStyle name="Normal 2 2 2 2 2 2 2 12 5 3" xfId="16675" xr:uid="{80CC8EFC-6FBB-4B7D-919A-96659B6EA7BA}"/>
    <cellStyle name="Normal 2 2 2 2 2 2 2 12 5 4" xfId="16676" xr:uid="{12ED98DE-F5AD-48DA-969D-10D9516D9BAF}"/>
    <cellStyle name="Normal 2 2 2 2 2 2 2 12 5 5" xfId="16677" xr:uid="{71430CDA-E470-46FD-A176-9F7CAE6258D6}"/>
    <cellStyle name="Normal 2 2 2 2 2 2 2 12 5 6" xfId="16678" xr:uid="{DF711100-7B4F-4B7B-B34D-1D3E6FA65C4D}"/>
    <cellStyle name="Normal 2 2 2 2 2 2 2 12 6" xfId="16679" xr:uid="{8C487021-FB0D-411E-BF1C-1DAE6ADD19EB}"/>
    <cellStyle name="Normal 2 2 2 2 2 2 2 12 6 2" xfId="16680" xr:uid="{5F0193E2-E7D7-4A3C-8C3F-A9A5626458DA}"/>
    <cellStyle name="Normal 2 2 2 2 2 2 2 12 6 3" xfId="16681" xr:uid="{84982CD1-9398-4FA3-A435-69C0D433EDA1}"/>
    <cellStyle name="Normal 2 2 2 2 2 2 2 12 6 4" xfId="16682" xr:uid="{63D7F14D-ABEE-454D-9D31-B55B2C4CDBC7}"/>
    <cellStyle name="Normal 2 2 2 2 2 2 2 12 6 5" xfId="16683" xr:uid="{CCFB688B-3DE5-4E41-A58F-5FFF84998819}"/>
    <cellStyle name="Normal 2 2 2 2 2 2 2 12 6 6" xfId="16684" xr:uid="{567262CB-5578-4DF2-AEFE-0198EEB11676}"/>
    <cellStyle name="Normal 2 2 2 2 2 2 2 12 7" xfId="16685" xr:uid="{A6B473ED-4A54-43DF-B227-1E60E4D30D2C}"/>
    <cellStyle name="Normal 2 2 2 2 2 2 2 12 7 2" xfId="16686" xr:uid="{6C2DE3B1-54FD-440A-8A7A-778CF5686149}"/>
    <cellStyle name="Normal 2 2 2 2 2 2 2 12 7 3" xfId="16687" xr:uid="{5657F6C0-7127-44BF-B15F-FF6C81C01901}"/>
    <cellStyle name="Normal 2 2 2 2 2 2 2 12 7 4" xfId="16688" xr:uid="{A2371033-4EDC-4FBC-8A15-159FFE0921E9}"/>
    <cellStyle name="Normal 2 2 2 2 2 2 2 12 7 5" xfId="16689" xr:uid="{559F53FE-B94F-41C1-AB73-57A9EEB1981D}"/>
    <cellStyle name="Normal 2 2 2 2 2 2 2 12 7 6" xfId="16690" xr:uid="{23A25E3C-2513-4B30-8E67-CDD22BBE270C}"/>
    <cellStyle name="Normal 2 2 2 2 2 2 2 12 8" xfId="16691" xr:uid="{016ED021-D862-4309-80FB-E78C69F15915}"/>
    <cellStyle name="Normal 2 2 2 2 2 2 2 12 8 2" xfId="16692" xr:uid="{9C021A4C-EFDD-4BA1-A6CD-E5165B7854DD}"/>
    <cellStyle name="Normal 2 2 2 2 2 2 2 12 8 3" xfId="16693" xr:uid="{6C09B659-C2EF-4A86-94D9-C3876BB2CA1C}"/>
    <cellStyle name="Normal 2 2 2 2 2 2 2 12 8 4" xfId="16694" xr:uid="{547AC9B0-CB36-4512-9430-0DD06B933062}"/>
    <cellStyle name="Normal 2 2 2 2 2 2 2 12 8 5" xfId="16695" xr:uid="{F5759B5D-586B-4FAC-8D0D-A1CBC3A94FAA}"/>
    <cellStyle name="Normal 2 2 2 2 2 2 2 12 8 6" xfId="16696" xr:uid="{D179D282-ADCA-4110-87E2-5AFECDC944CC}"/>
    <cellStyle name="Normal 2 2 2 2 2 2 2 12 9" xfId="16697" xr:uid="{A061CBB2-8B12-48C5-B2F6-52445B0B2978}"/>
    <cellStyle name="Normal 2 2 2 2 2 2 2 13" xfId="16698" xr:uid="{ACFA10B8-3C47-426C-BAB5-154D4FCF4747}"/>
    <cellStyle name="Normal 2 2 2 2 2 2 2 13 10" xfId="16699" xr:uid="{06C0647C-8804-4B27-AD5E-2D73AE12C264}"/>
    <cellStyle name="Normal 2 2 2 2 2 2 2 13 11" xfId="16700" xr:uid="{C213468A-D86A-49E6-96E1-8B059BD256B9}"/>
    <cellStyle name="Normal 2 2 2 2 2 2 2 13 12" xfId="16701" xr:uid="{540398A2-28AD-4654-B93F-D6768ADB9A94}"/>
    <cellStyle name="Normal 2 2 2 2 2 2 2 13 13" xfId="16702" xr:uid="{3CE00B0C-343A-48C1-8052-542A691B6E17}"/>
    <cellStyle name="Normal 2 2 2 2 2 2 2 13 2" xfId="16703" xr:uid="{7A1B3406-D418-4536-8255-E21DA546B110}"/>
    <cellStyle name="Normal 2 2 2 2 2 2 2 13 2 2" xfId="16704" xr:uid="{7B81F780-C76F-4489-9F08-F53C6DE41182}"/>
    <cellStyle name="Normal 2 2 2 2 2 2 2 13 2 3" xfId="16705" xr:uid="{C925C217-E540-4467-9083-700DEB2CF077}"/>
    <cellStyle name="Normal 2 2 2 2 2 2 2 13 2 4" xfId="16706" xr:uid="{4226B217-0CCA-4227-BB32-26DBFF7C85F4}"/>
    <cellStyle name="Normal 2 2 2 2 2 2 2 13 2 5" xfId="16707" xr:uid="{75657354-6B69-4F21-A418-129500E7661A}"/>
    <cellStyle name="Normal 2 2 2 2 2 2 2 13 2 6" xfId="16708" xr:uid="{F8612B02-E2D9-47ED-BC1B-95168130E1E7}"/>
    <cellStyle name="Normal 2 2 2 2 2 2 2 13 3" xfId="16709" xr:uid="{D85A797E-D580-4C5B-8991-F826373F12DB}"/>
    <cellStyle name="Normal 2 2 2 2 2 2 2 13 3 2" xfId="16710" xr:uid="{3541F834-7EBA-4BF5-BEA1-4D546EC32828}"/>
    <cellStyle name="Normal 2 2 2 2 2 2 2 13 3 3" xfId="16711" xr:uid="{15B07E84-4665-4DB8-BB42-6DB49FF914F6}"/>
    <cellStyle name="Normal 2 2 2 2 2 2 2 13 3 4" xfId="16712" xr:uid="{48205A50-1C8A-494A-9605-8015CA666789}"/>
    <cellStyle name="Normal 2 2 2 2 2 2 2 13 3 5" xfId="16713" xr:uid="{FA824C0A-1D5C-4C02-B59E-8E6BC8E88B93}"/>
    <cellStyle name="Normal 2 2 2 2 2 2 2 13 3 6" xfId="16714" xr:uid="{D89ACCA7-D15D-446D-8D60-FEDA89FDFE82}"/>
    <cellStyle name="Normal 2 2 2 2 2 2 2 13 4" xfId="16715" xr:uid="{6CDE8E81-1F34-48EB-BC1E-36E2BDF40860}"/>
    <cellStyle name="Normal 2 2 2 2 2 2 2 13 4 2" xfId="16716" xr:uid="{7533D191-F15F-4FED-ABCE-E1D14986BC97}"/>
    <cellStyle name="Normal 2 2 2 2 2 2 2 13 4 3" xfId="16717" xr:uid="{FDC1D02B-9E6C-47DF-9FD1-180EF718DAEB}"/>
    <cellStyle name="Normal 2 2 2 2 2 2 2 13 4 4" xfId="16718" xr:uid="{8FBE11E9-1424-40D4-A8F6-3FC3406F677C}"/>
    <cellStyle name="Normal 2 2 2 2 2 2 2 13 4 5" xfId="16719" xr:uid="{C91E7488-DDD6-4F66-9F03-7CAF04C5BA31}"/>
    <cellStyle name="Normal 2 2 2 2 2 2 2 13 4 6" xfId="16720" xr:uid="{19A71F89-1067-48C5-936B-2AE7B1B75B64}"/>
    <cellStyle name="Normal 2 2 2 2 2 2 2 13 5" xfId="16721" xr:uid="{57F8DD76-656C-4C29-A7CD-9ED51B812771}"/>
    <cellStyle name="Normal 2 2 2 2 2 2 2 13 5 2" xfId="16722" xr:uid="{45DBB53C-F992-4A62-A8AD-F5A4B4ABBB52}"/>
    <cellStyle name="Normal 2 2 2 2 2 2 2 13 5 3" xfId="16723" xr:uid="{A4F04179-6936-4290-9209-5D68F9297BE8}"/>
    <cellStyle name="Normal 2 2 2 2 2 2 2 13 5 4" xfId="16724" xr:uid="{3E9AB255-79E6-49FA-B245-2553262FE759}"/>
    <cellStyle name="Normal 2 2 2 2 2 2 2 13 5 5" xfId="16725" xr:uid="{E8BB8D46-DA7D-4773-B854-524A3309C218}"/>
    <cellStyle name="Normal 2 2 2 2 2 2 2 13 5 6" xfId="16726" xr:uid="{DFAF9C90-6F84-492A-BB62-A88671502FE1}"/>
    <cellStyle name="Normal 2 2 2 2 2 2 2 13 6" xfId="16727" xr:uid="{EDDF5E78-B0BF-4ABE-8EE4-4176EEC65FDC}"/>
    <cellStyle name="Normal 2 2 2 2 2 2 2 13 6 2" xfId="16728" xr:uid="{4037834A-54F0-4553-8E2A-CA151D3B6586}"/>
    <cellStyle name="Normal 2 2 2 2 2 2 2 13 6 3" xfId="16729" xr:uid="{1B750BF8-1E81-4141-857E-180D72029C51}"/>
    <cellStyle name="Normal 2 2 2 2 2 2 2 13 6 4" xfId="16730" xr:uid="{F773C3B4-897E-454D-8704-CDE15B9CC9C0}"/>
    <cellStyle name="Normal 2 2 2 2 2 2 2 13 6 5" xfId="16731" xr:uid="{783E3673-1D70-4A74-A214-B381C34A2FF8}"/>
    <cellStyle name="Normal 2 2 2 2 2 2 2 13 6 6" xfId="16732" xr:uid="{4774A050-CE6B-415A-8080-186FCF783F3C}"/>
    <cellStyle name="Normal 2 2 2 2 2 2 2 13 7" xfId="16733" xr:uid="{1A0C397F-EC2B-4802-98EF-3BFCADAE0446}"/>
    <cellStyle name="Normal 2 2 2 2 2 2 2 13 7 2" xfId="16734" xr:uid="{C83C3BDE-E7C3-4B01-AC6D-FC0386E0A57E}"/>
    <cellStyle name="Normal 2 2 2 2 2 2 2 13 7 3" xfId="16735" xr:uid="{89DA25D8-5985-4B02-917B-3D97EC5C91B3}"/>
    <cellStyle name="Normal 2 2 2 2 2 2 2 13 7 4" xfId="16736" xr:uid="{B8F99132-6A56-463B-AB46-5AABCA23DBB8}"/>
    <cellStyle name="Normal 2 2 2 2 2 2 2 13 7 5" xfId="16737" xr:uid="{FEA42181-9E0B-4B2F-BDDA-49B2863D2719}"/>
    <cellStyle name="Normal 2 2 2 2 2 2 2 13 7 6" xfId="16738" xr:uid="{820A21E5-B39B-4394-B8CA-5EE49687B6AF}"/>
    <cellStyle name="Normal 2 2 2 2 2 2 2 13 8" xfId="16739" xr:uid="{62AF12D2-DCC0-4C98-BB63-225F5E7321F2}"/>
    <cellStyle name="Normal 2 2 2 2 2 2 2 13 8 2" xfId="16740" xr:uid="{5AC6F8AD-808F-4914-AC16-21BAD0FB95FD}"/>
    <cellStyle name="Normal 2 2 2 2 2 2 2 13 8 3" xfId="16741" xr:uid="{E9E0B085-D255-4AD5-BDA8-93ECCADAB14A}"/>
    <cellStyle name="Normal 2 2 2 2 2 2 2 13 8 4" xfId="16742" xr:uid="{8B341A55-35C9-4D70-BB17-B8C2CF0BE4F6}"/>
    <cellStyle name="Normal 2 2 2 2 2 2 2 13 8 5" xfId="16743" xr:uid="{D131188C-F097-4367-82FA-8F8EF8627DD9}"/>
    <cellStyle name="Normal 2 2 2 2 2 2 2 13 8 6" xfId="16744" xr:uid="{22E8DD4A-327D-47EC-86CD-151065D7624B}"/>
    <cellStyle name="Normal 2 2 2 2 2 2 2 13 9" xfId="16745" xr:uid="{5B2927A4-8166-47B8-9FF4-7EC9D35F9746}"/>
    <cellStyle name="Normal 2 2 2 2 2 2 2 14" xfId="16746" xr:uid="{0F6A0044-03FB-4A97-8CD1-7EDFC40B5ADF}"/>
    <cellStyle name="Normal 2 2 2 2 2 2 2 15" xfId="16747" xr:uid="{FF4CE152-53A8-424D-885F-BA35C8954F25}"/>
    <cellStyle name="Normal 2 2 2 2 2 2 2 16" xfId="16748" xr:uid="{4233CFB1-5DCD-4635-B743-6D5664D00A67}"/>
    <cellStyle name="Normal 2 2 2 2 2 2 2 17" xfId="16749" xr:uid="{A06A5655-695C-416C-A9B2-04D2153608D2}"/>
    <cellStyle name="Normal 2 2 2 2 2 2 2 18" xfId="16750" xr:uid="{23D02B43-F9D2-4F4F-8393-26E136B7B5B3}"/>
    <cellStyle name="Normal 2 2 2 2 2 2 2 19" xfId="16751" xr:uid="{CC45A660-191F-4777-8501-451E4F0D5640}"/>
    <cellStyle name="Normal 2 2 2 2 2 2 2 2" xfId="16752" xr:uid="{6CAACCC5-24A2-4EAD-9502-2444038F1DC5}"/>
    <cellStyle name="Normal 2 2 2 2 2 2 2 2 10" xfId="16753" xr:uid="{B01A4110-DE1C-4519-A935-298FB9E892E9}"/>
    <cellStyle name="Normal 2 2 2 2 2 2 2 2 10 10" xfId="16754" xr:uid="{9F1C9272-9DB6-480E-B89C-0D87B626B849}"/>
    <cellStyle name="Normal 2 2 2 2 2 2 2 2 10 11" xfId="16755" xr:uid="{DD726209-E372-443B-A066-9BA493E59554}"/>
    <cellStyle name="Normal 2 2 2 2 2 2 2 2 10 12" xfId="16756" xr:uid="{29315F31-4D5D-4801-8BD7-6A825AE9C424}"/>
    <cellStyle name="Normal 2 2 2 2 2 2 2 2 10 13" xfId="16757" xr:uid="{AA2A1478-84A7-4065-8DC4-68249DE9B698}"/>
    <cellStyle name="Normal 2 2 2 2 2 2 2 2 10 2" xfId="16758" xr:uid="{8A09BD4F-4A01-4E1A-BAAE-B31E482B0426}"/>
    <cellStyle name="Normal 2 2 2 2 2 2 2 2 10 2 2" xfId="16759" xr:uid="{865A16B9-EE18-49A7-9C88-340D66AE1ECB}"/>
    <cellStyle name="Normal 2 2 2 2 2 2 2 2 10 2 3" xfId="16760" xr:uid="{49CFE8D7-AFFB-4BBC-B1B8-9AB308FA8FFC}"/>
    <cellStyle name="Normal 2 2 2 2 2 2 2 2 10 2 4" xfId="16761" xr:uid="{475BFA9C-67D0-4B64-9D8B-CB196A5E199F}"/>
    <cellStyle name="Normal 2 2 2 2 2 2 2 2 10 2 5" xfId="16762" xr:uid="{7048D059-8E10-49AC-BB1B-1F737ED120FE}"/>
    <cellStyle name="Normal 2 2 2 2 2 2 2 2 10 2 6" xfId="16763" xr:uid="{1614FEB4-3E55-4CE3-8E96-C887D4B3EB3A}"/>
    <cellStyle name="Normal 2 2 2 2 2 2 2 2 10 3" xfId="16764" xr:uid="{8C3CBAEF-0976-4798-9A14-20FE64D26E33}"/>
    <cellStyle name="Normal 2 2 2 2 2 2 2 2 10 3 2" xfId="16765" xr:uid="{E69842A4-9EC7-4F31-8495-878297362DF8}"/>
    <cellStyle name="Normal 2 2 2 2 2 2 2 2 10 3 3" xfId="16766" xr:uid="{F53200D3-E781-47E1-A4A1-40E0EEF78BC3}"/>
    <cellStyle name="Normal 2 2 2 2 2 2 2 2 10 3 4" xfId="16767" xr:uid="{E51568AB-AD1E-465C-9F96-32B38841F5B6}"/>
    <cellStyle name="Normal 2 2 2 2 2 2 2 2 10 3 5" xfId="16768" xr:uid="{14690358-74EC-46EB-815D-2F10BDB17B5A}"/>
    <cellStyle name="Normal 2 2 2 2 2 2 2 2 10 3 6" xfId="16769" xr:uid="{1C692DA9-67F4-4453-9C4B-976250E69D59}"/>
    <cellStyle name="Normal 2 2 2 2 2 2 2 2 10 4" xfId="16770" xr:uid="{39EA669E-E474-484C-AFDB-646A5AC1B912}"/>
    <cellStyle name="Normal 2 2 2 2 2 2 2 2 10 4 2" xfId="16771" xr:uid="{FCE44F95-3944-4C5F-9763-0E2BE07717E6}"/>
    <cellStyle name="Normal 2 2 2 2 2 2 2 2 10 4 3" xfId="16772" xr:uid="{CB4A62D5-DF52-4C88-B01C-658E03C607A3}"/>
    <cellStyle name="Normal 2 2 2 2 2 2 2 2 10 4 4" xfId="16773" xr:uid="{52A1BB0F-AA7E-45DB-AB59-BDBACA1D4F2E}"/>
    <cellStyle name="Normal 2 2 2 2 2 2 2 2 10 4 5" xfId="16774" xr:uid="{72E614E9-7A1A-4491-9459-7065A5AA14B3}"/>
    <cellStyle name="Normal 2 2 2 2 2 2 2 2 10 4 6" xfId="16775" xr:uid="{E54EECDA-DBAF-411F-B0EB-C8570A5BD653}"/>
    <cellStyle name="Normal 2 2 2 2 2 2 2 2 10 5" xfId="16776" xr:uid="{6C347CAB-913D-4170-A745-28B5863F9A0B}"/>
    <cellStyle name="Normal 2 2 2 2 2 2 2 2 10 5 2" xfId="16777" xr:uid="{772A0EFC-B4A2-4AFA-99AC-C6C774284361}"/>
    <cellStyle name="Normal 2 2 2 2 2 2 2 2 10 5 3" xfId="16778" xr:uid="{A0A73FD6-AD29-4623-BC27-8C0289C13E18}"/>
    <cellStyle name="Normal 2 2 2 2 2 2 2 2 10 5 4" xfId="16779" xr:uid="{0ED44312-A7AA-4989-BA41-DFA6FA659B70}"/>
    <cellStyle name="Normal 2 2 2 2 2 2 2 2 10 5 5" xfId="16780" xr:uid="{05A1AE7F-49B0-4D3F-B74C-1D97CA02CDC1}"/>
    <cellStyle name="Normal 2 2 2 2 2 2 2 2 10 5 6" xfId="16781" xr:uid="{C8F8A991-9867-46A8-8D5E-6BA6C86DBFD0}"/>
    <cellStyle name="Normal 2 2 2 2 2 2 2 2 10 6" xfId="16782" xr:uid="{0F21E4B6-9EC7-4603-B51B-DF4126AE8E92}"/>
    <cellStyle name="Normal 2 2 2 2 2 2 2 2 10 6 2" xfId="16783" xr:uid="{E73B4A8A-E884-443D-80F7-7493BFE375FD}"/>
    <cellStyle name="Normal 2 2 2 2 2 2 2 2 10 6 3" xfId="16784" xr:uid="{1ECA477D-DC4E-4797-99AC-7F4366293189}"/>
    <cellStyle name="Normal 2 2 2 2 2 2 2 2 10 6 4" xfId="16785" xr:uid="{7D1CAB44-4725-46E1-9EB3-2956DC3D5A79}"/>
    <cellStyle name="Normal 2 2 2 2 2 2 2 2 10 6 5" xfId="16786" xr:uid="{5898AD01-DEA9-4D2A-8248-6CB5F880E153}"/>
    <cellStyle name="Normal 2 2 2 2 2 2 2 2 10 6 6" xfId="16787" xr:uid="{91D3E33F-928E-47BA-954B-7EFAF119C518}"/>
    <cellStyle name="Normal 2 2 2 2 2 2 2 2 10 7" xfId="16788" xr:uid="{F6E6CEFD-DFCB-48BE-9869-7EF992B08525}"/>
    <cellStyle name="Normal 2 2 2 2 2 2 2 2 10 7 2" xfId="16789" xr:uid="{D7EE7CAF-CB6F-47C8-9757-20874B3C4FFB}"/>
    <cellStyle name="Normal 2 2 2 2 2 2 2 2 10 7 3" xfId="16790" xr:uid="{FEFD27F6-48A5-4E0F-9DCC-61C4B070871C}"/>
    <cellStyle name="Normal 2 2 2 2 2 2 2 2 10 7 4" xfId="16791" xr:uid="{AD819972-3622-4C1A-8136-B09BC04A49C1}"/>
    <cellStyle name="Normal 2 2 2 2 2 2 2 2 10 7 5" xfId="16792" xr:uid="{764C3359-3FFB-448E-BC30-D1B604B4842A}"/>
    <cellStyle name="Normal 2 2 2 2 2 2 2 2 10 7 6" xfId="16793" xr:uid="{5EE6C174-C199-46DD-8614-11A3DBAD73BD}"/>
    <cellStyle name="Normal 2 2 2 2 2 2 2 2 10 8" xfId="16794" xr:uid="{9D8A4D0E-76FB-49C8-A2A0-8E6BBD867AAD}"/>
    <cellStyle name="Normal 2 2 2 2 2 2 2 2 10 8 2" xfId="16795" xr:uid="{E7B7A934-D84C-4A19-BD4A-B845C4DF7309}"/>
    <cellStyle name="Normal 2 2 2 2 2 2 2 2 10 8 3" xfId="16796" xr:uid="{1B0F307E-3E87-44ED-A477-2B2A6C5C24D4}"/>
    <cellStyle name="Normal 2 2 2 2 2 2 2 2 10 8 4" xfId="16797" xr:uid="{CB3C788F-EFAB-44F9-8435-11323B225678}"/>
    <cellStyle name="Normal 2 2 2 2 2 2 2 2 10 8 5" xfId="16798" xr:uid="{B9CE4DD2-599F-4810-BE10-43616F6C2A1D}"/>
    <cellStyle name="Normal 2 2 2 2 2 2 2 2 10 8 6" xfId="16799" xr:uid="{FA229592-EBC1-4DD8-80C2-43FC084E52A6}"/>
    <cellStyle name="Normal 2 2 2 2 2 2 2 2 10 9" xfId="16800" xr:uid="{8FF1F4E3-989D-42A8-BC99-2BEE3AAF247F}"/>
    <cellStyle name="Normal 2 2 2 2 2 2 2 2 11" xfId="16801" xr:uid="{B94528E5-573C-4779-BD80-B3E046C8519C}"/>
    <cellStyle name="Normal 2 2 2 2 2 2 2 2 11 10" xfId="16802" xr:uid="{AECD9E11-73D5-4C58-8811-D275C600ADC4}"/>
    <cellStyle name="Normal 2 2 2 2 2 2 2 2 11 11" xfId="16803" xr:uid="{27B237CC-60EA-4FF3-8243-CC919665B898}"/>
    <cellStyle name="Normal 2 2 2 2 2 2 2 2 11 12" xfId="16804" xr:uid="{C1B5F407-0650-4EB9-AA01-6515E2876817}"/>
    <cellStyle name="Normal 2 2 2 2 2 2 2 2 11 13" xfId="16805" xr:uid="{DB20E391-EA53-48CC-902B-1CE1E6D51A89}"/>
    <cellStyle name="Normal 2 2 2 2 2 2 2 2 11 2" xfId="16806" xr:uid="{8DBC3639-668D-4A88-9582-D4C95145E4AC}"/>
    <cellStyle name="Normal 2 2 2 2 2 2 2 2 11 2 2" xfId="16807" xr:uid="{7A16B55A-E300-424F-A7AE-9973CEE774DD}"/>
    <cellStyle name="Normal 2 2 2 2 2 2 2 2 11 2 3" xfId="16808" xr:uid="{56D721F5-5494-4CA1-9203-1A568630FF24}"/>
    <cellStyle name="Normal 2 2 2 2 2 2 2 2 11 2 4" xfId="16809" xr:uid="{C38435CC-5780-4588-850D-AE88F3461871}"/>
    <cellStyle name="Normal 2 2 2 2 2 2 2 2 11 2 5" xfId="16810" xr:uid="{29C34763-FC5D-488A-A049-31D304526E9A}"/>
    <cellStyle name="Normal 2 2 2 2 2 2 2 2 11 2 6" xfId="16811" xr:uid="{620EDFA3-A796-4707-A8AF-C3D9F8FCC05E}"/>
    <cellStyle name="Normal 2 2 2 2 2 2 2 2 11 3" xfId="16812" xr:uid="{E223E05E-92BD-4ACE-B4F1-BEA15D3CCB7A}"/>
    <cellStyle name="Normal 2 2 2 2 2 2 2 2 11 3 2" xfId="16813" xr:uid="{19EB9D1E-9A01-4155-9216-9E7B27955AB7}"/>
    <cellStyle name="Normal 2 2 2 2 2 2 2 2 11 3 3" xfId="16814" xr:uid="{44EB2E8A-8F7A-43E5-99D8-7D2D3EAB7B90}"/>
    <cellStyle name="Normal 2 2 2 2 2 2 2 2 11 3 4" xfId="16815" xr:uid="{05637066-2CDA-4049-8B37-320A277CA66B}"/>
    <cellStyle name="Normal 2 2 2 2 2 2 2 2 11 3 5" xfId="16816" xr:uid="{466FE4D6-8812-460D-A837-641A98DA7CB1}"/>
    <cellStyle name="Normal 2 2 2 2 2 2 2 2 11 3 6" xfId="16817" xr:uid="{33946C5D-4690-417E-9BD0-18728ACFD98E}"/>
    <cellStyle name="Normal 2 2 2 2 2 2 2 2 11 4" xfId="16818" xr:uid="{26CF36C0-F7BB-4AA1-856F-5C74C08AE00D}"/>
    <cellStyle name="Normal 2 2 2 2 2 2 2 2 11 4 2" xfId="16819" xr:uid="{FCB1A7B4-A1D1-401F-AF58-7D06F0A49C8E}"/>
    <cellStyle name="Normal 2 2 2 2 2 2 2 2 11 4 3" xfId="16820" xr:uid="{C8149E51-8EEE-47AC-972A-2822A76A59A5}"/>
    <cellStyle name="Normal 2 2 2 2 2 2 2 2 11 4 4" xfId="16821" xr:uid="{1C2F141D-560B-4F9D-8971-3734B6351DD7}"/>
    <cellStyle name="Normal 2 2 2 2 2 2 2 2 11 4 5" xfId="16822" xr:uid="{DDBA4C78-037D-463B-95D1-86237F0C2167}"/>
    <cellStyle name="Normal 2 2 2 2 2 2 2 2 11 4 6" xfId="16823" xr:uid="{3DA3C959-FC2D-455E-8A81-482368268907}"/>
    <cellStyle name="Normal 2 2 2 2 2 2 2 2 11 5" xfId="16824" xr:uid="{EA2BED72-EDE2-4C72-A7DE-5A4C000F25FF}"/>
    <cellStyle name="Normal 2 2 2 2 2 2 2 2 11 5 2" xfId="16825" xr:uid="{78636BD2-1C73-4F7B-A2D9-4BE27B532628}"/>
    <cellStyle name="Normal 2 2 2 2 2 2 2 2 11 5 3" xfId="16826" xr:uid="{8F05A161-FE95-4FD9-9861-D07666CBD521}"/>
    <cellStyle name="Normal 2 2 2 2 2 2 2 2 11 5 4" xfId="16827" xr:uid="{9664A48B-D59C-47AD-9DC6-60918102B7CB}"/>
    <cellStyle name="Normal 2 2 2 2 2 2 2 2 11 5 5" xfId="16828" xr:uid="{212C390F-6194-4FC9-B00D-D6F05AB48896}"/>
    <cellStyle name="Normal 2 2 2 2 2 2 2 2 11 5 6" xfId="16829" xr:uid="{EE47C618-9301-4F33-98C5-FB1B21C0DE8F}"/>
    <cellStyle name="Normal 2 2 2 2 2 2 2 2 11 6" xfId="16830" xr:uid="{3AFD4E18-6AA2-4DC2-8709-D6F6CB32A450}"/>
    <cellStyle name="Normal 2 2 2 2 2 2 2 2 11 6 2" xfId="16831" xr:uid="{CF798D9F-5ED6-484F-8042-DBE40DB03C44}"/>
    <cellStyle name="Normal 2 2 2 2 2 2 2 2 11 6 3" xfId="16832" xr:uid="{BEF6B999-05FA-417C-AF57-C63E05A4F4B0}"/>
    <cellStyle name="Normal 2 2 2 2 2 2 2 2 11 6 4" xfId="16833" xr:uid="{83579FAD-2D01-4C82-82B3-13A274D1BF2A}"/>
    <cellStyle name="Normal 2 2 2 2 2 2 2 2 11 6 5" xfId="16834" xr:uid="{FBE52E4D-A0EC-430A-85DA-EFC95BBCF64C}"/>
    <cellStyle name="Normal 2 2 2 2 2 2 2 2 11 6 6" xfId="16835" xr:uid="{F8A83DAD-346F-4718-9A0C-D0988C881F77}"/>
    <cellStyle name="Normal 2 2 2 2 2 2 2 2 11 7" xfId="16836" xr:uid="{35D53AAE-EDAE-4175-BA50-CBEDE3A05070}"/>
    <cellStyle name="Normal 2 2 2 2 2 2 2 2 11 7 2" xfId="16837" xr:uid="{52E6F870-C306-4C92-9F67-1DE1F16F4FBE}"/>
    <cellStyle name="Normal 2 2 2 2 2 2 2 2 11 7 3" xfId="16838" xr:uid="{C3A1C6E0-C736-459A-B1A1-F428D2216773}"/>
    <cellStyle name="Normal 2 2 2 2 2 2 2 2 11 7 4" xfId="16839" xr:uid="{2E0021C5-2609-4C64-BC6C-D5580B6569E7}"/>
    <cellStyle name="Normal 2 2 2 2 2 2 2 2 11 7 5" xfId="16840" xr:uid="{7C3BD165-04F8-4836-AD80-4325F325F084}"/>
    <cellStyle name="Normal 2 2 2 2 2 2 2 2 11 7 6" xfId="16841" xr:uid="{B5249A42-B1E6-4636-BA97-80D989C21D43}"/>
    <cellStyle name="Normal 2 2 2 2 2 2 2 2 11 8" xfId="16842" xr:uid="{1EE3A6DD-8B9C-4480-9595-2B1EE39903F1}"/>
    <cellStyle name="Normal 2 2 2 2 2 2 2 2 11 8 2" xfId="16843" xr:uid="{1856D4E7-2EA0-4F9E-8C7A-F7A088D14F1D}"/>
    <cellStyle name="Normal 2 2 2 2 2 2 2 2 11 8 3" xfId="16844" xr:uid="{49BF4354-7DD4-4E2F-8F04-DDF265CB9CA7}"/>
    <cellStyle name="Normal 2 2 2 2 2 2 2 2 11 8 4" xfId="16845" xr:uid="{EFB630B8-5BDE-4554-A0E6-4A8C68BB165C}"/>
    <cellStyle name="Normal 2 2 2 2 2 2 2 2 11 8 5" xfId="16846" xr:uid="{C605E142-65D7-4E04-A788-47421F54FACA}"/>
    <cellStyle name="Normal 2 2 2 2 2 2 2 2 11 8 6" xfId="16847" xr:uid="{36FBE402-61FE-4316-9BDA-EA0D1AAD4BF8}"/>
    <cellStyle name="Normal 2 2 2 2 2 2 2 2 11 9" xfId="16848" xr:uid="{287CF173-056B-4760-860F-A7F3FB664407}"/>
    <cellStyle name="Normal 2 2 2 2 2 2 2 2 12" xfId="16849" xr:uid="{A018F305-40F5-4433-922E-0983B1E0EC38}"/>
    <cellStyle name="Normal 2 2 2 2 2 2 2 2 12 10" xfId="16850" xr:uid="{88F788B2-F166-4A49-9F3F-7D25C982F355}"/>
    <cellStyle name="Normal 2 2 2 2 2 2 2 2 12 11" xfId="16851" xr:uid="{DF8892E9-2D88-4018-8619-3F5444D092BC}"/>
    <cellStyle name="Normal 2 2 2 2 2 2 2 2 12 2" xfId="16852" xr:uid="{627EA272-5D45-412F-B4FA-58CC631C42B1}"/>
    <cellStyle name="Normal 2 2 2 2 2 2 2 2 12 3" xfId="16853" xr:uid="{26AE5179-4029-4829-9ABD-64427C1056A8}"/>
    <cellStyle name="Normal 2 2 2 2 2 2 2 2 12 4" xfId="16854" xr:uid="{8F9BCE38-EDE0-4A65-8B6C-90D80FEEB4AC}"/>
    <cellStyle name="Normal 2 2 2 2 2 2 2 2 12 5" xfId="16855" xr:uid="{85A12D42-5E04-4700-A5E3-43ED26214AA9}"/>
    <cellStyle name="Normal 2 2 2 2 2 2 2 2 12 6" xfId="16856" xr:uid="{19E1A0C7-7BD6-48E7-BE43-8CA792954783}"/>
    <cellStyle name="Normal 2 2 2 2 2 2 2 2 12 7" xfId="16857" xr:uid="{FA21BA2D-0FE0-4924-A116-CA3F8D34C2A3}"/>
    <cellStyle name="Normal 2 2 2 2 2 2 2 2 12 8" xfId="16858" xr:uid="{9809D6D0-A77D-402F-B402-DB2873E628AB}"/>
    <cellStyle name="Normal 2 2 2 2 2 2 2 2 12 9" xfId="16859" xr:uid="{C38846F1-D4F1-432E-9036-5618631294F9}"/>
    <cellStyle name="Normal 2 2 2 2 2 2 2 2 13" xfId="16860" xr:uid="{F82CCC4C-F427-4D3F-B466-7EB7D97BFFBF}"/>
    <cellStyle name="Normal 2 2 2 2 2 2 2 2 14" xfId="16861" xr:uid="{538DCF67-E466-46B7-9817-4C0FE468165C}"/>
    <cellStyle name="Normal 2 2 2 2 2 2 2 2 15" xfId="16862" xr:uid="{F995C4F4-CBD9-4F0B-8F9A-94636A0FFA29}"/>
    <cellStyle name="Normal 2 2 2 2 2 2 2 2 16" xfId="16863" xr:uid="{8A56FCFE-39F3-4C23-AEFF-BDB036162119}"/>
    <cellStyle name="Normal 2 2 2 2 2 2 2 2 17" xfId="16864" xr:uid="{71299CE6-BCFA-4787-937E-EE2AD1F349D4}"/>
    <cellStyle name="Normal 2 2 2 2 2 2 2 2 18" xfId="16865" xr:uid="{A34BE437-CE28-4DBB-A331-37522A90BE04}"/>
    <cellStyle name="Normal 2 2 2 2 2 2 2 2 19" xfId="16866" xr:uid="{A0F6897E-9AD7-4E51-A7DD-AD76D8C6417F}"/>
    <cellStyle name="Normal 2 2 2 2 2 2 2 2 2" xfId="16867" xr:uid="{A3EA577F-BDA5-4C2B-BB23-C3A39EA5F69C}"/>
    <cellStyle name="Normal 2 2 2 2 2 2 2 2 2 10" xfId="16868" xr:uid="{01D36B9C-D734-4A77-8A6C-276FA83382D8}"/>
    <cellStyle name="Normal 2 2 2 2 2 2 2 2 2 10 2" xfId="16869" xr:uid="{61111BF7-ED41-4BB2-8DF8-1C6BAA5AC1A4}"/>
    <cellStyle name="Normal 2 2 2 2 2 2 2 2 2 10 3" xfId="16870" xr:uid="{0CFA75F4-6FE1-4C21-9103-AB57D11E1037}"/>
    <cellStyle name="Normal 2 2 2 2 2 2 2 2 2 10 4" xfId="16871" xr:uid="{B0B127B9-ACE0-4FD5-BE76-2147C7D0F8B5}"/>
    <cellStyle name="Normal 2 2 2 2 2 2 2 2 2 10 5" xfId="16872" xr:uid="{FE26BAEB-3027-49F9-8687-B6D992D17E5D}"/>
    <cellStyle name="Normal 2 2 2 2 2 2 2 2 2 10 6" xfId="16873" xr:uid="{EAFF5DC6-B7A3-4255-B7CF-DD60A6CB8E69}"/>
    <cellStyle name="Normal 2 2 2 2 2 2 2 2 2 11" xfId="16874" xr:uid="{947A3BD0-F9D0-44B5-87AE-E4CC8309BEFF}"/>
    <cellStyle name="Normal 2 2 2 2 2 2 2 2 2 11 2" xfId="16875" xr:uid="{8FCF23B0-00B6-4FA9-BC6A-7D074F4397B1}"/>
    <cellStyle name="Normal 2 2 2 2 2 2 2 2 2 11 3" xfId="16876" xr:uid="{BD743EE9-F81C-45AD-A7C4-93F6079E940F}"/>
    <cellStyle name="Normal 2 2 2 2 2 2 2 2 2 11 4" xfId="16877" xr:uid="{88EE32DB-3BD6-4FDD-A8DA-D891EE0C1190}"/>
    <cellStyle name="Normal 2 2 2 2 2 2 2 2 2 11 5" xfId="16878" xr:uid="{7950789C-CF80-4B86-A341-CC6CB261C5FC}"/>
    <cellStyle name="Normal 2 2 2 2 2 2 2 2 2 11 6" xfId="16879" xr:uid="{977E4CDF-B86C-47F5-851A-7DEA671EE571}"/>
    <cellStyle name="Normal 2 2 2 2 2 2 2 2 2 12" xfId="16880" xr:uid="{672D587E-DA06-4FF3-B6D8-8249073DF2E4}"/>
    <cellStyle name="Normal 2 2 2 2 2 2 2 2 2 12 2" xfId="16881" xr:uid="{94A19E78-8E79-4ABD-BA3B-A6D4EB02F135}"/>
    <cellStyle name="Normal 2 2 2 2 2 2 2 2 2 12 3" xfId="16882" xr:uid="{BBAC9968-F069-4816-A8CC-30BA5E7DBEF8}"/>
    <cellStyle name="Normal 2 2 2 2 2 2 2 2 2 12 4" xfId="16883" xr:uid="{57762640-B0F1-48B0-806C-3CF357702854}"/>
    <cellStyle name="Normal 2 2 2 2 2 2 2 2 2 12 5" xfId="16884" xr:uid="{20F46D71-24DC-447D-8A3F-22F6263BDA96}"/>
    <cellStyle name="Normal 2 2 2 2 2 2 2 2 2 12 6" xfId="16885" xr:uid="{6AC39735-E2CC-4E5B-99CB-35C3D4228A8E}"/>
    <cellStyle name="Normal 2 2 2 2 2 2 2 2 2 13" xfId="16886" xr:uid="{ACED8207-5274-4AC2-BE9C-2EDA4775469B}"/>
    <cellStyle name="Normal 2 2 2 2 2 2 2 2 2 13 2" xfId="16887" xr:uid="{5E828A0B-A1F8-48CD-AF43-626785DBDAC9}"/>
    <cellStyle name="Normal 2 2 2 2 2 2 2 2 2 13 3" xfId="16888" xr:uid="{CF8A2C14-5CBA-4009-9B95-11CE602BB2AF}"/>
    <cellStyle name="Normal 2 2 2 2 2 2 2 2 2 13 4" xfId="16889" xr:uid="{1EFED6AC-E0F4-4292-BB34-DCE4277B4883}"/>
    <cellStyle name="Normal 2 2 2 2 2 2 2 2 2 13 5" xfId="16890" xr:uid="{EDDB953A-FA6F-402E-9515-1DF5A37E0E59}"/>
    <cellStyle name="Normal 2 2 2 2 2 2 2 2 2 13 6" xfId="16891" xr:uid="{B000F7AB-BA6A-42E3-88E0-7DDFC17FDD57}"/>
    <cellStyle name="Normal 2 2 2 2 2 2 2 2 2 14" xfId="16892" xr:uid="{795D9869-B8CC-4949-AD51-B94EF6269054}"/>
    <cellStyle name="Normal 2 2 2 2 2 2 2 2 2 14 2" xfId="16893" xr:uid="{B397640B-379B-430B-911F-6D0B9187B209}"/>
    <cellStyle name="Normal 2 2 2 2 2 2 2 2 2 14 3" xfId="16894" xr:uid="{4C56C119-5538-49DE-9992-61BB9C078FF2}"/>
    <cellStyle name="Normal 2 2 2 2 2 2 2 2 2 14 4" xfId="16895" xr:uid="{A315A66F-ADF8-4676-A43A-6F31A5306541}"/>
    <cellStyle name="Normal 2 2 2 2 2 2 2 2 2 14 5" xfId="16896" xr:uid="{7F3D5799-A99F-4BE3-89EE-B6B7FD990521}"/>
    <cellStyle name="Normal 2 2 2 2 2 2 2 2 2 14 6" xfId="16897" xr:uid="{BBD5F6BB-1218-4B05-B741-A285E40BC898}"/>
    <cellStyle name="Normal 2 2 2 2 2 2 2 2 2 15" xfId="16898" xr:uid="{1D320D18-42EB-4C3F-B3CF-E5718565D7CD}"/>
    <cellStyle name="Normal 2 2 2 2 2 2 2 2 2 15 2" xfId="16899" xr:uid="{0E5752FB-CD00-4682-955A-74E39B54E2F8}"/>
    <cellStyle name="Normal 2 2 2 2 2 2 2 2 2 15 3" xfId="16900" xr:uid="{2EA755F7-9119-44B0-9A19-08A209632EB0}"/>
    <cellStyle name="Normal 2 2 2 2 2 2 2 2 2 15 4" xfId="16901" xr:uid="{F620A621-FDA4-4220-AEA6-3A614841C93D}"/>
    <cellStyle name="Normal 2 2 2 2 2 2 2 2 2 15 5" xfId="16902" xr:uid="{93C3ED9B-A2E2-4E57-80F8-ADFB7C9D7440}"/>
    <cellStyle name="Normal 2 2 2 2 2 2 2 2 2 15 6" xfId="16903" xr:uid="{94C36925-F561-4BB4-B75E-E00850A93939}"/>
    <cellStyle name="Normal 2 2 2 2 2 2 2 2 2 16" xfId="16904" xr:uid="{57FD874D-A4A6-4683-8470-1DF2EF92721C}"/>
    <cellStyle name="Normal 2 2 2 2 2 2 2 2 2 16 2" xfId="16905" xr:uid="{694DA63E-95E8-4F3D-92C4-07F7F38208E6}"/>
    <cellStyle name="Normal 2 2 2 2 2 2 2 2 2 16 3" xfId="16906" xr:uid="{EF417896-670F-4084-AA24-6CCA24FDC54F}"/>
    <cellStyle name="Normal 2 2 2 2 2 2 2 2 2 16 4" xfId="16907" xr:uid="{6BB4EC13-A21D-4CEB-8528-DC2C049704AE}"/>
    <cellStyle name="Normal 2 2 2 2 2 2 2 2 2 16 5" xfId="16908" xr:uid="{BF8EABF0-FC02-4A59-84C5-76D46D198395}"/>
    <cellStyle name="Normal 2 2 2 2 2 2 2 2 2 16 6" xfId="16909" xr:uid="{0A5CACA2-0957-4A2B-BB58-DBF3DC073DB5}"/>
    <cellStyle name="Normal 2 2 2 2 2 2 2 2 2 17" xfId="16910" xr:uid="{50EDFD07-DB12-42BF-A7E6-1ACDF609D966}"/>
    <cellStyle name="Normal 2 2 2 2 2 2 2 2 2 17 2" xfId="16911" xr:uid="{CA87AD55-1DA3-45B0-B013-9C34FE4E9113}"/>
    <cellStyle name="Normal 2 2 2 2 2 2 2 2 2 17 3" xfId="16912" xr:uid="{6899AC33-70E6-46B6-A977-BCA916BEF3F0}"/>
    <cellStyle name="Normal 2 2 2 2 2 2 2 2 2 17 4" xfId="16913" xr:uid="{61DF4E10-FF60-463C-8BE1-3477335E3BE8}"/>
    <cellStyle name="Normal 2 2 2 2 2 2 2 2 2 17 5" xfId="16914" xr:uid="{849620CF-D681-4524-8427-10076A2D0974}"/>
    <cellStyle name="Normal 2 2 2 2 2 2 2 2 2 17 6" xfId="16915" xr:uid="{750F64AF-CD2C-4D1B-8B94-6684A28CFFE9}"/>
    <cellStyle name="Normal 2 2 2 2 2 2 2 2 2 18" xfId="16916" xr:uid="{58412410-9C30-4E42-A70C-27125ED8077C}"/>
    <cellStyle name="Normal 2 2 2 2 2 2 2 2 2 19" xfId="16917" xr:uid="{62630BB7-257B-4806-9730-A554B499E98E}"/>
    <cellStyle name="Normal 2 2 2 2 2 2 2 2 2 2" xfId="16918" xr:uid="{669D8C5F-040E-49F8-83E0-C07F21129555}"/>
    <cellStyle name="Normal 2 2 2 2 2 2 2 2 2 2 10" xfId="16919" xr:uid="{2DAEC377-7E80-4BCE-9CAD-E886BDE714DD}"/>
    <cellStyle name="Normal 2 2 2 2 2 2 2 2 2 2 11" xfId="16920" xr:uid="{EE0C17AB-AE74-4EBB-B033-EC466A519DC5}"/>
    <cellStyle name="Normal 2 2 2 2 2 2 2 2 2 2 12" xfId="16921" xr:uid="{B6BDFF6A-B354-48D5-89AB-7053A30C7142}"/>
    <cellStyle name="Normal 2 2 2 2 2 2 2 2 2 2 13" xfId="16922" xr:uid="{66D29E3D-CC4E-4DA9-BB80-7316A0B30ED1}"/>
    <cellStyle name="Normal 2 2 2 2 2 2 2 2 2 2 14" xfId="16923" xr:uid="{E71D7FAA-B6ED-400A-8AA8-095127EBD0BF}"/>
    <cellStyle name="Normal 2 2 2 2 2 2 2 2 2 2 15" xfId="16924" xr:uid="{6C6B87AC-8FBB-420C-A46B-08F3FD3661F0}"/>
    <cellStyle name="Normal 2 2 2 2 2 2 2 2 2 2 16" xfId="16925" xr:uid="{9D4AC1D6-3543-4824-B500-386A9DAD1E39}"/>
    <cellStyle name="Normal 2 2 2 2 2 2 2 2 2 2 17" xfId="16926" xr:uid="{2A35DB23-745A-4CDF-A213-4E8A5E54E97D}"/>
    <cellStyle name="Normal 2 2 2 2 2 2 2 2 2 2 18" xfId="16927" xr:uid="{2DD82D8E-DA56-4458-A56E-A926564F71FE}"/>
    <cellStyle name="Normal 2 2 2 2 2 2 2 2 2 2 19" xfId="16928" xr:uid="{2392948F-C47D-4821-9EF7-93B98DFABCE9}"/>
    <cellStyle name="Normal 2 2 2 2 2 2 2 2 2 2 2" xfId="16929" xr:uid="{9D730154-9FB5-492E-90B5-FA8652360A7D}"/>
    <cellStyle name="Normal 2 2 2 2 2 2 2 2 2 2 2 10" xfId="16930" xr:uid="{BBA27114-0952-445A-898E-97B26C44FF47}"/>
    <cellStyle name="Normal 2 2 2 2 2 2 2 2 2 2 2 10 2" xfId="16931" xr:uid="{D3A92F49-271A-4321-ABB5-6A227FECFE16}"/>
    <cellStyle name="Normal 2 2 2 2 2 2 2 2 2 2 2 10 3" xfId="16932" xr:uid="{E918DC31-5A60-4445-BB4D-2694A9CF100E}"/>
    <cellStyle name="Normal 2 2 2 2 2 2 2 2 2 2 2 10 4" xfId="16933" xr:uid="{5B2B736E-8691-4CE3-A814-BEDEFDC3050F}"/>
    <cellStyle name="Normal 2 2 2 2 2 2 2 2 2 2 2 10 5" xfId="16934" xr:uid="{125DF80F-1BF3-4C92-9BA6-864C4AB4B801}"/>
    <cellStyle name="Normal 2 2 2 2 2 2 2 2 2 2 2 10 6" xfId="16935" xr:uid="{2CCF65D1-C6FC-44ED-89A3-C5915E994F5E}"/>
    <cellStyle name="Normal 2 2 2 2 2 2 2 2 2 2 2 11" xfId="16936" xr:uid="{60BEBDB0-6E0D-4BCC-8AFB-D0A00B79CFB8}"/>
    <cellStyle name="Normal 2 2 2 2 2 2 2 2 2 2 2 11 2" xfId="16937" xr:uid="{0DB473ED-0D89-4968-A58A-9BA637A29314}"/>
    <cellStyle name="Normal 2 2 2 2 2 2 2 2 2 2 2 11 3" xfId="16938" xr:uid="{268767D0-F6C9-4BE2-AF69-B74A7695FA10}"/>
    <cellStyle name="Normal 2 2 2 2 2 2 2 2 2 2 2 11 4" xfId="16939" xr:uid="{3022233F-B61F-4C59-8D2C-5EA7D06D711F}"/>
    <cellStyle name="Normal 2 2 2 2 2 2 2 2 2 2 2 11 5" xfId="16940" xr:uid="{0AFE1F85-C534-4E5E-AD82-2601606EB344}"/>
    <cellStyle name="Normal 2 2 2 2 2 2 2 2 2 2 2 11 6" xfId="16941" xr:uid="{C8002F78-92C5-44D1-8717-B6079839A70A}"/>
    <cellStyle name="Normal 2 2 2 2 2 2 2 2 2 2 2 12" xfId="16942" xr:uid="{8D3769AC-A864-40F7-968B-BE5FB98B50B1}"/>
    <cellStyle name="Normal 2 2 2 2 2 2 2 2 2 2 2 12 2" xfId="16943" xr:uid="{6B50E6D0-9AF7-4D91-A950-1BE17451BA52}"/>
    <cellStyle name="Normal 2 2 2 2 2 2 2 2 2 2 2 12 3" xfId="16944" xr:uid="{7174E3F4-C0F0-4BDF-A7CD-1B8EED04109B}"/>
    <cellStyle name="Normal 2 2 2 2 2 2 2 2 2 2 2 12 4" xfId="16945" xr:uid="{93B74CE2-0100-4AC6-A6D8-70DA791408A7}"/>
    <cellStyle name="Normal 2 2 2 2 2 2 2 2 2 2 2 12 5" xfId="16946" xr:uid="{254D214B-E2E2-4A81-BCA5-CDFF32A8424C}"/>
    <cellStyle name="Normal 2 2 2 2 2 2 2 2 2 2 2 12 6" xfId="16947" xr:uid="{D7F11BD8-0B0C-42A6-ACC0-33AAF060FDF9}"/>
    <cellStyle name="Normal 2 2 2 2 2 2 2 2 2 2 2 13" xfId="16948" xr:uid="{381CC176-A9CF-4C49-B0A4-C7C09CBFEC00}"/>
    <cellStyle name="Normal 2 2 2 2 2 2 2 2 2 2 2 13 2" xfId="16949" xr:uid="{4C6DC9EB-0025-484A-8BC0-6DFE60B671E7}"/>
    <cellStyle name="Normal 2 2 2 2 2 2 2 2 2 2 2 13 3" xfId="16950" xr:uid="{2D608D09-4411-43EE-AF2B-DAAADBC7111A}"/>
    <cellStyle name="Normal 2 2 2 2 2 2 2 2 2 2 2 13 4" xfId="16951" xr:uid="{89D6A639-9B29-4E3A-A125-CEB68101ABB6}"/>
    <cellStyle name="Normal 2 2 2 2 2 2 2 2 2 2 2 13 5" xfId="16952" xr:uid="{CE47088D-DA67-422E-BE0C-196E37DAC0EE}"/>
    <cellStyle name="Normal 2 2 2 2 2 2 2 2 2 2 2 13 6" xfId="16953" xr:uid="{1BC77D11-C01C-480C-85BC-0597FBC35AE0}"/>
    <cellStyle name="Normal 2 2 2 2 2 2 2 2 2 2 2 14" xfId="16954" xr:uid="{82F0CDD7-09BC-40AA-A8BA-C366DEA4F415}"/>
    <cellStyle name="Normal 2 2 2 2 2 2 2 2 2 2 2 14 2" xfId="16955" xr:uid="{F0DAC6C2-A55D-42EB-8C95-53963301F9BF}"/>
    <cellStyle name="Normal 2 2 2 2 2 2 2 2 2 2 2 14 3" xfId="16956" xr:uid="{5E8C375A-72DE-4995-8483-EFCA7E7E19DE}"/>
    <cellStyle name="Normal 2 2 2 2 2 2 2 2 2 2 2 14 4" xfId="16957" xr:uid="{41BB449F-134B-4BEB-BF8E-261D7E84F1DA}"/>
    <cellStyle name="Normal 2 2 2 2 2 2 2 2 2 2 2 14 5" xfId="16958" xr:uid="{2D59D074-90CD-4FCA-B65F-4327887DC5A5}"/>
    <cellStyle name="Normal 2 2 2 2 2 2 2 2 2 2 2 14 6" xfId="16959" xr:uid="{DB7D5392-D118-4112-9C39-C8EEAACD3FE6}"/>
    <cellStyle name="Normal 2 2 2 2 2 2 2 2 2 2 2 15" xfId="16960" xr:uid="{151D3997-66E9-41E6-A22B-F9C915960DB8}"/>
    <cellStyle name="Normal 2 2 2 2 2 2 2 2 2 2 2 15 2" xfId="16961" xr:uid="{CFD389DE-A6AA-4E0A-BAC4-CFFBF3FD2FCB}"/>
    <cellStyle name="Normal 2 2 2 2 2 2 2 2 2 2 2 15 3" xfId="16962" xr:uid="{8894C6D9-25EE-4417-B513-62F42DFED8EE}"/>
    <cellStyle name="Normal 2 2 2 2 2 2 2 2 2 2 2 15 4" xfId="16963" xr:uid="{1F396D71-F622-43E2-AFF4-CA286C248F08}"/>
    <cellStyle name="Normal 2 2 2 2 2 2 2 2 2 2 2 15 5" xfId="16964" xr:uid="{B0962A3B-9679-45A6-8740-2FC3509ADDD5}"/>
    <cellStyle name="Normal 2 2 2 2 2 2 2 2 2 2 2 15 6" xfId="16965" xr:uid="{27BB42B2-9E3C-477F-8DC1-AB2758191035}"/>
    <cellStyle name="Normal 2 2 2 2 2 2 2 2 2 2 2 16" xfId="16966" xr:uid="{CCBAA018-C251-41A4-BF81-B878DE8F4412}"/>
    <cellStyle name="Normal 2 2 2 2 2 2 2 2 2 2 2 16 2" xfId="16967" xr:uid="{A2B3E46C-8C2A-45C9-A470-CC524E895E06}"/>
    <cellStyle name="Normal 2 2 2 2 2 2 2 2 2 2 2 16 3" xfId="16968" xr:uid="{67623A22-3ACA-41CD-837E-ECB520F0DC68}"/>
    <cellStyle name="Normal 2 2 2 2 2 2 2 2 2 2 2 16 4" xfId="16969" xr:uid="{49937679-8AD5-48F5-88B6-F9AEEF18DC26}"/>
    <cellStyle name="Normal 2 2 2 2 2 2 2 2 2 2 2 16 5" xfId="16970" xr:uid="{39736F4F-E4A0-439A-843D-1E70D35D5520}"/>
    <cellStyle name="Normal 2 2 2 2 2 2 2 2 2 2 2 16 6" xfId="16971" xr:uid="{ECA1ECE5-1F57-496C-A5DE-92468833EE45}"/>
    <cellStyle name="Normal 2 2 2 2 2 2 2 2 2 2 2 17" xfId="16972" xr:uid="{D2010A0E-730B-435C-89DF-A5A01F3F6EA8}"/>
    <cellStyle name="Normal 2 2 2 2 2 2 2 2 2 2 2 17 2" xfId="16973" xr:uid="{F22E6206-C1C9-433D-BE37-EBC2AB0969B2}"/>
    <cellStyle name="Normal 2 2 2 2 2 2 2 2 2 2 2 17 3" xfId="16974" xr:uid="{AC277F3C-A803-4C54-8F1B-72A1051781C0}"/>
    <cellStyle name="Normal 2 2 2 2 2 2 2 2 2 2 2 17 4" xfId="16975" xr:uid="{14BFCFA9-75BB-4791-B8F7-AEE4594B597D}"/>
    <cellStyle name="Normal 2 2 2 2 2 2 2 2 2 2 2 17 5" xfId="16976" xr:uid="{A719E5BF-FFD2-4129-A4F6-5B496722A8E3}"/>
    <cellStyle name="Normal 2 2 2 2 2 2 2 2 2 2 2 17 6" xfId="16977" xr:uid="{68333B73-7B58-44A8-B990-3B65B33CC872}"/>
    <cellStyle name="Normal 2 2 2 2 2 2 2 2 2 2 2 18" xfId="16978" xr:uid="{E7EC32A1-5A0D-4CF3-A498-6758FA8D4A04}"/>
    <cellStyle name="Normal 2 2 2 2 2 2 2 2 2 2 2 18 2" xfId="16979" xr:uid="{BB78F810-5A83-4055-B4BD-A5070A382640}"/>
    <cellStyle name="Normal 2 2 2 2 2 2 2 2 2 2 2 18 3" xfId="16980" xr:uid="{001BEDE3-F448-4658-9E83-DB6F49F6CA01}"/>
    <cellStyle name="Normal 2 2 2 2 2 2 2 2 2 2 2 18 4" xfId="16981" xr:uid="{0F172A54-9183-402B-9E81-DC7E3E59EC4E}"/>
    <cellStyle name="Normal 2 2 2 2 2 2 2 2 2 2 2 18 5" xfId="16982" xr:uid="{82D0E2E0-9C26-4978-8B68-B709760AD69D}"/>
    <cellStyle name="Normal 2 2 2 2 2 2 2 2 2 2 2 18 6" xfId="16983" xr:uid="{B01AF3B8-A3B9-4AD8-A905-6EDAB7C35C77}"/>
    <cellStyle name="Normal 2 2 2 2 2 2 2 2 2 2 2 19" xfId="16984" xr:uid="{7B6D2F3A-9613-4F5D-9E99-2FE3CF5046ED}"/>
    <cellStyle name="Normal 2 2 2 2 2 2 2 2 2 2 2 19 2" xfId="16985" xr:uid="{400B4766-9934-4012-9A7B-C4B83EF8644E}"/>
    <cellStyle name="Normal 2 2 2 2 2 2 2 2 2 2 2 19 3" xfId="16986" xr:uid="{F5E904C1-771F-4232-A6D1-9220C1962042}"/>
    <cellStyle name="Normal 2 2 2 2 2 2 2 2 2 2 2 19 4" xfId="16987" xr:uid="{61B3A014-6BFA-4A81-9704-E101866BFCE7}"/>
    <cellStyle name="Normal 2 2 2 2 2 2 2 2 2 2 2 19 5" xfId="16988" xr:uid="{37EF80C2-8C09-4E95-B65E-4DA0E0FC48B6}"/>
    <cellStyle name="Normal 2 2 2 2 2 2 2 2 2 2 2 19 6" xfId="16989" xr:uid="{DE6BF0E1-2A56-4ED9-91B1-0F09FC3B6758}"/>
    <cellStyle name="Normal 2 2 2 2 2 2 2 2 2 2 2 2" xfId="16990" xr:uid="{86B106FA-1F99-4EDC-9078-C98163B1DD81}"/>
    <cellStyle name="Normal 2 2 2 2 2 2 2 2 2 2 2 2 10" xfId="16991" xr:uid="{DBBCC307-ABD2-4AEC-9DBE-1A13A1D7AF1A}"/>
    <cellStyle name="Normal 2 2 2 2 2 2 2 2 2 2 2 2 11" xfId="16992" xr:uid="{5AAB3757-518C-4370-B314-882B29680793}"/>
    <cellStyle name="Normal 2 2 2 2 2 2 2 2 2 2 2 2 12" xfId="16993" xr:uid="{F84FF23F-AEF8-4A08-99CE-24D3BC49EAFC}"/>
    <cellStyle name="Normal 2 2 2 2 2 2 2 2 2 2 2 2 13" xfId="16994" xr:uid="{517B2B2C-1724-4BDB-AB9F-E0138A314B05}"/>
    <cellStyle name="Normal 2 2 2 2 2 2 2 2 2 2 2 2 14" xfId="16995" xr:uid="{5462C859-65C6-4907-B4B5-4AC9A8CAEA38}"/>
    <cellStyle name="Normal 2 2 2 2 2 2 2 2 2 2 2 2 15" xfId="16996" xr:uid="{009C365A-0F5A-48EE-AB93-5E03F8251EF8}"/>
    <cellStyle name="Normal 2 2 2 2 2 2 2 2 2 2 2 2 2" xfId="16997" xr:uid="{451B460E-2F35-497B-B39D-0DB58E09B1A8}"/>
    <cellStyle name="Normal 2 2 2 2 2 2 2 2 2 2 2 2 2 10" xfId="16998" xr:uid="{48D51FC6-2623-441C-A4B3-65B195AEE82E}"/>
    <cellStyle name="Normal 2 2 2 2 2 2 2 2 2 2 2 2 2 11" xfId="16999" xr:uid="{FF0B60A7-A08C-44D4-9CB3-BBB397BD1D75}"/>
    <cellStyle name="Normal 2 2 2 2 2 2 2 2 2 2 2 2 2 12" xfId="17000" xr:uid="{2D0A94D7-472A-4A43-8E30-693F1E2E4366}"/>
    <cellStyle name="Normal 2 2 2 2 2 2 2 2 2 2 2 2 2 13" xfId="17001" xr:uid="{C894C097-03A2-44FD-A973-D11F5B58658B}"/>
    <cellStyle name="Normal 2 2 2 2 2 2 2 2 2 2 2 2 2 14" xfId="17002" xr:uid="{1D6F1366-3189-48C2-8CF5-C378EA8659E0}"/>
    <cellStyle name="Normal 2 2 2 2 2 2 2 2 2 2 2 2 2 2" xfId="17003" xr:uid="{15208F1E-7F04-4D48-9158-03EBFAE66562}"/>
    <cellStyle name="Normal 2 2 2 2 2 2 2 2 2 2 2 2 2 2 10" xfId="17004" xr:uid="{2FCD2232-5C29-4E67-B35B-0E08AB75DAD1}"/>
    <cellStyle name="Normal 2 2 2 2 2 2 2 2 2 2 2 2 2 2 11" xfId="17005" xr:uid="{A819E1C8-A3DA-4782-8AD8-14EB32C457CB}"/>
    <cellStyle name="Normal 2 2 2 2 2 2 2 2 2 2 2 2 2 2 12" xfId="17006" xr:uid="{8C085527-F22D-4E21-805D-B59A223EC91E}"/>
    <cellStyle name="Normal 2 2 2 2 2 2 2 2 2 2 2 2 2 2 13" xfId="17007" xr:uid="{C3673031-39D1-4992-92CB-3F1AFBF3283F}"/>
    <cellStyle name="Normal 2 2 2 2 2 2 2 2 2 2 2 2 2 2 14" xfId="17008" xr:uid="{26D9E6E7-D50B-4E03-A552-B02382D8E564}"/>
    <cellStyle name="Normal 2 2 2 2 2 2 2 2 2 2 2 2 2 2 2" xfId="17009" xr:uid="{7D669867-5F34-4F75-A2FD-D023015F351B}"/>
    <cellStyle name="Normal 2 2 2 2 2 2 2 2 2 2 2 2 2 2 2 10" xfId="17010" xr:uid="{51F4C604-67CE-431D-A58D-94C716C182A5}"/>
    <cellStyle name="Normal 2 2 2 2 2 2 2 2 2 2 2 2 2 2 2 11" xfId="17011" xr:uid="{07CFEBC4-58F4-4469-8586-51504039B848}"/>
    <cellStyle name="Normal 2 2 2 2 2 2 2 2 2 2 2 2 2 2 2 12" xfId="17012" xr:uid="{0739FA7B-0DC9-4DCD-948C-CE377DC0F59F}"/>
    <cellStyle name="Normal 2 2 2 2 2 2 2 2 2 2 2 2 2 2 2 13" xfId="17013" xr:uid="{514A1DC9-F03A-41E6-8A9C-20A5BD0ADBC9}"/>
    <cellStyle name="Normal 2 2 2 2 2 2 2 2 2 2 2 2 2 2 2 14" xfId="17014" xr:uid="{8D970D31-28AF-4B2F-A87B-220982D17D60}"/>
    <cellStyle name="Normal 2 2 2 2 2 2 2 2 2 2 2 2 2 2 2 2" xfId="17015" xr:uid="{7D7A58EC-8DE1-4650-BCA1-3A3240B1732C}"/>
    <cellStyle name="Normal 2 2 2 2 2 2 2 2 2 2 2 2 2 2 2 2 10" xfId="17016" xr:uid="{F33D1857-C26D-485F-B7AC-75A3A2734E00}"/>
    <cellStyle name="Normal 2 2 2 2 2 2 2 2 2 2 2 2 2 2 2 2 11" xfId="17017" xr:uid="{075D9BE5-C8B0-424F-B22F-61CA663234C4}"/>
    <cellStyle name="Normal 2 2 2 2 2 2 2 2 2 2 2 2 2 2 2 2 2" xfId="17018" xr:uid="{F607FF8D-D80E-4335-A85C-EA12BAADDA61}"/>
    <cellStyle name="Normal 2 2 2 2 2 2 2 2 2 2 2 2 2 2 2 2 2 2" xfId="17019" xr:uid="{58A5B6F1-38D5-4F0C-8DBD-3DD2F6DACE0F}"/>
    <cellStyle name="Normal 2 2 2 2 2 2 2 2 2 2 2 2 2 2 2 2 2 2 2" xfId="17020" xr:uid="{8D52BEB2-07FD-400A-BA2E-37663C870243}"/>
    <cellStyle name="Normal 2 2 2 2 2 2 2 2 2 2 2 2 2 2 2 2 2 2 3" xfId="17021" xr:uid="{F51AD920-43E6-4B4F-9977-9E4239B5513D}"/>
    <cellStyle name="Normal 2 2 2 2 2 2 2 2 2 2 2 2 2 2 2 2 2 3" xfId="17022" xr:uid="{4D7C599B-FD74-4465-BF61-521E51E0ACEA}"/>
    <cellStyle name="Normal 2 2 2 2 2 2 2 2 2 2 2 2 2 2 2 2 2 4" xfId="17023" xr:uid="{21BC9CCE-5F0B-4112-8C7A-3E7C423A5340}"/>
    <cellStyle name="Normal 2 2 2 2 2 2 2 2 2 2 2 2 2 2 2 2 2 5" xfId="17024" xr:uid="{F20958CA-892A-48A8-9350-E6F75B1240DE}"/>
    <cellStyle name="Normal 2 2 2 2 2 2 2 2 2 2 2 2 2 2 2 2 2 6" xfId="17025" xr:uid="{558FB886-43B1-4EA5-931B-CC34E0E3634C}"/>
    <cellStyle name="Normal 2 2 2 2 2 2 2 2 2 2 2 2 2 2 2 2 2 7" xfId="17026" xr:uid="{977DD065-2511-4F8D-B602-973CBBAFDFB8}"/>
    <cellStyle name="Normal 2 2 2 2 2 2 2 2 2 2 2 2 2 2 2 2 2 8" xfId="17027" xr:uid="{62E257C4-8020-4CD9-AE85-20DE621CA766}"/>
    <cellStyle name="Normal 2 2 2 2 2 2 2 2 2 2 2 2 2 2 2 2 2 9" xfId="17028" xr:uid="{BEB09EE2-1B58-4897-8A09-1F0CB27D0B92}"/>
    <cellStyle name="Normal 2 2 2 2 2 2 2 2 2 2 2 2 2 2 2 2 3" xfId="17029" xr:uid="{313D4296-E6C2-437F-8248-554A4A261DB5}"/>
    <cellStyle name="Normal 2 2 2 2 2 2 2 2 2 2 2 2 2 2 2 2 4" xfId="17030" xr:uid="{1BE1AD4E-17C6-48B5-9A18-51399C99BDA3}"/>
    <cellStyle name="Normal 2 2 2 2 2 2 2 2 2 2 2 2 2 2 2 2 5" xfId="17031" xr:uid="{4A5B80D0-A4D7-4946-9DE8-AAE0B7339B11}"/>
    <cellStyle name="Normal 2 2 2 2 2 2 2 2 2 2 2 2 2 2 2 2 5 2" xfId="17032" xr:uid="{029EC380-61EA-4BE6-8B7F-7C1585763241}"/>
    <cellStyle name="Normal 2 2 2 2 2 2 2 2 2 2 2 2 2 2 2 2 5 3" xfId="17033" xr:uid="{1535BB23-7F22-4EAC-9A96-C85F717EF193}"/>
    <cellStyle name="Normal 2 2 2 2 2 2 2 2 2 2 2 2 2 2 2 2 6" xfId="17034" xr:uid="{C0E6606C-559E-48BC-8955-A44C5B19B2AD}"/>
    <cellStyle name="Normal 2 2 2 2 2 2 2 2 2 2 2 2 2 2 2 2 7" xfId="17035" xr:uid="{96DEF4C2-10DB-42F7-8A54-696F6AA11266}"/>
    <cellStyle name="Normal 2 2 2 2 2 2 2 2 2 2 2 2 2 2 2 2 8" xfId="17036" xr:uid="{9FFE3034-54DA-478A-848C-3AD5ED227E6D}"/>
    <cellStyle name="Normal 2 2 2 2 2 2 2 2 2 2 2 2 2 2 2 2 9" xfId="17037" xr:uid="{0816759E-C6F5-459B-9B36-124AA1C61EC2}"/>
    <cellStyle name="Normal 2 2 2 2 2 2 2 2 2 2 2 2 2 2 2 3" xfId="17038" xr:uid="{6C0E6A33-E6F7-4111-890E-31005FAD2226}"/>
    <cellStyle name="Normal 2 2 2 2 2 2 2 2 2 2 2 2 2 2 2 4" xfId="17039" xr:uid="{E9D1665D-EDFD-413D-BDEA-198F29B0C790}"/>
    <cellStyle name="Normal 2 2 2 2 2 2 2 2 2 2 2 2 2 2 2 5" xfId="17040" xr:uid="{2C6C76C5-F7DB-4F05-A197-44A2E6AE1F07}"/>
    <cellStyle name="Normal 2 2 2 2 2 2 2 2 2 2 2 2 2 2 2 6" xfId="17041" xr:uid="{402110B2-3EED-4DB4-83F9-80C1450557F8}"/>
    <cellStyle name="Normal 2 2 2 2 2 2 2 2 2 2 2 2 2 2 2 6 2" xfId="17042" xr:uid="{17F302DA-5FC4-4A9E-A5CB-227674216938}"/>
    <cellStyle name="Normal 2 2 2 2 2 2 2 2 2 2 2 2 2 2 2 6 2 2" xfId="17043" xr:uid="{284E8074-8635-4634-A511-7573D45C5977}"/>
    <cellStyle name="Normal 2 2 2 2 2 2 2 2 2 2 2 2 2 2 2 6 2 3" xfId="17044" xr:uid="{BB0E608D-E850-460C-8D0C-8327EDED6F5B}"/>
    <cellStyle name="Normal 2 2 2 2 2 2 2 2 2 2 2 2 2 2 2 6 3" xfId="17045" xr:uid="{1675E399-44B0-4A09-94B3-0DAF6BCAAEA7}"/>
    <cellStyle name="Normal 2 2 2 2 2 2 2 2 2 2 2 2 2 2 2 6 4" xfId="17046" xr:uid="{33081231-3AC6-4E08-854C-B32EF2A6A411}"/>
    <cellStyle name="Normal 2 2 2 2 2 2 2 2 2 2 2 2 2 2 2 6 5" xfId="17047" xr:uid="{2BFB7164-8891-41D7-B431-B4D7FAD6DC9A}"/>
    <cellStyle name="Normal 2 2 2 2 2 2 2 2 2 2 2 2 2 2 2 6 6" xfId="17048" xr:uid="{48989A13-B030-4A8D-A228-0F7B4505290E}"/>
    <cellStyle name="Normal 2 2 2 2 2 2 2 2 2 2 2 2 2 2 2 6 7" xfId="17049" xr:uid="{9318B592-EF11-4120-8865-F4D33056A917}"/>
    <cellStyle name="Normal 2 2 2 2 2 2 2 2 2 2 2 2 2 2 2 6 8" xfId="17050" xr:uid="{1965ED8D-16B2-4350-984C-57FA23A18FA9}"/>
    <cellStyle name="Normal 2 2 2 2 2 2 2 2 2 2 2 2 2 2 2 6 9" xfId="17051" xr:uid="{9402D1E5-AC0B-4C11-9FC7-386303F62C52}"/>
    <cellStyle name="Normal 2 2 2 2 2 2 2 2 2 2 2 2 2 2 2 7" xfId="17052" xr:uid="{0A2091BF-91AF-49D2-A161-20D31737D4FA}"/>
    <cellStyle name="Normal 2 2 2 2 2 2 2 2 2 2 2 2 2 2 2 8" xfId="17053" xr:uid="{9B6A59F6-FB9D-4BE8-89EE-7773C9FC86B3}"/>
    <cellStyle name="Normal 2 2 2 2 2 2 2 2 2 2 2 2 2 2 2 8 2" xfId="17054" xr:uid="{99EC360E-9954-4DD2-82C4-A5AC0361FD98}"/>
    <cellStyle name="Normal 2 2 2 2 2 2 2 2 2 2 2 2 2 2 2 8 3" xfId="17055" xr:uid="{A347F839-E248-4D32-8E1B-6660E96B942C}"/>
    <cellStyle name="Normal 2 2 2 2 2 2 2 2 2 2 2 2 2 2 2 9" xfId="17056" xr:uid="{C2E3C60B-F595-41B1-B8B9-01A573A4E218}"/>
    <cellStyle name="Normal 2 2 2 2 2 2 2 2 2 2 2 2 2 2 3" xfId="17057" xr:uid="{8356E5A5-E80D-45A7-83B4-B0FC5747B08C}"/>
    <cellStyle name="Normal 2 2 2 2 2 2 2 2 2 2 2 2 2 2 3 10" xfId="17058" xr:uid="{DA124E92-9EE4-4B1D-9E17-50370F293B6F}"/>
    <cellStyle name="Normal 2 2 2 2 2 2 2 2 2 2 2 2 2 2 3 11" xfId="17059" xr:uid="{B799C3EE-C90E-4208-87FA-2195267A2E1E}"/>
    <cellStyle name="Normal 2 2 2 2 2 2 2 2 2 2 2 2 2 2 3 2" xfId="17060" xr:uid="{40A32E0B-D594-4F0C-9DC4-D548A16E90A8}"/>
    <cellStyle name="Normal 2 2 2 2 2 2 2 2 2 2 2 2 2 2 3 2 2" xfId="17061" xr:uid="{F5CE7379-ED91-4E00-B68F-3E7C89CF0210}"/>
    <cellStyle name="Normal 2 2 2 2 2 2 2 2 2 2 2 2 2 2 3 2 2 2" xfId="17062" xr:uid="{04B93BDE-ED11-40D2-A8A2-525EDD28C288}"/>
    <cellStyle name="Normal 2 2 2 2 2 2 2 2 2 2 2 2 2 2 3 2 2 3" xfId="17063" xr:uid="{C0DD7196-E94A-4E91-966A-1CA07DDEA62A}"/>
    <cellStyle name="Normal 2 2 2 2 2 2 2 2 2 2 2 2 2 2 3 2 3" xfId="17064" xr:uid="{4BCB96FA-09EC-4D6E-B7E0-3DDD4D90E47B}"/>
    <cellStyle name="Normal 2 2 2 2 2 2 2 2 2 2 2 2 2 2 3 2 4" xfId="17065" xr:uid="{60B9C92C-28C9-4D79-A601-318F349F6619}"/>
    <cellStyle name="Normal 2 2 2 2 2 2 2 2 2 2 2 2 2 2 3 2 5" xfId="17066" xr:uid="{D754B4B3-D0FA-49EB-A73A-662193BFD5B0}"/>
    <cellStyle name="Normal 2 2 2 2 2 2 2 2 2 2 2 2 2 2 3 2 6" xfId="17067" xr:uid="{93C2188F-EE47-4A76-A46E-DB11D4F35065}"/>
    <cellStyle name="Normal 2 2 2 2 2 2 2 2 2 2 2 2 2 2 3 2 7" xfId="17068" xr:uid="{96EE712A-F6C6-48EE-A5CF-A9930DCF72E9}"/>
    <cellStyle name="Normal 2 2 2 2 2 2 2 2 2 2 2 2 2 2 3 2 8" xfId="17069" xr:uid="{A1C87FF1-0089-45DD-A1C7-75787EADADF8}"/>
    <cellStyle name="Normal 2 2 2 2 2 2 2 2 2 2 2 2 2 2 3 2 9" xfId="17070" xr:uid="{48FCBDD4-84E6-4C19-BC80-55DA0261934F}"/>
    <cellStyle name="Normal 2 2 2 2 2 2 2 2 2 2 2 2 2 2 3 3" xfId="17071" xr:uid="{CA32B4FB-E059-40D7-9451-40D9FE85CB02}"/>
    <cellStyle name="Normal 2 2 2 2 2 2 2 2 2 2 2 2 2 2 3 4" xfId="17072" xr:uid="{3E59C566-2E39-49DA-AE0C-FFCA56F6E7D9}"/>
    <cellStyle name="Normal 2 2 2 2 2 2 2 2 2 2 2 2 2 2 3 5" xfId="17073" xr:uid="{9EA187D5-86F8-47F1-B4B0-3F1DA1D67815}"/>
    <cellStyle name="Normal 2 2 2 2 2 2 2 2 2 2 2 2 2 2 3 5 2" xfId="17074" xr:uid="{DDD37424-D285-4FE6-9D89-09FEE8D526EB}"/>
    <cellStyle name="Normal 2 2 2 2 2 2 2 2 2 2 2 2 2 2 3 5 3" xfId="17075" xr:uid="{BB97234B-6E94-47DB-B74A-BC6DE378F14F}"/>
    <cellStyle name="Normal 2 2 2 2 2 2 2 2 2 2 2 2 2 2 3 6" xfId="17076" xr:uid="{6EE1EA4A-405D-4A3F-A536-1DB2D60EAE1B}"/>
    <cellStyle name="Normal 2 2 2 2 2 2 2 2 2 2 2 2 2 2 3 7" xfId="17077" xr:uid="{DBDEB3FD-3AA5-4D09-B2CC-85901A3E2A4C}"/>
    <cellStyle name="Normal 2 2 2 2 2 2 2 2 2 2 2 2 2 2 3 8" xfId="17078" xr:uid="{251C84E3-396B-48BE-A5B5-4ECED414E2D4}"/>
    <cellStyle name="Normal 2 2 2 2 2 2 2 2 2 2 2 2 2 2 3 9" xfId="17079" xr:uid="{0F9422EF-9C80-4896-BCF8-D335A3F02C35}"/>
    <cellStyle name="Normal 2 2 2 2 2 2 2 2 2 2 2 2 2 2 4" xfId="17080" xr:uid="{DED488FD-ED48-404C-9CB6-5868A491B2CF}"/>
    <cellStyle name="Normal 2 2 2 2 2 2 2 2 2 2 2 2 2 2 5" xfId="17081" xr:uid="{7CD5EBC4-3102-4F2E-AF3C-CEEF5D7E1E9B}"/>
    <cellStyle name="Normal 2 2 2 2 2 2 2 2 2 2 2 2 2 2 6" xfId="17082" xr:uid="{47EB5125-3A80-462D-9436-3759B6869011}"/>
    <cellStyle name="Normal 2 2 2 2 2 2 2 2 2 2 2 2 2 2 6 2" xfId="17083" xr:uid="{77950DA1-2D1B-4946-B42C-F3415254C787}"/>
    <cellStyle name="Normal 2 2 2 2 2 2 2 2 2 2 2 2 2 2 6 2 2" xfId="17084" xr:uid="{76FF3B63-BCA3-403F-A95F-D37447967FDE}"/>
    <cellStyle name="Normal 2 2 2 2 2 2 2 2 2 2 2 2 2 2 6 2 3" xfId="17085" xr:uid="{65F3E663-DE73-429F-8A0F-9A44EBF61609}"/>
    <cellStyle name="Normal 2 2 2 2 2 2 2 2 2 2 2 2 2 2 6 3" xfId="17086" xr:uid="{46D28F99-9BC9-4AEF-BF96-4001886ED7B7}"/>
    <cellStyle name="Normal 2 2 2 2 2 2 2 2 2 2 2 2 2 2 6 4" xfId="17087" xr:uid="{6B5DF28E-51A4-43DC-866F-7BBEF86F6633}"/>
    <cellStyle name="Normal 2 2 2 2 2 2 2 2 2 2 2 2 2 2 6 5" xfId="17088" xr:uid="{859FFE0F-7BE4-4BC4-A779-40045E9D6DF5}"/>
    <cellStyle name="Normal 2 2 2 2 2 2 2 2 2 2 2 2 2 2 6 6" xfId="17089" xr:uid="{ACD32CCB-824B-4BEA-ABD6-1C8BE481FB7B}"/>
    <cellStyle name="Normal 2 2 2 2 2 2 2 2 2 2 2 2 2 2 6 7" xfId="17090" xr:uid="{0243EBF4-58A0-449E-90C7-44490A416AEF}"/>
    <cellStyle name="Normal 2 2 2 2 2 2 2 2 2 2 2 2 2 2 6 8" xfId="17091" xr:uid="{D1427229-FD4A-477D-BC44-539383C14DB9}"/>
    <cellStyle name="Normal 2 2 2 2 2 2 2 2 2 2 2 2 2 2 6 9" xfId="17092" xr:uid="{6BB55E6D-6EE3-4267-9C4F-B565EEBFC965}"/>
    <cellStyle name="Normal 2 2 2 2 2 2 2 2 2 2 2 2 2 2 7" xfId="17093" xr:uid="{26B705E8-746F-477A-A888-9A585898E0D7}"/>
    <cellStyle name="Normal 2 2 2 2 2 2 2 2 2 2 2 2 2 2 8" xfId="17094" xr:uid="{B3BBB3D4-6F1F-4314-89D0-034263CA8163}"/>
    <cellStyle name="Normal 2 2 2 2 2 2 2 2 2 2 2 2 2 2 8 2" xfId="17095" xr:uid="{23A6FB71-ADBF-4846-BECE-A54CFB46DD7E}"/>
    <cellStyle name="Normal 2 2 2 2 2 2 2 2 2 2 2 2 2 2 8 3" xfId="17096" xr:uid="{A98321F1-4E0C-4608-8D7B-5887D9EDE1E7}"/>
    <cellStyle name="Normal 2 2 2 2 2 2 2 2 2 2 2 2 2 2 9" xfId="17097" xr:uid="{3A9812D5-683C-4684-916E-D7F85B725567}"/>
    <cellStyle name="Normal 2 2 2 2 2 2 2 2 2 2 2 2 2 3" xfId="17098" xr:uid="{620DCB63-A634-481C-82A5-0F0242DA5753}"/>
    <cellStyle name="Normal 2 2 2 2 2 2 2 2 2 2 2 2 2 3 10" xfId="17099" xr:uid="{315A882F-ABC8-4662-99E4-5023386BD1B8}"/>
    <cellStyle name="Normal 2 2 2 2 2 2 2 2 2 2 2 2 2 3 11" xfId="17100" xr:uid="{338CB86F-B8C4-4F89-A22F-88F642D302AF}"/>
    <cellStyle name="Normal 2 2 2 2 2 2 2 2 2 2 2 2 2 3 2" xfId="17101" xr:uid="{A33B343D-4E62-4C6D-965B-7C1A55057BFD}"/>
    <cellStyle name="Normal 2 2 2 2 2 2 2 2 2 2 2 2 2 3 2 2" xfId="17102" xr:uid="{D04266AD-8D8D-4030-BE8C-37179B54A6B2}"/>
    <cellStyle name="Normal 2 2 2 2 2 2 2 2 2 2 2 2 2 3 2 2 2" xfId="17103" xr:uid="{3EFC572E-60BD-4102-983B-FA8B619BFD1A}"/>
    <cellStyle name="Normal 2 2 2 2 2 2 2 2 2 2 2 2 2 3 2 2 3" xfId="17104" xr:uid="{C45DCFB2-E2B4-4319-8C63-14C512F412C0}"/>
    <cellStyle name="Normal 2 2 2 2 2 2 2 2 2 2 2 2 2 3 2 3" xfId="17105" xr:uid="{1ED7E9CE-1446-4FB9-9488-5B7CECDF33D2}"/>
    <cellStyle name="Normal 2 2 2 2 2 2 2 2 2 2 2 2 2 3 2 4" xfId="17106" xr:uid="{03E3978F-6F48-4054-8DAC-D555DCD4A508}"/>
    <cellStyle name="Normal 2 2 2 2 2 2 2 2 2 2 2 2 2 3 2 5" xfId="17107" xr:uid="{A9D49FF5-A996-4BA3-B5A8-1FC1E08A022C}"/>
    <cellStyle name="Normal 2 2 2 2 2 2 2 2 2 2 2 2 2 3 2 6" xfId="17108" xr:uid="{88A9E7D6-68D0-4EC5-AB23-56563C5909D7}"/>
    <cellStyle name="Normal 2 2 2 2 2 2 2 2 2 2 2 2 2 3 2 7" xfId="17109" xr:uid="{0E1AC128-328A-4785-8DDB-5BD37EFCFC95}"/>
    <cellStyle name="Normal 2 2 2 2 2 2 2 2 2 2 2 2 2 3 2 8" xfId="17110" xr:uid="{7375B6D4-CE14-43FA-9CA5-7117EF838CB1}"/>
    <cellStyle name="Normal 2 2 2 2 2 2 2 2 2 2 2 2 2 3 2 9" xfId="17111" xr:uid="{A44B1FA6-621A-4237-B345-A275EF10C457}"/>
    <cellStyle name="Normal 2 2 2 2 2 2 2 2 2 2 2 2 2 3 3" xfId="17112" xr:uid="{707E4F2D-CCE9-4A41-9E43-7A69BF978690}"/>
    <cellStyle name="Normal 2 2 2 2 2 2 2 2 2 2 2 2 2 3 4" xfId="17113" xr:uid="{267291A4-0C88-4043-825D-06BC2D278935}"/>
    <cellStyle name="Normal 2 2 2 2 2 2 2 2 2 2 2 2 2 3 5" xfId="17114" xr:uid="{1CA88F88-754F-4F5A-85D7-FBE0FF65430F}"/>
    <cellStyle name="Normal 2 2 2 2 2 2 2 2 2 2 2 2 2 3 5 2" xfId="17115" xr:uid="{0D888EAC-7CAB-40DE-B02B-1578FE24CA5D}"/>
    <cellStyle name="Normal 2 2 2 2 2 2 2 2 2 2 2 2 2 3 5 3" xfId="17116" xr:uid="{B171237A-61E9-4AFA-B66A-2837C9231C83}"/>
    <cellStyle name="Normal 2 2 2 2 2 2 2 2 2 2 2 2 2 3 6" xfId="17117" xr:uid="{C8840CEF-A503-4F7E-B7A3-329D0AE45EC2}"/>
    <cellStyle name="Normal 2 2 2 2 2 2 2 2 2 2 2 2 2 3 7" xfId="17118" xr:uid="{3DD09C2A-9624-4952-AFD1-9F40E984D059}"/>
    <cellStyle name="Normal 2 2 2 2 2 2 2 2 2 2 2 2 2 3 8" xfId="17119" xr:uid="{12DF0C25-CA03-4F5D-8039-F979152D2E72}"/>
    <cellStyle name="Normal 2 2 2 2 2 2 2 2 2 2 2 2 2 3 9" xfId="17120" xr:uid="{20C4B4BD-9803-493F-B656-8D3081055A85}"/>
    <cellStyle name="Normal 2 2 2 2 2 2 2 2 2 2 2 2 2 4" xfId="17121" xr:uid="{C641788B-5578-4EF8-BDEC-83D034EA0B1A}"/>
    <cellStyle name="Normal 2 2 2 2 2 2 2 2 2 2 2 2 2 5" xfId="17122" xr:uid="{B5AF5713-196B-45DF-837D-28E36412FF7F}"/>
    <cellStyle name="Normal 2 2 2 2 2 2 2 2 2 2 2 2 2 6" xfId="17123" xr:uid="{1A041BB8-19ED-4FBA-A016-C8D65C8BE6C7}"/>
    <cellStyle name="Normal 2 2 2 2 2 2 2 2 2 2 2 2 2 6 2" xfId="17124" xr:uid="{C6B36EB0-1F07-4E78-85B3-07E904FD046F}"/>
    <cellStyle name="Normal 2 2 2 2 2 2 2 2 2 2 2 2 2 6 2 2" xfId="17125" xr:uid="{16C2E7BF-CCAC-4D36-84B0-3028DFAD24BA}"/>
    <cellStyle name="Normal 2 2 2 2 2 2 2 2 2 2 2 2 2 6 2 3" xfId="17126" xr:uid="{A15839F7-1309-4EA4-815F-12F4830D7BB0}"/>
    <cellStyle name="Normal 2 2 2 2 2 2 2 2 2 2 2 2 2 6 3" xfId="17127" xr:uid="{9FB4D465-237C-40E7-AB64-F7D1CB778F0F}"/>
    <cellStyle name="Normal 2 2 2 2 2 2 2 2 2 2 2 2 2 6 4" xfId="17128" xr:uid="{1576C841-1BB1-4EDF-8CB1-F75204F3F69D}"/>
    <cellStyle name="Normal 2 2 2 2 2 2 2 2 2 2 2 2 2 6 5" xfId="17129" xr:uid="{831DF608-90AF-4CF7-98E3-10730AA592B0}"/>
    <cellStyle name="Normal 2 2 2 2 2 2 2 2 2 2 2 2 2 6 6" xfId="17130" xr:uid="{AA5925F5-D8A9-426C-B34E-BAB288BBC428}"/>
    <cellStyle name="Normal 2 2 2 2 2 2 2 2 2 2 2 2 2 6 7" xfId="17131" xr:uid="{7EB65BF4-23A2-46CD-8CE7-E513FB19F6AA}"/>
    <cellStyle name="Normal 2 2 2 2 2 2 2 2 2 2 2 2 2 6 8" xfId="17132" xr:uid="{5174AEDF-1A87-47FA-9DA5-687C3AFA86D0}"/>
    <cellStyle name="Normal 2 2 2 2 2 2 2 2 2 2 2 2 2 6 9" xfId="17133" xr:uid="{EC53FEAA-D80A-42B3-B35E-E1B1153502E1}"/>
    <cellStyle name="Normal 2 2 2 2 2 2 2 2 2 2 2 2 2 7" xfId="17134" xr:uid="{6EA0BA32-F5B3-4158-A8D6-20F0C430575B}"/>
    <cellStyle name="Normal 2 2 2 2 2 2 2 2 2 2 2 2 2 8" xfId="17135" xr:uid="{57581A44-FC13-4382-AF94-A1EC653F9B1D}"/>
    <cellStyle name="Normal 2 2 2 2 2 2 2 2 2 2 2 2 2 8 2" xfId="17136" xr:uid="{D05061D0-190E-4642-A4D3-2816A1DA5BDD}"/>
    <cellStyle name="Normal 2 2 2 2 2 2 2 2 2 2 2 2 2 8 3" xfId="17137" xr:uid="{3BABF136-A29A-4FB4-9619-1658CE107043}"/>
    <cellStyle name="Normal 2 2 2 2 2 2 2 2 2 2 2 2 2 9" xfId="17138" xr:uid="{1DDDB26C-6114-4F9E-A62A-9899EE8A4860}"/>
    <cellStyle name="Normal 2 2 2 2 2 2 2 2 2 2 2 2 3" xfId="17139" xr:uid="{BB0FE441-B246-49EE-862B-242635AB54E6}"/>
    <cellStyle name="Normal 2 2 2 2 2 2 2 2 2 2 2 2 3 2" xfId="17140" xr:uid="{47296919-186C-4185-BFA2-A40EE35F3427}"/>
    <cellStyle name="Normal 2 2 2 2 2 2 2 2 2 2 2 2 3 3" xfId="17141" xr:uid="{B196AC1D-F178-48AB-8607-81E8213152F6}"/>
    <cellStyle name="Normal 2 2 2 2 2 2 2 2 2 2 2 2 3 4" xfId="17142" xr:uid="{88C5577F-6B91-4BCC-9C00-EE0D3F093D02}"/>
    <cellStyle name="Normal 2 2 2 2 2 2 2 2 2 2 2 2 3 5" xfId="17143" xr:uid="{DC3BFF09-497D-4394-A5A0-BF122F07F0F7}"/>
    <cellStyle name="Normal 2 2 2 2 2 2 2 2 2 2 2 2 3 6" xfId="17144" xr:uid="{D7C43A6A-23D6-47FC-A0CC-20A8DFBB2F70}"/>
    <cellStyle name="Normal 2 2 2 2 2 2 2 2 2 2 2 2 4" xfId="17145" xr:uid="{B0A7C1DA-C9DF-4BF3-930E-3AF93BC46D41}"/>
    <cellStyle name="Normal 2 2 2 2 2 2 2 2 2 2 2 2 4 10" xfId="17146" xr:uid="{03E4516D-E586-48DE-B174-1C2CD5C7194D}"/>
    <cellStyle name="Normal 2 2 2 2 2 2 2 2 2 2 2 2 4 11" xfId="17147" xr:uid="{48715798-FB01-478E-950F-10FB3F8D4C94}"/>
    <cellStyle name="Normal 2 2 2 2 2 2 2 2 2 2 2 2 4 2" xfId="17148" xr:uid="{70DFAD9D-B9CC-40C0-B122-B476320B5E1C}"/>
    <cellStyle name="Normal 2 2 2 2 2 2 2 2 2 2 2 2 4 2 2" xfId="17149" xr:uid="{953E7C1D-5FC6-4E1A-9677-7848F0739250}"/>
    <cellStyle name="Normal 2 2 2 2 2 2 2 2 2 2 2 2 4 2 2 2" xfId="17150" xr:uid="{29CB9F68-0CA8-4E81-9DF0-52747A801F2C}"/>
    <cellStyle name="Normal 2 2 2 2 2 2 2 2 2 2 2 2 4 2 2 3" xfId="17151" xr:uid="{8A0FE350-0172-4F70-95B1-5B6727186BBB}"/>
    <cellStyle name="Normal 2 2 2 2 2 2 2 2 2 2 2 2 4 2 3" xfId="17152" xr:uid="{38650D1D-EFCA-4703-B989-D0D258E06AF3}"/>
    <cellStyle name="Normal 2 2 2 2 2 2 2 2 2 2 2 2 4 2 4" xfId="17153" xr:uid="{4D1D91D8-3772-4F31-9446-F2D7B6EFB71B}"/>
    <cellStyle name="Normal 2 2 2 2 2 2 2 2 2 2 2 2 4 2 5" xfId="17154" xr:uid="{CFBE1927-13EA-4287-86A9-1FDD384B9563}"/>
    <cellStyle name="Normal 2 2 2 2 2 2 2 2 2 2 2 2 4 2 6" xfId="17155" xr:uid="{6594ACED-DC81-4EAB-BD2A-D3F05D40E013}"/>
    <cellStyle name="Normal 2 2 2 2 2 2 2 2 2 2 2 2 4 2 7" xfId="17156" xr:uid="{FCA15BA6-27CC-4D51-8307-1889EF487865}"/>
    <cellStyle name="Normal 2 2 2 2 2 2 2 2 2 2 2 2 4 2 8" xfId="17157" xr:uid="{19884852-0C57-4C4B-8C5A-E86149B2B3FC}"/>
    <cellStyle name="Normal 2 2 2 2 2 2 2 2 2 2 2 2 4 2 9" xfId="17158" xr:uid="{C8D6F4C3-FB77-4895-9385-8D2DB456E885}"/>
    <cellStyle name="Normal 2 2 2 2 2 2 2 2 2 2 2 2 4 3" xfId="17159" xr:uid="{966D473C-B342-42CC-8323-E2E0B20E4700}"/>
    <cellStyle name="Normal 2 2 2 2 2 2 2 2 2 2 2 2 4 4" xfId="17160" xr:uid="{853BA165-45AD-412A-862B-D45CE3DEAE9B}"/>
    <cellStyle name="Normal 2 2 2 2 2 2 2 2 2 2 2 2 4 5" xfId="17161" xr:uid="{C0F7EBB1-D3EF-406E-A0C3-4E1DF5600F7D}"/>
    <cellStyle name="Normal 2 2 2 2 2 2 2 2 2 2 2 2 4 5 2" xfId="17162" xr:uid="{711F509F-E824-4EB7-9E6C-2FC22D5AE4B3}"/>
    <cellStyle name="Normal 2 2 2 2 2 2 2 2 2 2 2 2 4 5 3" xfId="17163" xr:uid="{DC0F89CD-B6AD-45FF-9CC2-E62DEDBEE89D}"/>
    <cellStyle name="Normal 2 2 2 2 2 2 2 2 2 2 2 2 4 6" xfId="17164" xr:uid="{AF704E27-45F9-41C9-B92F-F89B3CDE8D2A}"/>
    <cellStyle name="Normal 2 2 2 2 2 2 2 2 2 2 2 2 4 7" xfId="17165" xr:uid="{7B17F191-D1D4-4C22-824A-E12D102E6596}"/>
    <cellStyle name="Normal 2 2 2 2 2 2 2 2 2 2 2 2 4 8" xfId="17166" xr:uid="{36F302F8-7E73-405A-B6CD-CFA28A2F27CC}"/>
    <cellStyle name="Normal 2 2 2 2 2 2 2 2 2 2 2 2 4 9" xfId="17167" xr:uid="{003D2B47-706D-426D-8A12-CA40AAA70411}"/>
    <cellStyle name="Normal 2 2 2 2 2 2 2 2 2 2 2 2 5" xfId="17168" xr:uid="{D197E877-7C75-42DB-81DD-4B8BFAC46224}"/>
    <cellStyle name="Normal 2 2 2 2 2 2 2 2 2 2 2 2 6" xfId="17169" xr:uid="{1C991359-A71E-4F62-95E9-6598B9EE4DE7}"/>
    <cellStyle name="Normal 2 2 2 2 2 2 2 2 2 2 2 2 7" xfId="17170" xr:uid="{11C652A1-8E1D-47F2-AF2D-CD6A7ECC8791}"/>
    <cellStyle name="Normal 2 2 2 2 2 2 2 2 2 2 2 2 7 2" xfId="17171" xr:uid="{2A4BC0ED-01C8-4D3C-8E80-4E21C9402103}"/>
    <cellStyle name="Normal 2 2 2 2 2 2 2 2 2 2 2 2 7 2 2" xfId="17172" xr:uid="{0BA9DBCA-6E1E-44EA-8D64-29377A5935E7}"/>
    <cellStyle name="Normal 2 2 2 2 2 2 2 2 2 2 2 2 7 2 3" xfId="17173" xr:uid="{6E3964F4-4F5A-4268-9F10-49DDD90B9862}"/>
    <cellStyle name="Normal 2 2 2 2 2 2 2 2 2 2 2 2 7 3" xfId="17174" xr:uid="{EBAB0F9A-6057-4BA2-92FE-A0E295BF2A5F}"/>
    <cellStyle name="Normal 2 2 2 2 2 2 2 2 2 2 2 2 7 4" xfId="17175" xr:uid="{E66212D7-5CC0-4EC4-9A69-4ACBFB4A46B4}"/>
    <cellStyle name="Normal 2 2 2 2 2 2 2 2 2 2 2 2 7 5" xfId="17176" xr:uid="{C34EEA3D-30DD-4B51-8201-826D8A5C5305}"/>
    <cellStyle name="Normal 2 2 2 2 2 2 2 2 2 2 2 2 7 6" xfId="17177" xr:uid="{F47EDE3B-C663-4B5C-8DC6-30B7F7D200F5}"/>
    <cellStyle name="Normal 2 2 2 2 2 2 2 2 2 2 2 2 7 7" xfId="17178" xr:uid="{EA2AED3E-34D5-4497-91E2-E07888601F6C}"/>
    <cellStyle name="Normal 2 2 2 2 2 2 2 2 2 2 2 2 7 8" xfId="17179" xr:uid="{495B0D92-35EF-441F-AE4C-2220DF6EB55C}"/>
    <cellStyle name="Normal 2 2 2 2 2 2 2 2 2 2 2 2 7 9" xfId="17180" xr:uid="{25F51B26-711F-4A8A-8A3C-2484FDD5B917}"/>
    <cellStyle name="Normal 2 2 2 2 2 2 2 2 2 2 2 2 8" xfId="17181" xr:uid="{B4BB1F48-0677-46ED-8ACB-F8E55A241819}"/>
    <cellStyle name="Normal 2 2 2 2 2 2 2 2 2 2 2 2 9" xfId="17182" xr:uid="{AC1C9CE2-8699-4F95-86FF-5F53E8D83F42}"/>
    <cellStyle name="Normal 2 2 2 2 2 2 2 2 2 2 2 2 9 2" xfId="17183" xr:uid="{50250488-4BE8-4DCD-B964-B285180ED6C0}"/>
    <cellStyle name="Normal 2 2 2 2 2 2 2 2 2 2 2 2 9 3" xfId="17184" xr:uid="{F8F24C45-7A89-4D3E-8C60-5D53292ED725}"/>
    <cellStyle name="Normal 2 2 2 2 2 2 2 2 2 2 2 20" xfId="17185" xr:uid="{3FB12CDE-E875-48C4-9CB9-B35A7AB53381}"/>
    <cellStyle name="Normal 2 2 2 2 2 2 2 2 2 2 2 20 2" xfId="17186" xr:uid="{D5627F0D-E40B-44D8-80D2-14AAD17C3084}"/>
    <cellStyle name="Normal 2 2 2 2 2 2 2 2 2 2 2 20 3" xfId="17187" xr:uid="{17BBCF8C-C91E-4D34-912D-D64AB04A9421}"/>
    <cellStyle name="Normal 2 2 2 2 2 2 2 2 2 2 2 20 4" xfId="17188" xr:uid="{81F78632-C0AC-4EE4-84CF-F3833F735B60}"/>
    <cellStyle name="Normal 2 2 2 2 2 2 2 2 2 2 2 20 5" xfId="17189" xr:uid="{A280DAA2-D6B0-455D-A77A-34AA428D34E6}"/>
    <cellStyle name="Normal 2 2 2 2 2 2 2 2 2 2 2 20 6" xfId="17190" xr:uid="{1E1F49E5-F2C1-453B-821E-41BFAC3A6E36}"/>
    <cellStyle name="Normal 2 2 2 2 2 2 2 2 2 2 2 21" xfId="17191" xr:uid="{758B3664-C243-44D9-BB30-558926A9036D}"/>
    <cellStyle name="Normal 2 2 2 2 2 2 2 2 2 2 2 21 2" xfId="17192" xr:uid="{CDA39162-E116-4B25-99A1-CB29B24CB4E2}"/>
    <cellStyle name="Normal 2 2 2 2 2 2 2 2 2 2 2 21 3" xfId="17193" xr:uid="{025D43A6-DC85-4427-A517-10C26B65DE87}"/>
    <cellStyle name="Normal 2 2 2 2 2 2 2 2 2 2 2 21 4" xfId="17194" xr:uid="{BC52B938-726F-4DED-8A64-492D79BB122A}"/>
    <cellStyle name="Normal 2 2 2 2 2 2 2 2 2 2 2 21 5" xfId="17195" xr:uid="{33CFE02C-881F-4D9E-B622-40FAF260C6D4}"/>
    <cellStyle name="Normal 2 2 2 2 2 2 2 2 2 2 2 21 6" xfId="17196" xr:uid="{1B203670-E2F6-495D-8D34-0BE2FC714A2B}"/>
    <cellStyle name="Normal 2 2 2 2 2 2 2 2 2 2 2 22" xfId="17197" xr:uid="{BA69E0FA-8C8A-40CD-B8AD-4CD1C13E6BC2}"/>
    <cellStyle name="Normal 2 2 2 2 2 2 2 2 2 2 2 22 2" xfId="17198" xr:uid="{B23CC687-5EBB-4489-8C50-817AB8B7D377}"/>
    <cellStyle name="Normal 2 2 2 2 2 2 2 2 2 2 2 22 3" xfId="17199" xr:uid="{4E6FBBF4-A7B5-483F-8628-47511240C9B3}"/>
    <cellStyle name="Normal 2 2 2 2 2 2 2 2 2 2 2 22 4" xfId="17200" xr:uid="{3B50F8BC-C831-4D71-A175-C57A68068158}"/>
    <cellStyle name="Normal 2 2 2 2 2 2 2 2 2 2 2 22 5" xfId="17201" xr:uid="{63FA5748-5E0A-4B5E-8C82-D6B830A86495}"/>
    <cellStyle name="Normal 2 2 2 2 2 2 2 2 2 2 2 22 6" xfId="17202" xr:uid="{C1088B28-22B3-4313-9B74-AAF0647EE7A6}"/>
    <cellStyle name="Normal 2 2 2 2 2 2 2 2 2 2 2 23" xfId="17203" xr:uid="{173F2876-D4D4-4597-9BFA-428F1BBAE871}"/>
    <cellStyle name="Normal 2 2 2 2 2 2 2 2 2 2 2 23 2" xfId="17204" xr:uid="{1259591D-C761-4F2C-B33C-81BD1E0FF98D}"/>
    <cellStyle name="Normal 2 2 2 2 2 2 2 2 2 2 2 23 2 2" xfId="17205" xr:uid="{0F2808AC-4BB5-4FE2-949C-A1C0F5FCFBF6}"/>
    <cellStyle name="Normal 2 2 2 2 2 2 2 2 2 2 2 23 2 3" xfId="17206" xr:uid="{DDE7B3A0-A6AF-4F1E-9182-7DF8E6567CB5}"/>
    <cellStyle name="Normal 2 2 2 2 2 2 2 2 2 2 2 23 2 4" xfId="17207" xr:uid="{82DF72C4-1526-47ED-9F8D-3E6DA0E8F7AA}"/>
    <cellStyle name="Normal 2 2 2 2 2 2 2 2 2 2 2 23 2 5" xfId="17208" xr:uid="{84EB168A-5929-4D5D-BB41-E7177DBE32FE}"/>
    <cellStyle name="Normal 2 2 2 2 2 2 2 2 2 2 2 23 2 6" xfId="17209" xr:uid="{ABB7C1E4-648B-40D0-863E-2EC60C819C84}"/>
    <cellStyle name="Normal 2 2 2 2 2 2 2 2 2 2 2 24" xfId="17210" xr:uid="{BA167738-6C71-443D-8019-EE49576D4520}"/>
    <cellStyle name="Normal 2 2 2 2 2 2 2 2 2 2 2 24 10" xfId="17211" xr:uid="{78B50D0F-A0DA-43A7-98A3-56FA24EADAC7}"/>
    <cellStyle name="Normal 2 2 2 2 2 2 2 2 2 2 2 24 11" xfId="17212" xr:uid="{5EC9874D-2D4B-4E97-AB13-734C8A5CA920}"/>
    <cellStyle name="Normal 2 2 2 2 2 2 2 2 2 2 2 24 2" xfId="17213" xr:uid="{99535FE8-8302-438B-898A-68E023EB65CC}"/>
    <cellStyle name="Normal 2 2 2 2 2 2 2 2 2 2 2 24 2 2" xfId="17214" xr:uid="{FF9C8AC5-6CB0-40CD-AD2D-99D0D9191D42}"/>
    <cellStyle name="Normal 2 2 2 2 2 2 2 2 2 2 2 24 2 2 2" xfId="17215" xr:uid="{69276EA1-5AC1-4FBD-A777-237474717047}"/>
    <cellStyle name="Normal 2 2 2 2 2 2 2 2 2 2 2 24 2 2 3" xfId="17216" xr:uid="{27716A7A-843C-483D-8CCC-C988E63199E8}"/>
    <cellStyle name="Normal 2 2 2 2 2 2 2 2 2 2 2 24 2 3" xfId="17217" xr:uid="{D4219057-130A-4C6C-9AF7-73FA34E1E018}"/>
    <cellStyle name="Normal 2 2 2 2 2 2 2 2 2 2 2 24 2 4" xfId="17218" xr:uid="{9B1D203E-EC1C-42F7-A725-F2EDF036CF02}"/>
    <cellStyle name="Normal 2 2 2 2 2 2 2 2 2 2 2 24 2 5" xfId="17219" xr:uid="{AF8FB739-147A-4C04-8176-0C790FFC07D7}"/>
    <cellStyle name="Normal 2 2 2 2 2 2 2 2 2 2 2 24 2 6" xfId="17220" xr:uid="{4BAA9892-EB53-409C-A589-1D59F5BE95B4}"/>
    <cellStyle name="Normal 2 2 2 2 2 2 2 2 2 2 2 24 2 7" xfId="17221" xr:uid="{03D18C7A-AE94-4FD5-BE4F-59DEAFA90622}"/>
    <cellStyle name="Normal 2 2 2 2 2 2 2 2 2 2 2 24 2 8" xfId="17222" xr:uid="{BD5FA151-2366-4611-871E-950387E8E154}"/>
    <cellStyle name="Normal 2 2 2 2 2 2 2 2 2 2 2 24 2 9" xfId="17223" xr:uid="{82C78A5C-6919-4C76-A294-FCE4C47C3261}"/>
    <cellStyle name="Normal 2 2 2 2 2 2 2 2 2 2 2 24 3" xfId="17224" xr:uid="{A809F453-DF3A-4E1A-BFA9-C88733927CE9}"/>
    <cellStyle name="Normal 2 2 2 2 2 2 2 2 2 2 2 24 4" xfId="17225" xr:uid="{C81A332B-509B-449A-A4A4-18E2D74FBEFA}"/>
    <cellStyle name="Normal 2 2 2 2 2 2 2 2 2 2 2 24 5" xfId="17226" xr:uid="{8B7C99CC-C30B-4970-B3E8-A970214B10D9}"/>
    <cellStyle name="Normal 2 2 2 2 2 2 2 2 2 2 2 24 5 2" xfId="17227" xr:uid="{E3517C79-4588-48BD-A307-26275520A2DD}"/>
    <cellStyle name="Normal 2 2 2 2 2 2 2 2 2 2 2 24 5 3" xfId="17228" xr:uid="{C9A3E0EC-3055-4FD3-AA71-0E308F55658B}"/>
    <cellStyle name="Normal 2 2 2 2 2 2 2 2 2 2 2 24 6" xfId="17229" xr:uid="{0EDA8AD5-7E5A-45C7-9E12-1CBD644E564C}"/>
    <cellStyle name="Normal 2 2 2 2 2 2 2 2 2 2 2 24 7" xfId="17230" xr:uid="{598A4FA9-A584-4CE8-AAB2-8ADABF990580}"/>
    <cellStyle name="Normal 2 2 2 2 2 2 2 2 2 2 2 24 8" xfId="17231" xr:uid="{D2352D5F-B356-415C-8A55-3F9D1CC019B8}"/>
    <cellStyle name="Normal 2 2 2 2 2 2 2 2 2 2 2 24 9" xfId="17232" xr:uid="{6B74E0FC-974A-46B8-A4AE-A85012A7F9D8}"/>
    <cellStyle name="Normal 2 2 2 2 2 2 2 2 2 2 2 25" xfId="17233" xr:uid="{B0FF75C5-5171-4A8A-91EA-7586E9E1910D}"/>
    <cellStyle name="Normal 2 2 2 2 2 2 2 2 2 2 2 26" xfId="17234" xr:uid="{96E19080-0A75-4847-9D00-20A087A11DE5}"/>
    <cellStyle name="Normal 2 2 2 2 2 2 2 2 2 2 2 27" xfId="17235" xr:uid="{0C9B16F6-0025-4B45-8148-928B5E0A9CA2}"/>
    <cellStyle name="Normal 2 2 2 2 2 2 2 2 2 2 2 27 2" xfId="17236" xr:uid="{A8F4F3F3-3A3E-401F-BFBB-84315CDF5955}"/>
    <cellStyle name="Normal 2 2 2 2 2 2 2 2 2 2 2 27 2 2" xfId="17237" xr:uid="{9E6C7197-6D1B-4D1A-BEF9-86CCEB29D3E0}"/>
    <cellStyle name="Normal 2 2 2 2 2 2 2 2 2 2 2 27 2 3" xfId="17238" xr:uid="{43DD9A64-0B14-4BFA-B12C-06E9D67A48AC}"/>
    <cellStyle name="Normal 2 2 2 2 2 2 2 2 2 2 2 27 3" xfId="17239" xr:uid="{3776AF93-A674-4626-8DE9-6165231287CD}"/>
    <cellStyle name="Normal 2 2 2 2 2 2 2 2 2 2 2 27 4" xfId="17240" xr:uid="{00A385C4-0887-4611-A0C9-E30087519F0D}"/>
    <cellStyle name="Normal 2 2 2 2 2 2 2 2 2 2 2 27 5" xfId="17241" xr:uid="{0A036FEB-397C-44FC-98B3-321D3F688E6F}"/>
    <cellStyle name="Normal 2 2 2 2 2 2 2 2 2 2 2 27 6" xfId="17242" xr:uid="{1121398B-982C-46A4-BC92-E28892E12A43}"/>
    <cellStyle name="Normal 2 2 2 2 2 2 2 2 2 2 2 27 7" xfId="17243" xr:uid="{CCC19E8D-671A-4116-9A79-AA142BBE7B6A}"/>
    <cellStyle name="Normal 2 2 2 2 2 2 2 2 2 2 2 27 8" xfId="17244" xr:uid="{FD54B9B1-EBD0-4CBA-BA33-B960B23767B2}"/>
    <cellStyle name="Normal 2 2 2 2 2 2 2 2 2 2 2 27 9" xfId="17245" xr:uid="{599DA387-3EF4-4853-BF57-FC7AD2C84188}"/>
    <cellStyle name="Normal 2 2 2 2 2 2 2 2 2 2 2 28" xfId="17246" xr:uid="{C02AE9D8-1B59-4A1A-8410-382634912DE9}"/>
    <cellStyle name="Normal 2 2 2 2 2 2 2 2 2 2 2 29" xfId="17247" xr:uid="{4D387395-8639-4173-B9D5-8347660D038A}"/>
    <cellStyle name="Normal 2 2 2 2 2 2 2 2 2 2 2 29 2" xfId="17248" xr:uid="{12B21928-7A73-4385-BAC3-3A3424AB6C05}"/>
    <cellStyle name="Normal 2 2 2 2 2 2 2 2 2 2 2 29 3" xfId="17249" xr:uid="{B25B4B62-E7B7-4852-B11B-C89D3903B08D}"/>
    <cellStyle name="Normal 2 2 2 2 2 2 2 2 2 2 2 3" xfId="17250" xr:uid="{20F3A7B9-76F0-47BB-8D36-A78C4DF6932B}"/>
    <cellStyle name="Normal 2 2 2 2 2 2 2 2 2 2 2 3 2" xfId="17251" xr:uid="{299951AD-AC85-4840-A626-799065837D31}"/>
    <cellStyle name="Normal 2 2 2 2 2 2 2 2 2 2 2 3 3" xfId="17252" xr:uid="{8DD35D99-02DE-4ECB-850D-AC0CB249F728}"/>
    <cellStyle name="Normal 2 2 2 2 2 2 2 2 2 2 2 3 4" xfId="17253" xr:uid="{3963E74F-5965-4163-8403-13FB89DA0F5A}"/>
    <cellStyle name="Normal 2 2 2 2 2 2 2 2 2 2 2 3 5" xfId="17254" xr:uid="{A425F304-C193-443D-9C75-08C649B2AC8A}"/>
    <cellStyle name="Normal 2 2 2 2 2 2 2 2 2 2 2 3 6" xfId="17255" xr:uid="{8A9C533B-1D4A-4C08-9F18-1D724A0A275E}"/>
    <cellStyle name="Normal 2 2 2 2 2 2 2 2 2 2 2 30" xfId="17256" xr:uid="{DD779457-3971-426F-8766-39F90C8ADC55}"/>
    <cellStyle name="Normal 2 2 2 2 2 2 2 2 2 2 2 31" xfId="17257" xr:uid="{4583F339-BF51-4E90-8CD8-3ECEB919B3B6}"/>
    <cellStyle name="Normal 2 2 2 2 2 2 2 2 2 2 2 32" xfId="17258" xr:uid="{83B3B0EB-4197-4C31-86FD-A1C560093AA4}"/>
    <cellStyle name="Normal 2 2 2 2 2 2 2 2 2 2 2 33" xfId="17259" xr:uid="{DEC57302-4D5F-406D-9FD7-3DB5480F8C0E}"/>
    <cellStyle name="Normal 2 2 2 2 2 2 2 2 2 2 2 34" xfId="17260" xr:uid="{9373EF1C-06D4-4884-B22C-A02C34ABE192}"/>
    <cellStyle name="Normal 2 2 2 2 2 2 2 2 2 2 2 35" xfId="17261" xr:uid="{F0799A32-FA1E-4A16-A758-AC58299B2B97}"/>
    <cellStyle name="Normal 2 2 2 2 2 2 2 2 2 2 2 4" xfId="17262" xr:uid="{BCE47ADE-AE0E-4AC8-A007-820F71C62AA6}"/>
    <cellStyle name="Normal 2 2 2 2 2 2 2 2 2 2 2 4 2" xfId="17263" xr:uid="{11C88F4C-3EE8-48F9-9F8B-C8082DD4E019}"/>
    <cellStyle name="Normal 2 2 2 2 2 2 2 2 2 2 2 4 3" xfId="17264" xr:uid="{24FF93A2-13B9-4048-8CAD-4332F79BDCDB}"/>
    <cellStyle name="Normal 2 2 2 2 2 2 2 2 2 2 2 4 4" xfId="17265" xr:uid="{F2743051-D8D0-48A7-9D63-3483CA39CEF5}"/>
    <cellStyle name="Normal 2 2 2 2 2 2 2 2 2 2 2 4 5" xfId="17266" xr:uid="{6F5607D6-34D6-4BBC-9880-BB544A8B1FDF}"/>
    <cellStyle name="Normal 2 2 2 2 2 2 2 2 2 2 2 4 6" xfId="17267" xr:uid="{DC8EBC6C-4000-4517-85D0-1C582642B3A5}"/>
    <cellStyle name="Normal 2 2 2 2 2 2 2 2 2 2 2 5" xfId="17268" xr:uid="{E6AE804E-BEF4-49D1-B924-BF39EFB6D88A}"/>
    <cellStyle name="Normal 2 2 2 2 2 2 2 2 2 2 2 5 2" xfId="17269" xr:uid="{522CD427-4C0E-41E0-AB25-EA3CDDF3F710}"/>
    <cellStyle name="Normal 2 2 2 2 2 2 2 2 2 2 2 5 3" xfId="17270" xr:uid="{B40130DE-F0C3-420D-B0A1-E039CB02C3A8}"/>
    <cellStyle name="Normal 2 2 2 2 2 2 2 2 2 2 2 5 4" xfId="17271" xr:uid="{9770128C-31F0-4B1E-AF33-E1FDB14A9596}"/>
    <cellStyle name="Normal 2 2 2 2 2 2 2 2 2 2 2 5 5" xfId="17272" xr:uid="{A4776701-8FF7-4280-BBC8-7CE1BF8B2F4F}"/>
    <cellStyle name="Normal 2 2 2 2 2 2 2 2 2 2 2 5 6" xfId="17273" xr:uid="{8AE00E9C-8216-495B-AFE9-51DCBBCBB60B}"/>
    <cellStyle name="Normal 2 2 2 2 2 2 2 2 2 2 2 6" xfId="17274" xr:uid="{6C537E1B-89D7-4968-A0CA-0740D1CF1C66}"/>
    <cellStyle name="Normal 2 2 2 2 2 2 2 2 2 2 2 6 2" xfId="17275" xr:uid="{0327925A-3B89-404F-AB41-322FAC739CE7}"/>
    <cellStyle name="Normal 2 2 2 2 2 2 2 2 2 2 2 6 3" xfId="17276" xr:uid="{CBAAE9F9-CB1C-41C3-BEFB-8E4A67A4D1DB}"/>
    <cellStyle name="Normal 2 2 2 2 2 2 2 2 2 2 2 6 4" xfId="17277" xr:uid="{A3B71F30-E1B8-4AF2-AF8D-5BB6FCBC5009}"/>
    <cellStyle name="Normal 2 2 2 2 2 2 2 2 2 2 2 6 5" xfId="17278" xr:uid="{4256F70C-1F95-48BD-8124-E743D3DEB043}"/>
    <cellStyle name="Normal 2 2 2 2 2 2 2 2 2 2 2 6 6" xfId="17279" xr:uid="{DF224E2D-A8BF-497B-BB65-6051EE463A39}"/>
    <cellStyle name="Normal 2 2 2 2 2 2 2 2 2 2 2 7" xfId="17280" xr:uid="{CD759E16-1C64-4085-8E1D-C2E6C9C8E76B}"/>
    <cellStyle name="Normal 2 2 2 2 2 2 2 2 2 2 2 7 2" xfId="17281" xr:uid="{68E1E415-9B22-4143-A613-CC90BEC527FB}"/>
    <cellStyle name="Normal 2 2 2 2 2 2 2 2 2 2 2 7 3" xfId="17282" xr:uid="{E74CE215-4F8D-4CB8-9F08-FB2D1130101B}"/>
    <cellStyle name="Normal 2 2 2 2 2 2 2 2 2 2 2 7 4" xfId="17283" xr:uid="{9A5341D0-AD7B-4001-BCA4-C7C9D31DC703}"/>
    <cellStyle name="Normal 2 2 2 2 2 2 2 2 2 2 2 7 5" xfId="17284" xr:uid="{6F44D9AF-172C-41C1-B07C-BF6F291F2971}"/>
    <cellStyle name="Normal 2 2 2 2 2 2 2 2 2 2 2 7 6" xfId="17285" xr:uid="{E5CCDC6C-3468-418A-86C1-DE8F778863C6}"/>
    <cellStyle name="Normal 2 2 2 2 2 2 2 2 2 2 2 8" xfId="17286" xr:uid="{A1E212AD-C418-4968-9E13-A385784E6EBF}"/>
    <cellStyle name="Normal 2 2 2 2 2 2 2 2 2 2 2 8 2" xfId="17287" xr:uid="{3B8B915B-C4BC-404F-8656-EB661BADC702}"/>
    <cellStyle name="Normal 2 2 2 2 2 2 2 2 2 2 2 8 3" xfId="17288" xr:uid="{CA65148F-3D66-4C4A-863E-B42F85B4BED9}"/>
    <cellStyle name="Normal 2 2 2 2 2 2 2 2 2 2 2 8 4" xfId="17289" xr:uid="{D6989E17-1826-4D87-8CA9-FBFBD55A563C}"/>
    <cellStyle name="Normal 2 2 2 2 2 2 2 2 2 2 2 8 5" xfId="17290" xr:uid="{BD8DDAFF-749A-4607-85F1-66F04B10A4BB}"/>
    <cellStyle name="Normal 2 2 2 2 2 2 2 2 2 2 2 8 6" xfId="17291" xr:uid="{EAD6E165-E6D7-4F06-B8D3-4E1C5FFF7646}"/>
    <cellStyle name="Normal 2 2 2 2 2 2 2 2 2 2 2 9" xfId="17292" xr:uid="{9420D60A-D2D6-4B5A-B267-21317AB227B9}"/>
    <cellStyle name="Normal 2 2 2 2 2 2 2 2 2 2 2 9 2" xfId="17293" xr:uid="{BC941443-67D2-4ABC-8A14-5F1C7719636B}"/>
    <cellStyle name="Normal 2 2 2 2 2 2 2 2 2 2 2 9 3" xfId="17294" xr:uid="{59820D9A-4A92-415F-B56E-515754394310}"/>
    <cellStyle name="Normal 2 2 2 2 2 2 2 2 2 2 2 9 4" xfId="17295" xr:uid="{C5153A85-ADDC-4D0C-9D73-D1D5565F30B0}"/>
    <cellStyle name="Normal 2 2 2 2 2 2 2 2 2 2 2 9 5" xfId="17296" xr:uid="{719E5606-7619-46C6-8725-70C513B95A44}"/>
    <cellStyle name="Normal 2 2 2 2 2 2 2 2 2 2 2 9 6" xfId="17297" xr:uid="{0249426E-DD1C-46B1-9F5F-C10870E728B7}"/>
    <cellStyle name="Normal 2 2 2 2 2 2 2 2 2 2 20" xfId="17298" xr:uid="{91AB01DD-2DD1-40A1-B3FE-89BCBD363C0E}"/>
    <cellStyle name="Normal 2 2 2 2 2 2 2 2 2 2 21" xfId="17299" xr:uid="{4EB237C0-8F3E-422E-B036-A06BAFBFA72C}"/>
    <cellStyle name="Normal 2 2 2 2 2 2 2 2 2 2 22" xfId="17300" xr:uid="{4EEE30ED-4EA9-4B9F-A299-D8498F7D4E50}"/>
    <cellStyle name="Normal 2 2 2 2 2 2 2 2 2 2 23" xfId="17301" xr:uid="{3786C2D6-DAF7-4412-A8F9-86C8F97130D8}"/>
    <cellStyle name="Normal 2 2 2 2 2 2 2 2 2 2 24" xfId="17302" xr:uid="{AB9CB839-5BCB-4D96-AEF7-B07AD2322E42}"/>
    <cellStyle name="Normal 2 2 2 2 2 2 2 2 2 2 25" xfId="17303" xr:uid="{FC914091-AFCA-45AB-941D-58F4A52CA74F}"/>
    <cellStyle name="Normal 2 2 2 2 2 2 2 2 2 2 26" xfId="17304" xr:uid="{797911FA-735F-4ECB-B963-153D4BADDF79}"/>
    <cellStyle name="Normal 2 2 2 2 2 2 2 2 2 2 27" xfId="17305" xr:uid="{DFDE4A23-2D70-4795-BCBF-D98884F6D8A5}"/>
    <cellStyle name="Normal 2 2 2 2 2 2 2 2 2 2 27 2" xfId="17306" xr:uid="{9E6E5608-9FC6-433E-B026-6634C0A7BF76}"/>
    <cellStyle name="Normal 2 2 2 2 2 2 2 2 2 2 27 3" xfId="17307" xr:uid="{D25226AD-C222-4B84-8575-20351AB2E924}"/>
    <cellStyle name="Normal 2 2 2 2 2 2 2 2 2 2 27 4" xfId="17308" xr:uid="{4DFE3AC6-66D9-4237-A269-A53ADF9D3DCC}"/>
    <cellStyle name="Normal 2 2 2 2 2 2 2 2 2 2 27 5" xfId="17309" xr:uid="{7AF78CA5-B629-4C35-8D91-03A04BE013DD}"/>
    <cellStyle name="Normal 2 2 2 2 2 2 2 2 2 2 27 6" xfId="17310" xr:uid="{6699D8EC-0C18-447C-99CB-87BF8DF471A7}"/>
    <cellStyle name="Normal 2 2 2 2 2 2 2 2 2 2 27 7" xfId="17311" xr:uid="{E9EB646F-E991-4A24-BABF-DF0D265676F8}"/>
    <cellStyle name="Normal 2 2 2 2 2 2 2 2 2 2 28" xfId="17312" xr:uid="{4D748375-0571-480F-A1AA-A8F9F69DD6A1}"/>
    <cellStyle name="Normal 2 2 2 2 2 2 2 2 2 2 28 10" xfId="17313" xr:uid="{ACBA591E-5FE9-41B0-90DB-D2CC4A6D926A}"/>
    <cellStyle name="Normal 2 2 2 2 2 2 2 2 2 2 28 11" xfId="17314" xr:uid="{70CA6FF8-A77D-41A5-AF78-CDA6FC7716A7}"/>
    <cellStyle name="Normal 2 2 2 2 2 2 2 2 2 2 28 2" xfId="17315" xr:uid="{9E9F5BBA-7AEB-42C9-82BB-F188520F6503}"/>
    <cellStyle name="Normal 2 2 2 2 2 2 2 2 2 2 28 2 2" xfId="17316" xr:uid="{75A79FAC-8720-4CF6-A7A7-6F4E74950D00}"/>
    <cellStyle name="Normal 2 2 2 2 2 2 2 2 2 2 28 2 2 2" xfId="17317" xr:uid="{9218973C-2781-4991-9B1B-43FA17CAB08E}"/>
    <cellStyle name="Normal 2 2 2 2 2 2 2 2 2 2 28 2 2 3" xfId="17318" xr:uid="{805B014D-B9F7-49D5-B2A5-CA4A79F3B451}"/>
    <cellStyle name="Normal 2 2 2 2 2 2 2 2 2 2 28 2 3" xfId="17319" xr:uid="{DCCAF21C-9B14-4DC4-BCB0-B5389E8D62D5}"/>
    <cellStyle name="Normal 2 2 2 2 2 2 2 2 2 2 28 2 4" xfId="17320" xr:uid="{96757399-F008-401D-A641-8DFE03E82559}"/>
    <cellStyle name="Normal 2 2 2 2 2 2 2 2 2 2 28 2 5" xfId="17321" xr:uid="{160F068C-218C-47E9-9272-80180C57F090}"/>
    <cellStyle name="Normal 2 2 2 2 2 2 2 2 2 2 28 2 6" xfId="17322" xr:uid="{4353C227-FBD1-46D5-B773-CD650CD587B6}"/>
    <cellStyle name="Normal 2 2 2 2 2 2 2 2 2 2 28 2 7" xfId="17323" xr:uid="{4EB42702-B271-4EDA-867A-34FA181ED6D3}"/>
    <cellStyle name="Normal 2 2 2 2 2 2 2 2 2 2 28 2 8" xfId="17324" xr:uid="{B26EDB92-2E3F-4A7F-9442-DEEFA4CBFD85}"/>
    <cellStyle name="Normal 2 2 2 2 2 2 2 2 2 2 28 2 9" xfId="17325" xr:uid="{35820324-6A80-461E-B9D4-4E706B6ECBAA}"/>
    <cellStyle name="Normal 2 2 2 2 2 2 2 2 2 2 28 3" xfId="17326" xr:uid="{7C110607-3344-4DD8-9E47-B8FE1B02E468}"/>
    <cellStyle name="Normal 2 2 2 2 2 2 2 2 2 2 28 4" xfId="17327" xr:uid="{07960E17-4299-430F-896F-A83DDCA0ECEA}"/>
    <cellStyle name="Normal 2 2 2 2 2 2 2 2 2 2 28 5" xfId="17328" xr:uid="{FAFAF71B-9272-4DD4-BCAB-007A00FBD9F8}"/>
    <cellStyle name="Normal 2 2 2 2 2 2 2 2 2 2 28 5 2" xfId="17329" xr:uid="{5309143C-46FA-4385-8F26-B03E416D9981}"/>
    <cellStyle name="Normal 2 2 2 2 2 2 2 2 2 2 28 5 3" xfId="17330" xr:uid="{39B7D34F-D986-4AB3-B3F6-1F110924A8C8}"/>
    <cellStyle name="Normal 2 2 2 2 2 2 2 2 2 2 28 6" xfId="17331" xr:uid="{0AFDAA08-C287-4907-8B9D-F04A007151F6}"/>
    <cellStyle name="Normal 2 2 2 2 2 2 2 2 2 2 28 7" xfId="17332" xr:uid="{5C62DC20-A9E2-4F6C-9855-61C90EE344B2}"/>
    <cellStyle name="Normal 2 2 2 2 2 2 2 2 2 2 28 8" xfId="17333" xr:uid="{978392CF-A8CD-48FB-B888-094CBDDC67E4}"/>
    <cellStyle name="Normal 2 2 2 2 2 2 2 2 2 2 28 9" xfId="17334" xr:uid="{FF5260E4-8237-4CC4-8BAC-9B86A44B54D4}"/>
    <cellStyle name="Normal 2 2 2 2 2 2 2 2 2 2 29" xfId="17335" xr:uid="{2777537F-4946-4159-B42F-9412CCA0DD93}"/>
    <cellStyle name="Normal 2 2 2 2 2 2 2 2 2 2 3" xfId="17336" xr:uid="{A674C535-8DB5-4989-9006-EF55EE59D513}"/>
    <cellStyle name="Normal 2 2 2 2 2 2 2 2 2 2 3 2" xfId="17337" xr:uid="{2D9A1B7C-CB7C-4C28-BDA4-4661F01DE853}"/>
    <cellStyle name="Normal 2 2 2 2 2 2 2 2 2 2 3 3" xfId="17338" xr:uid="{C3D6020E-9C18-4314-9038-7782F5D0E56B}"/>
    <cellStyle name="Normal 2 2 2 2 2 2 2 2 2 2 3 4" xfId="17339" xr:uid="{848ED22A-440D-462A-9F12-9273826CED96}"/>
    <cellStyle name="Normal 2 2 2 2 2 2 2 2 2 2 3 5" xfId="17340" xr:uid="{628C7542-3EEF-4A75-B614-E825C8BEED23}"/>
    <cellStyle name="Normal 2 2 2 2 2 2 2 2 2 2 3 6" xfId="17341" xr:uid="{6CD421D4-153A-45E2-8BDC-ADD234AACD71}"/>
    <cellStyle name="Normal 2 2 2 2 2 2 2 2 2 2 30" xfId="17342" xr:uid="{D1D3C0DD-D372-4816-9BF5-EA2DA657938C}"/>
    <cellStyle name="Normal 2 2 2 2 2 2 2 2 2 2 31" xfId="17343" xr:uid="{01E6F80B-8D1D-4330-A793-700CE3120925}"/>
    <cellStyle name="Normal 2 2 2 2 2 2 2 2 2 2 31 2" xfId="17344" xr:uid="{CD3CB993-2698-4D5A-8377-781CB071C009}"/>
    <cellStyle name="Normal 2 2 2 2 2 2 2 2 2 2 31 2 2" xfId="17345" xr:uid="{ED67A10E-08B0-46D6-8CF4-5BBCDE819C7F}"/>
    <cellStyle name="Normal 2 2 2 2 2 2 2 2 2 2 31 2 3" xfId="17346" xr:uid="{8A667F9C-8F75-48A6-BA55-54136DE6BFF9}"/>
    <cellStyle name="Normal 2 2 2 2 2 2 2 2 2 2 31 3" xfId="17347" xr:uid="{1D166A29-5391-41F3-AE7A-0F2212CD96C2}"/>
    <cellStyle name="Normal 2 2 2 2 2 2 2 2 2 2 31 4" xfId="17348" xr:uid="{B9B30180-CDE7-4DA4-A3C9-9F652B213B08}"/>
    <cellStyle name="Normal 2 2 2 2 2 2 2 2 2 2 31 5" xfId="17349" xr:uid="{79B11984-D220-4879-9645-4885137589D2}"/>
    <cellStyle name="Normal 2 2 2 2 2 2 2 2 2 2 31 6" xfId="17350" xr:uid="{3BEF5B1F-E5F5-4299-B50A-29774D85575D}"/>
    <cellStyle name="Normal 2 2 2 2 2 2 2 2 2 2 31 7" xfId="17351" xr:uid="{7B81D9FE-02A5-4C22-8B80-B5B15C090311}"/>
    <cellStyle name="Normal 2 2 2 2 2 2 2 2 2 2 31 8" xfId="17352" xr:uid="{BA3839F9-49C9-4E5C-9EA4-96FD90C89B43}"/>
    <cellStyle name="Normal 2 2 2 2 2 2 2 2 2 2 31 9" xfId="17353" xr:uid="{12BB0B43-A7D9-471C-9F6A-3B3485C93158}"/>
    <cellStyle name="Normal 2 2 2 2 2 2 2 2 2 2 32" xfId="17354" xr:uid="{EF769426-3F86-4631-95DE-84BE7B43406F}"/>
    <cellStyle name="Normal 2 2 2 2 2 2 2 2 2 2 33" xfId="17355" xr:uid="{055AE7B5-13B2-434F-8BC1-DCDFF39B22B9}"/>
    <cellStyle name="Normal 2 2 2 2 2 2 2 2 2 2 33 2" xfId="17356" xr:uid="{628575CB-29A8-4875-A8C2-E722298F689B}"/>
    <cellStyle name="Normal 2 2 2 2 2 2 2 2 2 2 33 3" xfId="17357" xr:uid="{EA79AF80-BA48-407C-A66C-43632638D1A2}"/>
    <cellStyle name="Normal 2 2 2 2 2 2 2 2 2 2 34" xfId="17358" xr:uid="{ABCE7C71-6E8E-4E76-9444-EECE5BE86946}"/>
    <cellStyle name="Normal 2 2 2 2 2 2 2 2 2 2 35" xfId="17359" xr:uid="{3E7EEE7A-791D-428A-B227-E8469470F83C}"/>
    <cellStyle name="Normal 2 2 2 2 2 2 2 2 2 2 36" xfId="17360" xr:uid="{198A9CB0-C630-4809-823D-7359439A249B}"/>
    <cellStyle name="Normal 2 2 2 2 2 2 2 2 2 2 37" xfId="17361" xr:uid="{9B5A0818-603B-4BF9-BC2F-98AE71A4577A}"/>
    <cellStyle name="Normal 2 2 2 2 2 2 2 2 2 2 38" xfId="17362" xr:uid="{5B710CBC-EAB7-4E73-9391-26BF6DB9EEEB}"/>
    <cellStyle name="Normal 2 2 2 2 2 2 2 2 2 2 39" xfId="17363" xr:uid="{736B3E96-E7EB-415E-A46A-91CA8E760203}"/>
    <cellStyle name="Normal 2 2 2 2 2 2 2 2 2 2 4" xfId="17364" xr:uid="{D1C6C0A0-4078-407F-AC01-5FE895828707}"/>
    <cellStyle name="Normal 2 2 2 2 2 2 2 2 2 2 4 2" xfId="17365" xr:uid="{85AEBC42-E081-4F54-8EDB-A2BE6A1A1D1E}"/>
    <cellStyle name="Normal 2 2 2 2 2 2 2 2 2 2 4 3" xfId="17366" xr:uid="{B8236E3E-6BE7-4AF7-9E98-6CD8000E4033}"/>
    <cellStyle name="Normal 2 2 2 2 2 2 2 2 2 2 4 4" xfId="17367" xr:uid="{F0934C9F-357A-4165-8480-076C3D9FC0B4}"/>
    <cellStyle name="Normal 2 2 2 2 2 2 2 2 2 2 4 5" xfId="17368" xr:uid="{EFFF7F53-6797-4FE9-AF64-49682865271D}"/>
    <cellStyle name="Normal 2 2 2 2 2 2 2 2 2 2 4 6" xfId="17369" xr:uid="{85D63AC6-80BB-4FB9-B2D8-FDD329B2D6A7}"/>
    <cellStyle name="Normal 2 2 2 2 2 2 2 2 2 2 5" xfId="17370" xr:uid="{73FF0A7A-73D0-4397-A37E-F130E26B7ECB}"/>
    <cellStyle name="Normal 2 2 2 2 2 2 2 2 2 2 5 2" xfId="17371" xr:uid="{FB0583BD-0FC6-4729-86E0-3B23D744C102}"/>
    <cellStyle name="Normal 2 2 2 2 2 2 2 2 2 2 5 3" xfId="17372" xr:uid="{E516ACB2-6BA1-4BD1-9D1C-837CC8356A25}"/>
    <cellStyle name="Normal 2 2 2 2 2 2 2 2 2 2 5 4" xfId="17373" xr:uid="{FF194D55-93EC-41D8-B6B5-E608443CCAA3}"/>
    <cellStyle name="Normal 2 2 2 2 2 2 2 2 2 2 5 5" xfId="17374" xr:uid="{E05ED3A4-AEBB-40CF-A9D4-4CECADFE79E5}"/>
    <cellStyle name="Normal 2 2 2 2 2 2 2 2 2 2 5 6" xfId="17375" xr:uid="{60FF4DE4-1281-4338-9398-2C2D70A03751}"/>
    <cellStyle name="Normal 2 2 2 2 2 2 2 2 2 2 6" xfId="17376" xr:uid="{36945DD9-81FD-4200-ACD7-3B65E337642F}"/>
    <cellStyle name="Normal 2 2 2 2 2 2 2 2 2 2 6 2" xfId="17377" xr:uid="{B6767C9A-1807-4B93-87BA-CDD5AF3C80A8}"/>
    <cellStyle name="Normal 2 2 2 2 2 2 2 2 2 2 6 3" xfId="17378" xr:uid="{9F35F26B-3B4A-45A0-9A81-8A0A3A5FB546}"/>
    <cellStyle name="Normal 2 2 2 2 2 2 2 2 2 2 6 4" xfId="17379" xr:uid="{4774413D-B35A-4B0A-9FFF-9BDEAFF66C15}"/>
    <cellStyle name="Normal 2 2 2 2 2 2 2 2 2 2 6 5" xfId="17380" xr:uid="{3D905447-D7B1-4B93-8DBE-C0307428C78D}"/>
    <cellStyle name="Normal 2 2 2 2 2 2 2 2 2 2 6 6" xfId="17381" xr:uid="{5560A91E-F351-4719-8E3F-32B8352F16C9}"/>
    <cellStyle name="Normal 2 2 2 2 2 2 2 2 2 2 7" xfId="17382" xr:uid="{7F6C5FF2-2A51-4267-A5F0-1288F2872557}"/>
    <cellStyle name="Normal 2 2 2 2 2 2 2 2 2 2 7 2" xfId="17383" xr:uid="{E0B3D365-933F-4FB4-959B-4B61BBF2CB97}"/>
    <cellStyle name="Normal 2 2 2 2 2 2 2 2 2 2 7 2 2" xfId="17384" xr:uid="{CB16855C-02ED-4F94-9569-CB750F49EDB1}"/>
    <cellStyle name="Normal 2 2 2 2 2 2 2 2 2 2 7 2 2 2" xfId="17385" xr:uid="{5581197B-BD41-4CED-9468-52714318364F}"/>
    <cellStyle name="Normal 2 2 2 2 2 2 2 2 2 2 7 2 2 3" xfId="17386" xr:uid="{677F2A26-0479-4C0B-99F1-3211E381643E}"/>
    <cellStyle name="Normal 2 2 2 2 2 2 2 2 2 2 7 2 2 4" xfId="17387" xr:uid="{5791DF93-A245-4AB4-B7B9-A6166286C2EA}"/>
    <cellStyle name="Normal 2 2 2 2 2 2 2 2 2 2 7 2 2 5" xfId="17388" xr:uid="{E53A4A20-6BB9-44EA-9361-0D4C6E0014CF}"/>
    <cellStyle name="Normal 2 2 2 2 2 2 2 2 2 2 7 2 2 6" xfId="17389" xr:uid="{785F6A59-D4BC-482B-88B7-255704BC359A}"/>
    <cellStyle name="Normal 2 2 2 2 2 2 2 2 2 2 7 2 2 7" xfId="17390" xr:uid="{2531E258-9819-47CC-9870-EC9ED4D21B94}"/>
    <cellStyle name="Normal 2 2 2 2 2 2 2 2 2 2 7 3" xfId="17391" xr:uid="{A84EEE2D-C6ED-4481-83B0-C5B29BAAC7BD}"/>
    <cellStyle name="Normal 2 2 2 2 2 2 2 2 2 2 7 4" xfId="17392" xr:uid="{254E53FB-DF2B-47A8-8424-64B6A9AC1CFB}"/>
    <cellStyle name="Normal 2 2 2 2 2 2 2 2 2 2 7 5" xfId="17393" xr:uid="{897962D2-F83D-4DE7-954F-CE337E5ADA8E}"/>
    <cellStyle name="Normal 2 2 2 2 2 2 2 2 2 2 7 6" xfId="17394" xr:uid="{591ED250-07A6-4881-B9CC-4FFC28A84A82}"/>
    <cellStyle name="Normal 2 2 2 2 2 2 2 2 2 2 7 7" xfId="17395" xr:uid="{6E6598ED-0D3A-4018-9A93-F3D6504BF3EF}"/>
    <cellStyle name="Normal 2 2 2 2 2 2 2 2 2 2 7 8" xfId="17396" xr:uid="{55371DDC-D223-45BD-A33B-A5E85420A341}"/>
    <cellStyle name="Normal 2 2 2 2 2 2 2 2 2 2 8" xfId="17397" xr:uid="{B7586E2D-A182-48E8-9CFD-FFFAFEB34743}"/>
    <cellStyle name="Normal 2 2 2 2 2 2 2 2 2 2 9" xfId="17398" xr:uid="{5B2A4A51-3016-4C78-9BBE-87D77376BC60}"/>
    <cellStyle name="Normal 2 2 2 2 2 2 2 2 2 20" xfId="17399" xr:uid="{20F185C8-02EE-44DE-A58C-7B2B9DF511E2}"/>
    <cellStyle name="Normal 2 2 2 2 2 2 2 2 2 21" xfId="17400" xr:uid="{38B55916-E950-4E6B-BC80-5A8C0CDA7C2E}"/>
    <cellStyle name="Normal 2 2 2 2 2 2 2 2 2 22" xfId="17401" xr:uid="{403A0B4B-8BC1-49E3-BD50-B3730D6289B8}"/>
    <cellStyle name="Normal 2 2 2 2 2 2 2 2 2 22 2" xfId="17402" xr:uid="{F6099729-E997-4B77-A1A4-6C607F703FB9}"/>
    <cellStyle name="Normal 2 2 2 2 2 2 2 2 2 22 2 2" xfId="17403" xr:uid="{961A4B79-3DC4-463D-816B-DBD5931DBA61}"/>
    <cellStyle name="Normal 2 2 2 2 2 2 2 2 2 22 2 2 2" xfId="17404" xr:uid="{1F290493-E9AD-437F-800B-2BA7FA9E737A}"/>
    <cellStyle name="Normal 2 2 2 2 2 2 2 2 2 22 2 2 2 2" xfId="17405" xr:uid="{DC1C5351-7C3B-4C19-8A7C-CBF1179820E8}"/>
    <cellStyle name="Normal 2 2 2 2 2 2 2 2 2 22 2 2 2 3" xfId="17406" xr:uid="{CFA97FFE-E95A-4BE4-A89A-F5E43A8976CB}"/>
    <cellStyle name="Normal 2 2 2 2 2 2 2 2 2 22 2 2 2 4" xfId="17407" xr:uid="{3ABE5ADF-726E-49C9-B80B-266D8F459C54}"/>
    <cellStyle name="Normal 2 2 2 2 2 2 2 2 2 22 2 2 2 5" xfId="17408" xr:uid="{4474ED0F-91DE-4652-9280-903F895889FB}"/>
    <cellStyle name="Normal 2 2 2 2 2 2 2 2 2 22 2 2 2 6" xfId="17409" xr:uid="{64CF25C1-C01A-4FBC-BF4A-9B198C9E0F3D}"/>
    <cellStyle name="Normal 2 2 2 2 2 2 2 2 2 22 2 3" xfId="17410" xr:uid="{5DC6E3F9-E2BD-4229-BC21-5A0462F3959E}"/>
    <cellStyle name="Normal 2 2 2 2 2 2 2 2 2 22 2 4" xfId="17411" xr:uid="{4D2C2034-70EA-402D-AECB-67EFBDD6BFF1}"/>
    <cellStyle name="Normal 2 2 2 2 2 2 2 2 2 22 2 5" xfId="17412" xr:uid="{396B1367-63CD-4332-B6AC-8EE17D07F993}"/>
    <cellStyle name="Normal 2 2 2 2 2 2 2 2 2 22 2 6" xfId="17413" xr:uid="{7CBD3BE8-6A96-4765-92EB-32524068A003}"/>
    <cellStyle name="Normal 2 2 2 2 2 2 2 2 2 22 2 7" xfId="17414" xr:uid="{D514DB27-5797-4247-9E8B-EFD941F60D0C}"/>
    <cellStyle name="Normal 2 2 2 2 2 2 2 2 2 22 3" xfId="17415" xr:uid="{5AFF4C6D-8B28-4919-A2F1-BB5EEDBD6687}"/>
    <cellStyle name="Normal 2 2 2 2 2 2 2 2 2 22 3 2" xfId="17416" xr:uid="{95183FA4-3117-47B4-886B-6DEF00D9991B}"/>
    <cellStyle name="Normal 2 2 2 2 2 2 2 2 2 22 3 3" xfId="17417" xr:uid="{A6158C1C-0CFC-459C-8ED8-A52B49FABC47}"/>
    <cellStyle name="Normal 2 2 2 2 2 2 2 2 2 22 3 4" xfId="17418" xr:uid="{8DA7A6C2-CA67-4CC1-B0E2-779026B8A873}"/>
    <cellStyle name="Normal 2 2 2 2 2 2 2 2 2 22 3 5" xfId="17419" xr:uid="{CE111202-23F2-440F-A681-01A0AD6AC58A}"/>
    <cellStyle name="Normal 2 2 2 2 2 2 2 2 2 22 3 6" xfId="17420" xr:uid="{DFE23364-824B-4F21-A5B8-319F3EA67091}"/>
    <cellStyle name="Normal 2 2 2 2 2 2 2 2 2 23" xfId="17421" xr:uid="{80BA9BB4-3D7B-4B22-9B14-C454E70036E3}"/>
    <cellStyle name="Normal 2 2 2 2 2 2 2 2 2 23 2" xfId="17422" xr:uid="{C2E4E4A1-0138-422A-B168-021B008B9382}"/>
    <cellStyle name="Normal 2 2 2 2 2 2 2 2 2 23 3" xfId="17423" xr:uid="{B7CB8937-EF55-48D3-BDFF-CED38152D180}"/>
    <cellStyle name="Normal 2 2 2 2 2 2 2 2 2 23 4" xfId="17424" xr:uid="{5B9683D7-006E-49D4-AD90-5B721F7E74DA}"/>
    <cellStyle name="Normal 2 2 2 2 2 2 2 2 2 23 5" xfId="17425" xr:uid="{509AFDF5-E48F-41A8-BB46-C6B8B5847354}"/>
    <cellStyle name="Normal 2 2 2 2 2 2 2 2 2 23 6" xfId="17426" xr:uid="{392EBE68-CD10-4694-A483-56B6CADAD6CD}"/>
    <cellStyle name="Normal 2 2 2 2 2 2 2 2 2 24" xfId="17427" xr:uid="{5CDDF6DB-D04C-4FF5-85B2-001C6870B662}"/>
    <cellStyle name="Normal 2 2 2 2 2 2 2 2 2 24 2" xfId="17428" xr:uid="{6765B606-30FF-438B-8DDB-95722E47DE2A}"/>
    <cellStyle name="Normal 2 2 2 2 2 2 2 2 2 24 3" xfId="17429" xr:uid="{99B02C1E-F8C6-4A23-9092-F176171AD358}"/>
    <cellStyle name="Normal 2 2 2 2 2 2 2 2 2 24 4" xfId="17430" xr:uid="{50E3F5B8-039F-4B9D-A1B3-A7F1616C0B3D}"/>
    <cellStyle name="Normal 2 2 2 2 2 2 2 2 2 24 5" xfId="17431" xr:uid="{DC30C174-3440-468E-AE55-F171AAD3DA67}"/>
    <cellStyle name="Normal 2 2 2 2 2 2 2 2 2 24 6" xfId="17432" xr:uid="{4C52A6A2-F4D3-4B82-AD55-6D1D36EF0220}"/>
    <cellStyle name="Normal 2 2 2 2 2 2 2 2 2 25" xfId="17433" xr:uid="{AECABDA8-52A1-4BE8-8091-2D8A70322ED4}"/>
    <cellStyle name="Normal 2 2 2 2 2 2 2 2 2 25 2" xfId="17434" xr:uid="{40BDAE85-4305-4F1F-B7C2-CA51AA07C6AE}"/>
    <cellStyle name="Normal 2 2 2 2 2 2 2 2 2 25 3" xfId="17435" xr:uid="{378F0BD6-8FE5-45F6-A644-58B982F939BD}"/>
    <cellStyle name="Normal 2 2 2 2 2 2 2 2 2 25 4" xfId="17436" xr:uid="{B3338C2E-CE16-4BEE-8C42-840C34E39972}"/>
    <cellStyle name="Normal 2 2 2 2 2 2 2 2 2 25 5" xfId="17437" xr:uid="{BC3A3A67-0D4A-489C-AD49-370554A8A98B}"/>
    <cellStyle name="Normal 2 2 2 2 2 2 2 2 2 25 6" xfId="17438" xr:uid="{A6E1B194-FDF6-4214-8626-A7645BFE99F9}"/>
    <cellStyle name="Normal 2 2 2 2 2 2 2 2 2 26" xfId="17439" xr:uid="{A8F48590-721B-41E0-BFA9-AA45B24E15B3}"/>
    <cellStyle name="Normal 2 2 2 2 2 2 2 2 2 26 2" xfId="17440" xr:uid="{E338ADBF-3780-43E3-9EE3-22C3A030CD22}"/>
    <cellStyle name="Normal 2 2 2 2 2 2 2 2 2 26 3" xfId="17441" xr:uid="{704473BD-7A7C-462C-AF57-FDC5A546CC60}"/>
    <cellStyle name="Normal 2 2 2 2 2 2 2 2 2 26 4" xfId="17442" xr:uid="{D8DC1546-2EA8-41FE-AD14-10231F9C1924}"/>
    <cellStyle name="Normal 2 2 2 2 2 2 2 2 2 26 5" xfId="17443" xr:uid="{35CC1BA1-E5C5-4E82-A47B-42FF2E8BC621}"/>
    <cellStyle name="Normal 2 2 2 2 2 2 2 2 2 26 6" xfId="17444" xr:uid="{6B9A7B66-8A89-426F-816E-80FC5F56F376}"/>
    <cellStyle name="Normal 2 2 2 2 2 2 2 2 2 27" xfId="17445" xr:uid="{755C968F-2257-4600-A378-A482953BA244}"/>
    <cellStyle name="Normal 2 2 2 2 2 2 2 2 2 27 2" xfId="17446" xr:uid="{AC63C80A-3FFD-4E7D-A65A-D8258C5788B5}"/>
    <cellStyle name="Normal 2 2 2 2 2 2 2 2 2 27 3" xfId="17447" xr:uid="{78FB6A2B-FA6B-4E94-9CBA-69D16335B060}"/>
    <cellStyle name="Normal 2 2 2 2 2 2 2 2 2 27 4" xfId="17448" xr:uid="{7546BFF8-8411-4C0E-A399-BF50A5C07A05}"/>
    <cellStyle name="Normal 2 2 2 2 2 2 2 2 2 27 5" xfId="17449" xr:uid="{B15CBD32-A02C-456A-AACE-FAC4CA1414BA}"/>
    <cellStyle name="Normal 2 2 2 2 2 2 2 2 2 27 6" xfId="17450" xr:uid="{16C547CE-1521-4BE1-8A77-35BC86D438A0}"/>
    <cellStyle name="Normal 2 2 2 2 2 2 2 2 2 28" xfId="17451" xr:uid="{F229D8A5-F925-4206-B898-C01F939271D7}"/>
    <cellStyle name="Normal 2 2 2 2 2 2 2 2 2 28 2" xfId="17452" xr:uid="{CCEF3C1F-0BF4-4EDB-9D6C-D79920B9F7CB}"/>
    <cellStyle name="Normal 2 2 2 2 2 2 2 2 2 28 3" xfId="17453" xr:uid="{82A3273E-D149-40B0-8F30-AEE671CC9C8D}"/>
    <cellStyle name="Normal 2 2 2 2 2 2 2 2 2 28 4" xfId="17454" xr:uid="{1241314B-CCBB-4C46-9A84-BCCDFF3F716D}"/>
    <cellStyle name="Normal 2 2 2 2 2 2 2 2 2 28 5" xfId="17455" xr:uid="{42BFA18D-EAB4-481A-82DF-085E7CD3E85D}"/>
    <cellStyle name="Normal 2 2 2 2 2 2 2 2 2 28 6" xfId="17456" xr:uid="{1F1D64D6-A82C-4687-A9A3-CA43AD5573ED}"/>
    <cellStyle name="Normal 2 2 2 2 2 2 2 2 2 29" xfId="17457" xr:uid="{759ACFCF-72AA-4BDE-BA2D-1DA16745F40D}"/>
    <cellStyle name="Normal 2 2 2 2 2 2 2 2 2 29 2" xfId="17458" xr:uid="{8B51C847-7C20-4C1E-9833-EF36E449B8AD}"/>
    <cellStyle name="Normal 2 2 2 2 2 2 2 2 2 29 3" xfId="17459" xr:uid="{7E735F40-72C2-4C56-8CB6-D52A7BDA952B}"/>
    <cellStyle name="Normal 2 2 2 2 2 2 2 2 2 29 4" xfId="17460" xr:uid="{2174D9FD-86A5-446D-AC7E-EE962B5B7B6B}"/>
    <cellStyle name="Normal 2 2 2 2 2 2 2 2 2 29 5" xfId="17461" xr:uid="{60DAD7C5-48A7-4DAC-AE75-4804F33991CE}"/>
    <cellStyle name="Normal 2 2 2 2 2 2 2 2 2 29 6" xfId="17462" xr:uid="{A955C91E-8B98-4BD2-A3C8-06E1F886E954}"/>
    <cellStyle name="Normal 2 2 2 2 2 2 2 2 2 3" xfId="17463" xr:uid="{DE5C949B-0BE6-4679-8705-C518F544E0AB}"/>
    <cellStyle name="Normal 2 2 2 2 2 2 2 2 2 3 2" xfId="17464" xr:uid="{B236EFD8-CE86-4578-952F-E749F2FCF64A}"/>
    <cellStyle name="Normal 2 2 2 2 2 2 2 2 2 3 3" xfId="17465" xr:uid="{925B7389-F373-4814-82D9-4CC0D87971D9}"/>
    <cellStyle name="Normal 2 2 2 2 2 2 2 2 2 3 4" xfId="17466" xr:uid="{A9198AB3-68EE-42E8-BC46-DE54F10A75D5}"/>
    <cellStyle name="Normal 2 2 2 2 2 2 2 2 2 3 5" xfId="17467" xr:uid="{C66AAC4B-DF3D-4C0E-8006-0AA25C4487F5}"/>
    <cellStyle name="Normal 2 2 2 2 2 2 2 2 2 3 6" xfId="17468" xr:uid="{EB1B490D-42D1-412A-AC67-9881366CC31D}"/>
    <cellStyle name="Normal 2 2 2 2 2 2 2 2 2 30" xfId="17469" xr:uid="{5819F40A-0612-4E9F-8676-2314A056EC1B}"/>
    <cellStyle name="Normal 2 2 2 2 2 2 2 2 2 30 2" xfId="17470" xr:uid="{1C57FF8F-CFA7-4CC3-9A3B-B0AAA7A5C9CF}"/>
    <cellStyle name="Normal 2 2 2 2 2 2 2 2 2 30 3" xfId="17471" xr:uid="{8663E31C-EA39-4ED6-B026-CE1BBEE36FCE}"/>
    <cellStyle name="Normal 2 2 2 2 2 2 2 2 2 30 4" xfId="17472" xr:uid="{15142AB6-0FCF-4552-AEBF-97E50A1AF75A}"/>
    <cellStyle name="Normal 2 2 2 2 2 2 2 2 2 30 5" xfId="17473" xr:uid="{4FAB855C-48F8-4FD2-A930-FF15825AF304}"/>
    <cellStyle name="Normal 2 2 2 2 2 2 2 2 2 30 6" xfId="17474" xr:uid="{0C818B0B-B6AD-4667-8AB2-70E7BCA46E63}"/>
    <cellStyle name="Normal 2 2 2 2 2 2 2 2 2 31" xfId="17475" xr:uid="{7D394379-82DB-4401-8465-68C60601F030}"/>
    <cellStyle name="Normal 2 2 2 2 2 2 2 2 2 31 2" xfId="17476" xr:uid="{C060FF28-BBE8-4016-8736-815349A945C0}"/>
    <cellStyle name="Normal 2 2 2 2 2 2 2 2 2 31 3" xfId="17477" xr:uid="{786BDCBB-EEB6-41FA-B3CE-AADCD5A3597B}"/>
    <cellStyle name="Normal 2 2 2 2 2 2 2 2 2 31 4" xfId="17478" xr:uid="{DCCF85F2-9909-4EA6-A0D3-1063572DC02C}"/>
    <cellStyle name="Normal 2 2 2 2 2 2 2 2 2 31 5" xfId="17479" xr:uid="{C034F151-1163-473C-A53C-5008C0E1C00C}"/>
    <cellStyle name="Normal 2 2 2 2 2 2 2 2 2 31 6" xfId="17480" xr:uid="{1F159B0B-B262-4A6B-ABAE-785BF7D702A4}"/>
    <cellStyle name="Normal 2 2 2 2 2 2 2 2 2 32" xfId="17481" xr:uid="{F00CC576-9766-4099-AF77-14005264C8B4}"/>
    <cellStyle name="Normal 2 2 2 2 2 2 2 2 2 32 2" xfId="17482" xr:uid="{500E8430-B4AE-483C-9F57-6C2D7CE2E311}"/>
    <cellStyle name="Normal 2 2 2 2 2 2 2 2 2 32 3" xfId="17483" xr:uid="{2B0D8AF8-F921-42C9-852B-E12C8DEE24B9}"/>
    <cellStyle name="Normal 2 2 2 2 2 2 2 2 2 32 4" xfId="17484" xr:uid="{AE118583-6D6B-445B-8F68-51048D5A1EDF}"/>
    <cellStyle name="Normal 2 2 2 2 2 2 2 2 2 32 5" xfId="17485" xr:uid="{F518C826-0C0D-47DA-9611-59B4CAE4642D}"/>
    <cellStyle name="Normal 2 2 2 2 2 2 2 2 2 32 6" xfId="17486" xr:uid="{4EF9763A-6C08-4C88-A3B9-0C12AE626DD0}"/>
    <cellStyle name="Normal 2 2 2 2 2 2 2 2 2 33" xfId="17487" xr:uid="{5A2596B2-BCBB-4207-90AB-D8A616CEA998}"/>
    <cellStyle name="Normal 2 2 2 2 2 2 2 2 2 33 2" xfId="17488" xr:uid="{BC5559A1-6FDF-48E5-89E8-67A05B0D2046}"/>
    <cellStyle name="Normal 2 2 2 2 2 2 2 2 2 33 3" xfId="17489" xr:uid="{8A018FB0-8F73-45AF-B2A3-1CA9C2EE6E1B}"/>
    <cellStyle name="Normal 2 2 2 2 2 2 2 2 2 33 4" xfId="17490" xr:uid="{B1EEC79F-9195-4B42-8D32-AE1FE6BD8FF6}"/>
    <cellStyle name="Normal 2 2 2 2 2 2 2 2 2 33 5" xfId="17491" xr:uid="{B2638F65-990A-469E-B3B8-C08B36A95156}"/>
    <cellStyle name="Normal 2 2 2 2 2 2 2 2 2 33 6" xfId="17492" xr:uid="{97C54A59-C031-434D-89B4-1D0DEA776945}"/>
    <cellStyle name="Normal 2 2 2 2 2 2 2 2 2 34" xfId="17493" xr:uid="{75C8E6D5-B1F9-44A6-BF75-0371BC62C4BF}"/>
    <cellStyle name="Normal 2 2 2 2 2 2 2 2 2 34 2" xfId="17494" xr:uid="{47EEAC10-EDEC-4B4D-A5B1-1F17FF9AD16F}"/>
    <cellStyle name="Normal 2 2 2 2 2 2 2 2 2 34 3" xfId="17495" xr:uid="{6588C001-A88B-4FF4-BF8F-0F040038CB5A}"/>
    <cellStyle name="Normal 2 2 2 2 2 2 2 2 2 34 4" xfId="17496" xr:uid="{CF371B00-4CE3-4B9A-9007-3735832ABAB5}"/>
    <cellStyle name="Normal 2 2 2 2 2 2 2 2 2 34 5" xfId="17497" xr:uid="{6E4B177C-39D8-486A-8086-4239A8886C87}"/>
    <cellStyle name="Normal 2 2 2 2 2 2 2 2 2 34 6" xfId="17498" xr:uid="{35E4589F-4865-4A30-8F64-877E7B7D9599}"/>
    <cellStyle name="Normal 2 2 2 2 2 2 2 2 2 35" xfId="17499" xr:uid="{82AAD071-51D2-4B2C-918E-CA22CC04327C}"/>
    <cellStyle name="Normal 2 2 2 2 2 2 2 2 2 35 2" xfId="17500" xr:uid="{D5192A74-5ADE-42CC-B519-9265E697A79B}"/>
    <cellStyle name="Normal 2 2 2 2 2 2 2 2 2 35 3" xfId="17501" xr:uid="{CC9F0951-4377-4EEA-9C26-0845843D985A}"/>
    <cellStyle name="Normal 2 2 2 2 2 2 2 2 2 35 4" xfId="17502" xr:uid="{84453412-637F-4656-B8AE-081474D77A19}"/>
    <cellStyle name="Normal 2 2 2 2 2 2 2 2 2 35 5" xfId="17503" xr:uid="{61F4FEEB-FFBD-42F1-AA81-B668D4F94AA9}"/>
    <cellStyle name="Normal 2 2 2 2 2 2 2 2 2 35 6" xfId="17504" xr:uid="{7BDFF4B7-3086-47FA-B887-C0C1D37A579F}"/>
    <cellStyle name="Normal 2 2 2 2 2 2 2 2 2 36" xfId="17505" xr:uid="{7D55CC33-F9D2-4A9C-BB4C-FCFC985694B2}"/>
    <cellStyle name="Normal 2 2 2 2 2 2 2 2 2 36 2" xfId="17506" xr:uid="{9EB7E8E3-316B-4E3E-A948-9A4DA56FE806}"/>
    <cellStyle name="Normal 2 2 2 2 2 2 2 2 2 36 3" xfId="17507" xr:uid="{48E415ED-3D5E-4FE5-9304-7F714BD065B9}"/>
    <cellStyle name="Normal 2 2 2 2 2 2 2 2 2 36 4" xfId="17508" xr:uid="{C2EF594F-D5EB-4295-87E3-C7C22F61056E}"/>
    <cellStyle name="Normal 2 2 2 2 2 2 2 2 2 36 5" xfId="17509" xr:uid="{E1874D7A-84B3-4520-8AF1-5E0AE85CB5B4}"/>
    <cellStyle name="Normal 2 2 2 2 2 2 2 2 2 36 6" xfId="17510" xr:uid="{7EC9A173-4899-40BC-8B1F-D7BE6DDED304}"/>
    <cellStyle name="Normal 2 2 2 2 2 2 2 2 2 37" xfId="17511" xr:uid="{376CD2B7-FDDF-4BE1-B19A-D764E52971DE}"/>
    <cellStyle name="Normal 2 2 2 2 2 2 2 2 2 37 2" xfId="17512" xr:uid="{DFC043FD-10F1-4D7A-983B-5FBC0FDEC773}"/>
    <cellStyle name="Normal 2 2 2 2 2 2 2 2 2 37 3" xfId="17513" xr:uid="{77DEA02A-BB9C-4121-A7F9-81E7B19FCF51}"/>
    <cellStyle name="Normal 2 2 2 2 2 2 2 2 2 37 4" xfId="17514" xr:uid="{7B5D6736-8B07-481C-B11E-9292FAB23FC6}"/>
    <cellStyle name="Normal 2 2 2 2 2 2 2 2 2 37 5" xfId="17515" xr:uid="{FF2938FF-7044-4E36-AB9F-4B410EF3E813}"/>
    <cellStyle name="Normal 2 2 2 2 2 2 2 2 2 37 6" xfId="17516" xr:uid="{6A322612-781D-4A93-9F81-18C17EC9A93E}"/>
    <cellStyle name="Normal 2 2 2 2 2 2 2 2 2 38" xfId="17517" xr:uid="{722985EF-C0D0-45DC-A03E-E0EC76B97E3A}"/>
    <cellStyle name="Normal 2 2 2 2 2 2 2 2 2 38 2" xfId="17518" xr:uid="{65346405-BD79-4E18-B8F3-363A05D468B7}"/>
    <cellStyle name="Normal 2 2 2 2 2 2 2 2 2 38 3" xfId="17519" xr:uid="{F526DD2A-840F-4A5D-9FE3-4D7ED5E6398B}"/>
    <cellStyle name="Normal 2 2 2 2 2 2 2 2 2 38 4" xfId="17520" xr:uid="{8DFF1F95-4212-479D-8003-7A8F2EE4076C}"/>
    <cellStyle name="Normal 2 2 2 2 2 2 2 2 2 38 5" xfId="17521" xr:uid="{A22AA129-DEA4-4F9A-A76B-7EFFEC87D844}"/>
    <cellStyle name="Normal 2 2 2 2 2 2 2 2 2 38 6" xfId="17522" xr:uid="{4136224D-DF1B-48FE-8272-C29046E3ED00}"/>
    <cellStyle name="Normal 2 2 2 2 2 2 2 2 2 39" xfId="17523" xr:uid="{AB2676BF-BC55-4DD2-9B89-416C80C2E3A7}"/>
    <cellStyle name="Normal 2 2 2 2 2 2 2 2 2 39 2" xfId="17524" xr:uid="{FA39C916-6E3D-42FB-9697-FDD5BE1A053B}"/>
    <cellStyle name="Normal 2 2 2 2 2 2 2 2 2 39 3" xfId="17525" xr:uid="{EA0672B6-BA21-4A8C-AA65-19B7B12322F8}"/>
    <cellStyle name="Normal 2 2 2 2 2 2 2 2 2 39 4" xfId="17526" xr:uid="{D9E264E0-64D6-4815-9082-920494613A58}"/>
    <cellStyle name="Normal 2 2 2 2 2 2 2 2 2 39 5" xfId="17527" xr:uid="{ED569131-0BE0-4CB2-95E7-325FE92FB0F2}"/>
    <cellStyle name="Normal 2 2 2 2 2 2 2 2 2 39 6" xfId="17528" xr:uid="{B36C9853-6F36-47BF-BB6F-73CBBA9FE27B}"/>
    <cellStyle name="Normal 2 2 2 2 2 2 2 2 2 4" xfId="17529" xr:uid="{48648028-E666-46E6-97E0-B3B42AC4C79B}"/>
    <cellStyle name="Normal 2 2 2 2 2 2 2 2 2 4 2" xfId="17530" xr:uid="{C667929D-83A6-436F-97AF-7063D8C5160A}"/>
    <cellStyle name="Normal 2 2 2 2 2 2 2 2 2 4 3" xfId="17531" xr:uid="{3442C9A4-BBBA-442A-8B27-FAB5A29B4D08}"/>
    <cellStyle name="Normal 2 2 2 2 2 2 2 2 2 4 4" xfId="17532" xr:uid="{FCED30C5-AEC2-452F-9C02-7D4E9301159E}"/>
    <cellStyle name="Normal 2 2 2 2 2 2 2 2 2 4 5" xfId="17533" xr:uid="{ABBCC3F6-64EC-4B7F-867F-4BA2B2180AA9}"/>
    <cellStyle name="Normal 2 2 2 2 2 2 2 2 2 4 6" xfId="17534" xr:uid="{A9784B82-F955-4CD1-AFD9-CBD58F032B5D}"/>
    <cellStyle name="Normal 2 2 2 2 2 2 2 2 2 40" xfId="17535" xr:uid="{7A8F75CF-FB12-4DD1-BD57-93FC4EB53C2C}"/>
    <cellStyle name="Normal 2 2 2 2 2 2 2 2 2 40 2" xfId="17536" xr:uid="{7A3D3319-9919-41FC-94CD-1B059ED067F4}"/>
    <cellStyle name="Normal 2 2 2 2 2 2 2 2 2 40 3" xfId="17537" xr:uid="{15DE446C-4CDD-4D20-9C75-7D6F3D6A93DE}"/>
    <cellStyle name="Normal 2 2 2 2 2 2 2 2 2 40 4" xfId="17538" xr:uid="{D8D8BA59-233B-4486-8FA5-D68E362F4819}"/>
    <cellStyle name="Normal 2 2 2 2 2 2 2 2 2 40 5" xfId="17539" xr:uid="{5B29ADE5-CC3D-49B2-84EE-8EC802D085B3}"/>
    <cellStyle name="Normal 2 2 2 2 2 2 2 2 2 40 6" xfId="17540" xr:uid="{20DFE26A-8DA8-4012-929F-05E8B0AFF620}"/>
    <cellStyle name="Normal 2 2 2 2 2 2 2 2 2 41" xfId="17541" xr:uid="{7FC17346-1CE3-4C8E-ACD4-8D19373D3408}"/>
    <cellStyle name="Normal 2 2 2 2 2 2 2 2 2 41 2" xfId="17542" xr:uid="{763B5B7C-0365-4D50-BAB3-6879FEE32156}"/>
    <cellStyle name="Normal 2 2 2 2 2 2 2 2 2 41 3" xfId="17543" xr:uid="{5E6CBBED-A569-43B6-9BCC-DFAEA7DC0E89}"/>
    <cellStyle name="Normal 2 2 2 2 2 2 2 2 2 41 4" xfId="17544" xr:uid="{E1F87BC7-4AF8-46C3-8440-C6C6E060C044}"/>
    <cellStyle name="Normal 2 2 2 2 2 2 2 2 2 41 5" xfId="17545" xr:uid="{4B5EEF04-377F-4CC2-8B77-DE95E5470818}"/>
    <cellStyle name="Normal 2 2 2 2 2 2 2 2 2 41 6" xfId="17546" xr:uid="{7E627F36-6C72-4751-BB54-177DE499F89D}"/>
    <cellStyle name="Normal 2 2 2 2 2 2 2 2 2 42" xfId="17547" xr:uid="{E0BDC1AF-51E0-4492-A666-8A1C3E370E6F}"/>
    <cellStyle name="Normal 2 2 2 2 2 2 2 2 2 42 2" xfId="17548" xr:uid="{28C05181-FA58-4986-97EB-0BFC47358EED}"/>
    <cellStyle name="Normal 2 2 2 2 2 2 2 2 2 42 2 2" xfId="17549" xr:uid="{05ED9BD6-B9ED-428E-B29E-E36C2AFEF37A}"/>
    <cellStyle name="Normal 2 2 2 2 2 2 2 2 2 42 2 3" xfId="17550" xr:uid="{628B93BB-12E2-4368-A1F6-05B831D385DA}"/>
    <cellStyle name="Normal 2 2 2 2 2 2 2 2 2 42 2 4" xfId="17551" xr:uid="{B1AD5FC3-C8C7-4A77-889F-B3336ECE6130}"/>
    <cellStyle name="Normal 2 2 2 2 2 2 2 2 2 42 2 5" xfId="17552" xr:uid="{0174F7AD-9DA3-4F8D-B415-774E8E252DD0}"/>
    <cellStyle name="Normal 2 2 2 2 2 2 2 2 2 42 2 6" xfId="17553" xr:uid="{BD240B4E-CEC1-4539-A3A6-2394827E08D1}"/>
    <cellStyle name="Normal 2 2 2 2 2 2 2 2 2 43" xfId="17554" xr:uid="{2AD15063-5CE1-4D08-973A-25E06CFBB58F}"/>
    <cellStyle name="Normal 2 2 2 2 2 2 2 2 2 43 10" xfId="17555" xr:uid="{2C85F268-30F5-4176-A99A-9800170B4181}"/>
    <cellStyle name="Normal 2 2 2 2 2 2 2 2 2 43 11" xfId="17556" xr:uid="{0C44C2A6-BB73-4D5C-AC73-9B1809F728A4}"/>
    <cellStyle name="Normal 2 2 2 2 2 2 2 2 2 43 2" xfId="17557" xr:uid="{7DB96A5A-AA01-427C-A856-1634A915282B}"/>
    <cellStyle name="Normal 2 2 2 2 2 2 2 2 2 43 2 2" xfId="17558" xr:uid="{801077AA-764E-4EE8-9BD6-D1DB47179B8F}"/>
    <cellStyle name="Normal 2 2 2 2 2 2 2 2 2 43 2 2 2" xfId="17559" xr:uid="{AD49DA3B-C5E3-4840-8041-29B87F95ADE9}"/>
    <cellStyle name="Normal 2 2 2 2 2 2 2 2 2 43 2 2 3" xfId="17560" xr:uid="{AB2CB2A3-9071-453C-B0DD-6B77E3086C35}"/>
    <cellStyle name="Normal 2 2 2 2 2 2 2 2 2 43 2 3" xfId="17561" xr:uid="{1CB39D9F-7B26-4FD4-9567-3BF42A4DF10F}"/>
    <cellStyle name="Normal 2 2 2 2 2 2 2 2 2 43 2 4" xfId="17562" xr:uid="{76F0C16C-B9D2-4879-A061-1AA6F2911301}"/>
    <cellStyle name="Normal 2 2 2 2 2 2 2 2 2 43 2 5" xfId="17563" xr:uid="{19F2A1C7-5D28-44D7-AB95-73816FDE370F}"/>
    <cellStyle name="Normal 2 2 2 2 2 2 2 2 2 43 2 6" xfId="17564" xr:uid="{D37C2C91-189A-4670-A0F8-607C12AE3E3D}"/>
    <cellStyle name="Normal 2 2 2 2 2 2 2 2 2 43 2 7" xfId="17565" xr:uid="{1837D9DD-E772-4955-84D4-CF3F95947445}"/>
    <cellStyle name="Normal 2 2 2 2 2 2 2 2 2 43 2 8" xfId="17566" xr:uid="{4B7B923C-796D-4F0A-A34A-974C5DF9E73F}"/>
    <cellStyle name="Normal 2 2 2 2 2 2 2 2 2 43 2 9" xfId="17567" xr:uid="{96807A86-C4D6-4D31-856F-0E0F1BA75AD5}"/>
    <cellStyle name="Normal 2 2 2 2 2 2 2 2 2 43 3" xfId="17568" xr:uid="{34288397-6F22-43D3-AF2E-8190F83D519A}"/>
    <cellStyle name="Normal 2 2 2 2 2 2 2 2 2 43 4" xfId="17569" xr:uid="{0F6827C8-23B6-4EEA-9856-B0EEE874210B}"/>
    <cellStyle name="Normal 2 2 2 2 2 2 2 2 2 43 5" xfId="17570" xr:uid="{AD68C58A-2810-4E86-9891-74C57B439E0D}"/>
    <cellStyle name="Normal 2 2 2 2 2 2 2 2 2 43 5 2" xfId="17571" xr:uid="{691088F1-FE55-4A21-962E-065FF6B4C680}"/>
    <cellStyle name="Normal 2 2 2 2 2 2 2 2 2 43 5 3" xfId="17572" xr:uid="{466C2A2F-8C7B-4701-B216-21C980C605B8}"/>
    <cellStyle name="Normal 2 2 2 2 2 2 2 2 2 43 6" xfId="17573" xr:uid="{D6611DF4-2BDF-4D00-9AB7-AE9E6E208686}"/>
    <cellStyle name="Normal 2 2 2 2 2 2 2 2 2 43 7" xfId="17574" xr:uid="{2F2C279C-12F4-499F-93CA-AE066F5C23FB}"/>
    <cellStyle name="Normal 2 2 2 2 2 2 2 2 2 43 8" xfId="17575" xr:uid="{DC6665EA-69BB-4D94-B6F1-2CA330426E12}"/>
    <cellStyle name="Normal 2 2 2 2 2 2 2 2 2 43 9" xfId="17576" xr:uid="{1F26E326-8DA5-4240-9FE6-59F0684ADA3E}"/>
    <cellStyle name="Normal 2 2 2 2 2 2 2 2 2 44" xfId="17577" xr:uid="{629923B7-DB0C-4FD5-88D4-22D0DB28BFE7}"/>
    <cellStyle name="Normal 2 2 2 2 2 2 2 2 2 45" xfId="17578" xr:uid="{CFBA44D3-21BE-4730-801E-7C3E33DDD7B9}"/>
    <cellStyle name="Normal 2 2 2 2 2 2 2 2 2 46" xfId="17579" xr:uid="{691C551C-8C29-4ADA-BC0C-B31D44182C78}"/>
    <cellStyle name="Normal 2 2 2 2 2 2 2 2 2 46 2" xfId="17580" xr:uid="{B617DFB7-BD04-49FC-BB83-931D04B63C88}"/>
    <cellStyle name="Normal 2 2 2 2 2 2 2 2 2 46 2 2" xfId="17581" xr:uid="{BA0C7A03-939F-4FE7-9F98-339DEC650137}"/>
    <cellStyle name="Normal 2 2 2 2 2 2 2 2 2 46 2 3" xfId="17582" xr:uid="{1A6794DE-3C31-4244-9EF5-AF14165F8C37}"/>
    <cellStyle name="Normal 2 2 2 2 2 2 2 2 2 46 3" xfId="17583" xr:uid="{B776008D-C7B0-441E-ACAE-625BED54B8FE}"/>
    <cellStyle name="Normal 2 2 2 2 2 2 2 2 2 46 4" xfId="17584" xr:uid="{55B7F2F4-3D65-4D75-9711-5AFD878E5B62}"/>
    <cellStyle name="Normal 2 2 2 2 2 2 2 2 2 46 5" xfId="17585" xr:uid="{5E070762-5597-4998-974D-D5E97320C7F6}"/>
    <cellStyle name="Normal 2 2 2 2 2 2 2 2 2 46 6" xfId="17586" xr:uid="{1B861AF4-5547-480B-B112-79ED4B73F140}"/>
    <cellStyle name="Normal 2 2 2 2 2 2 2 2 2 46 7" xfId="17587" xr:uid="{82EDBFD6-58EE-4C18-9A20-72BB69547507}"/>
    <cellStyle name="Normal 2 2 2 2 2 2 2 2 2 46 8" xfId="17588" xr:uid="{4AB1E5A9-742C-4034-8BD3-90D978FEC9A3}"/>
    <cellStyle name="Normal 2 2 2 2 2 2 2 2 2 46 9" xfId="17589" xr:uid="{49A188B2-F649-47F8-9A00-497DAEC769DA}"/>
    <cellStyle name="Normal 2 2 2 2 2 2 2 2 2 47" xfId="17590" xr:uid="{6D5FD964-B833-47AF-B390-0C20DC2A57FA}"/>
    <cellStyle name="Normal 2 2 2 2 2 2 2 2 2 48" xfId="17591" xr:uid="{A1BC6576-EC5F-449A-BEFF-21FAEE24C504}"/>
    <cellStyle name="Normal 2 2 2 2 2 2 2 2 2 48 2" xfId="17592" xr:uid="{A504F739-2E46-4451-8122-DD66FE760348}"/>
    <cellStyle name="Normal 2 2 2 2 2 2 2 2 2 48 3" xfId="17593" xr:uid="{AEEFB3E2-06BC-46D0-8F29-DA9889FD8CB3}"/>
    <cellStyle name="Normal 2 2 2 2 2 2 2 2 2 49" xfId="17594" xr:uid="{E6E34FF8-FE21-4710-974E-BD20062A2EB6}"/>
    <cellStyle name="Normal 2 2 2 2 2 2 2 2 2 5" xfId="17595" xr:uid="{8679384C-416A-432A-AFBF-5474EBFE286B}"/>
    <cellStyle name="Normal 2 2 2 2 2 2 2 2 2 5 2" xfId="17596" xr:uid="{88EB9F28-818C-4302-8F21-6F7A42172210}"/>
    <cellStyle name="Normal 2 2 2 2 2 2 2 2 2 5 3" xfId="17597" xr:uid="{A140CD53-40F9-4459-B344-7890B34CF6A4}"/>
    <cellStyle name="Normal 2 2 2 2 2 2 2 2 2 5 4" xfId="17598" xr:uid="{D64B84ED-7CED-4EEA-A5A0-4FE8E2DD4A9B}"/>
    <cellStyle name="Normal 2 2 2 2 2 2 2 2 2 5 5" xfId="17599" xr:uid="{787BDDEF-90B9-4FBB-99D5-206FEE1DC999}"/>
    <cellStyle name="Normal 2 2 2 2 2 2 2 2 2 5 6" xfId="17600" xr:uid="{496AD8D0-DDBF-4961-8638-74A17B3A85BC}"/>
    <cellStyle name="Normal 2 2 2 2 2 2 2 2 2 50" xfId="17601" xr:uid="{A49C5CB5-C2D8-4284-9BC6-15D3D3FCC4E4}"/>
    <cellStyle name="Normal 2 2 2 2 2 2 2 2 2 51" xfId="17602" xr:uid="{B4111752-3A3C-4970-B80D-6F504946A4F7}"/>
    <cellStyle name="Normal 2 2 2 2 2 2 2 2 2 52" xfId="17603" xr:uid="{5792CC5D-1F81-4E71-9BBE-7D5CC3C1470E}"/>
    <cellStyle name="Normal 2 2 2 2 2 2 2 2 2 53" xfId="17604" xr:uid="{D662CAD6-C176-489E-AC0D-E0F5825615FA}"/>
    <cellStyle name="Normal 2 2 2 2 2 2 2 2 2 54" xfId="17605" xr:uid="{1B094E47-FAC7-467D-B646-7CF0410904C6}"/>
    <cellStyle name="Normal 2 2 2 2 2 2 2 2 2 6" xfId="17606" xr:uid="{F8BD03E7-D529-4C58-ABD2-336FD29DBFC2}"/>
    <cellStyle name="Normal 2 2 2 2 2 2 2 2 2 6 2" xfId="17607" xr:uid="{D7472A22-91C3-41E3-81F5-C56F83EF9B47}"/>
    <cellStyle name="Normal 2 2 2 2 2 2 2 2 2 6 3" xfId="17608" xr:uid="{051A03FA-2574-49C4-AA31-7349D03AA3BC}"/>
    <cellStyle name="Normal 2 2 2 2 2 2 2 2 2 6 4" xfId="17609" xr:uid="{3000C35F-1E04-40C2-BB6F-A70CB3F4DF88}"/>
    <cellStyle name="Normal 2 2 2 2 2 2 2 2 2 6 5" xfId="17610" xr:uid="{C1CC18F7-ADFC-4587-8A59-2208ED91E13A}"/>
    <cellStyle name="Normal 2 2 2 2 2 2 2 2 2 6 6" xfId="17611" xr:uid="{B61358A3-4534-4BB3-BAE0-27D1CAE5D189}"/>
    <cellStyle name="Normal 2 2 2 2 2 2 2 2 2 7" xfId="17612" xr:uid="{3D53CCA7-7363-4C7F-AF1F-477C0E4DF4AA}"/>
    <cellStyle name="Normal 2 2 2 2 2 2 2 2 2 7 2" xfId="17613" xr:uid="{377D6789-66DF-4DB9-BE77-8E3FABA7E318}"/>
    <cellStyle name="Normal 2 2 2 2 2 2 2 2 2 7 3" xfId="17614" xr:uid="{22C1E74B-72FF-4D41-AB4E-576F215FD152}"/>
    <cellStyle name="Normal 2 2 2 2 2 2 2 2 2 7 4" xfId="17615" xr:uid="{8CC214AC-A2F2-4509-90B0-EF1F393BC612}"/>
    <cellStyle name="Normal 2 2 2 2 2 2 2 2 2 7 5" xfId="17616" xr:uid="{498F7C07-E426-45D7-B9DD-FE1A27B5AFD2}"/>
    <cellStyle name="Normal 2 2 2 2 2 2 2 2 2 7 6" xfId="17617" xr:uid="{F8A123DB-D19C-4275-AB0E-3F9807B2E17B}"/>
    <cellStyle name="Normal 2 2 2 2 2 2 2 2 2 8" xfId="17618" xr:uid="{322B36B9-0C35-4B24-8CE0-6022ED271513}"/>
    <cellStyle name="Normal 2 2 2 2 2 2 2 2 2 8 2" xfId="17619" xr:uid="{0A4E32DE-56DF-4293-B829-33750D2EB90C}"/>
    <cellStyle name="Normal 2 2 2 2 2 2 2 2 2 8 3" xfId="17620" xr:uid="{45C5F56D-59CC-497D-8104-3E1F8B24E7E4}"/>
    <cellStyle name="Normal 2 2 2 2 2 2 2 2 2 8 4" xfId="17621" xr:uid="{E3387F2A-C845-4112-AB0A-58F9EF395E17}"/>
    <cellStyle name="Normal 2 2 2 2 2 2 2 2 2 8 5" xfId="17622" xr:uid="{6D90F835-4FDC-476A-AF05-EA2C7FA2110F}"/>
    <cellStyle name="Normal 2 2 2 2 2 2 2 2 2 8 6" xfId="17623" xr:uid="{0F19E6E5-71F6-4B3A-A4BE-CC97670EB2BB}"/>
    <cellStyle name="Normal 2 2 2 2 2 2 2 2 2 9" xfId="17624" xr:uid="{21E23C39-5188-4518-BB8C-2D4F8A764505}"/>
    <cellStyle name="Normal 2 2 2 2 2 2 2 2 2 9 2" xfId="17625" xr:uid="{CCC322E5-7077-4BD1-83F7-D73EF6F0E396}"/>
    <cellStyle name="Normal 2 2 2 2 2 2 2 2 2 9 3" xfId="17626" xr:uid="{B05A1C8C-CBD2-4734-AE14-EE3BE52DA245}"/>
    <cellStyle name="Normal 2 2 2 2 2 2 2 2 2 9 4" xfId="17627" xr:uid="{4D768C20-5818-4602-B0B5-EDD1B7A62A5C}"/>
    <cellStyle name="Normal 2 2 2 2 2 2 2 2 2 9 5" xfId="17628" xr:uid="{A627AEB5-23DC-4C2D-B634-F00A209CE8EE}"/>
    <cellStyle name="Normal 2 2 2 2 2 2 2 2 2 9 6" xfId="17629" xr:uid="{9538BFF5-2149-4F08-B5B2-4E13457C701E}"/>
    <cellStyle name="Normal 2 2 2 2 2 2 2 2 20" xfId="17630" xr:uid="{1A1E86BF-26A7-40D6-84C9-B33836DE439D}"/>
    <cellStyle name="Normal 2 2 2 2 2 2 2 2 21" xfId="17631" xr:uid="{5D386021-C522-4F40-9110-5CFB75AEA4FE}"/>
    <cellStyle name="Normal 2 2 2 2 2 2 2 2 22" xfId="17632" xr:uid="{560C1961-0DDE-42D8-B752-B5AEA19FD727}"/>
    <cellStyle name="Normal 2 2 2 2 2 2 2 2 23" xfId="17633" xr:uid="{899C47B6-C8B7-412B-AEBF-B09581211735}"/>
    <cellStyle name="Normal 2 2 2 2 2 2 2 2 24" xfId="17634" xr:uid="{41EC3C7E-2E91-40A3-AAFA-D510AED3EF69}"/>
    <cellStyle name="Normal 2 2 2 2 2 2 2 2 25" xfId="17635" xr:uid="{30ECAFB6-CD83-4157-BB07-293CBE4E725D}"/>
    <cellStyle name="Normal 2 2 2 2 2 2 2 2 26" xfId="17636" xr:uid="{AAF68F30-0F58-4222-A2A0-87329F9F8138}"/>
    <cellStyle name="Normal 2 2 2 2 2 2 2 2 27" xfId="17637" xr:uid="{4A517250-9567-429F-A091-FD5CED2E093D}"/>
    <cellStyle name="Normal 2 2 2 2 2 2 2 2 27 2" xfId="17638" xr:uid="{D60C78B4-CAA1-4BF3-85B9-529B1318C5A3}"/>
    <cellStyle name="Normal 2 2 2 2 2 2 2 2 27 3" xfId="17639" xr:uid="{F669B63C-8B3B-4F81-9161-EBA62EED11C5}"/>
    <cellStyle name="Normal 2 2 2 2 2 2 2 2 27 4" xfId="17640" xr:uid="{5710A9C8-873A-466B-B1B8-0068ECFF123D}"/>
    <cellStyle name="Normal 2 2 2 2 2 2 2 2 27 5" xfId="17641" xr:uid="{886B76C0-CE20-4256-9155-39AE4812406B}"/>
    <cellStyle name="Normal 2 2 2 2 2 2 2 2 27 6" xfId="17642" xr:uid="{A2A283C2-D07E-40D0-97A7-6810A0E7FD7D}"/>
    <cellStyle name="Normal 2 2 2 2 2 2 2 2 28" xfId="17643" xr:uid="{B5B3660D-52A1-4328-A142-4FFD9BF17259}"/>
    <cellStyle name="Normal 2 2 2 2 2 2 2 2 28 2" xfId="17644" xr:uid="{4579AAF0-5982-4437-8B15-CE81F04807B3}"/>
    <cellStyle name="Normal 2 2 2 2 2 2 2 2 28 3" xfId="17645" xr:uid="{4F04B9D8-9A1C-4180-951B-B40800BBFC79}"/>
    <cellStyle name="Normal 2 2 2 2 2 2 2 2 28 4" xfId="17646" xr:uid="{7D25FA3D-1108-4CCB-BE72-D756E7F5506A}"/>
    <cellStyle name="Normal 2 2 2 2 2 2 2 2 28 5" xfId="17647" xr:uid="{CB7243A4-EA05-4578-84F2-ED867135D221}"/>
    <cellStyle name="Normal 2 2 2 2 2 2 2 2 28 6" xfId="17648" xr:uid="{EEDE377F-5780-4B90-AE45-93439F4F2FE8}"/>
    <cellStyle name="Normal 2 2 2 2 2 2 2 2 29" xfId="17649" xr:uid="{0C3BCDFC-E52B-4F37-92F3-7317F2872DD5}"/>
    <cellStyle name="Normal 2 2 2 2 2 2 2 2 29 2" xfId="17650" xr:uid="{48F8533C-9743-448F-BCF3-50B1FE88332E}"/>
    <cellStyle name="Normal 2 2 2 2 2 2 2 2 29 3" xfId="17651" xr:uid="{1822B205-90B4-4D0B-A700-0A05BD7AC27A}"/>
    <cellStyle name="Normal 2 2 2 2 2 2 2 2 29 4" xfId="17652" xr:uid="{4E82B57F-2273-4DA4-859B-A8F37B55E8C8}"/>
    <cellStyle name="Normal 2 2 2 2 2 2 2 2 29 5" xfId="17653" xr:uid="{5C845BE1-4EE1-4747-A331-0FF5A17DA3AB}"/>
    <cellStyle name="Normal 2 2 2 2 2 2 2 2 29 6" xfId="17654" xr:uid="{52A243C9-5134-4DF4-8926-E38422B1EB49}"/>
    <cellStyle name="Normal 2 2 2 2 2 2 2 2 3" xfId="17655" xr:uid="{7220E0F5-6B18-44E8-97D5-28AAFCB6501E}"/>
    <cellStyle name="Normal 2 2 2 2 2 2 2 2 3 10" xfId="17656" xr:uid="{35E2C8C6-0116-4DB1-9A86-B9D2C1AFA60E}"/>
    <cellStyle name="Normal 2 2 2 2 2 2 2 2 3 11" xfId="17657" xr:uid="{0E5FACC1-DA7E-48E6-B0E1-AD83DB4E69A4}"/>
    <cellStyle name="Normal 2 2 2 2 2 2 2 2 3 12" xfId="17658" xr:uid="{20CC425F-C7EE-4596-82E1-70B17014E04E}"/>
    <cellStyle name="Normal 2 2 2 2 2 2 2 2 3 13" xfId="17659" xr:uid="{E65C5D77-C4F7-4002-8E7C-045C3B4DC6FA}"/>
    <cellStyle name="Normal 2 2 2 2 2 2 2 2 3 2" xfId="17660" xr:uid="{3988858D-7C2A-47C6-92F9-483E6DC21519}"/>
    <cellStyle name="Normal 2 2 2 2 2 2 2 2 3 2 2" xfId="17661" xr:uid="{73316803-B4A6-4166-ABDB-D64B17975ED2}"/>
    <cellStyle name="Normal 2 2 2 2 2 2 2 2 3 2 3" xfId="17662" xr:uid="{BF7CF523-B774-4794-8FA2-3A126C5AA119}"/>
    <cellStyle name="Normal 2 2 2 2 2 2 2 2 3 2 4" xfId="17663" xr:uid="{5CBFE12E-0748-411A-A227-5C76E43059A7}"/>
    <cellStyle name="Normal 2 2 2 2 2 2 2 2 3 2 5" xfId="17664" xr:uid="{CF189434-486A-4E33-A7AB-9459C58AABFC}"/>
    <cellStyle name="Normal 2 2 2 2 2 2 2 2 3 2 6" xfId="17665" xr:uid="{8AF77E81-20FA-4E9A-A242-2E9404EA1761}"/>
    <cellStyle name="Normal 2 2 2 2 2 2 2 2 3 3" xfId="17666" xr:uid="{A5AED745-621D-40E9-B551-33E8CD056D43}"/>
    <cellStyle name="Normal 2 2 2 2 2 2 2 2 3 3 2" xfId="17667" xr:uid="{900C7F2D-4E7D-4ED1-98F2-42B105B0D7ED}"/>
    <cellStyle name="Normal 2 2 2 2 2 2 2 2 3 3 3" xfId="17668" xr:uid="{05C96BC2-0424-4075-AC9F-43E9B6076D48}"/>
    <cellStyle name="Normal 2 2 2 2 2 2 2 2 3 3 4" xfId="17669" xr:uid="{9B1CEABA-5A0A-46DD-83A1-9FD1A723D11A}"/>
    <cellStyle name="Normal 2 2 2 2 2 2 2 2 3 3 5" xfId="17670" xr:uid="{E9B22BD3-010C-4AD7-AC16-9F9FB489393A}"/>
    <cellStyle name="Normal 2 2 2 2 2 2 2 2 3 3 6" xfId="17671" xr:uid="{D7F9F9A0-5560-4A8B-BA1A-DA990BCBD3B3}"/>
    <cellStyle name="Normal 2 2 2 2 2 2 2 2 3 4" xfId="17672" xr:uid="{C4F14681-814B-4606-9099-F2CD53A597FB}"/>
    <cellStyle name="Normal 2 2 2 2 2 2 2 2 3 4 2" xfId="17673" xr:uid="{CABE7AD6-7A21-4813-BAA5-003CDF745EF3}"/>
    <cellStyle name="Normal 2 2 2 2 2 2 2 2 3 4 3" xfId="17674" xr:uid="{F9CECCD6-8F14-46DC-B969-C0F76A24AFAA}"/>
    <cellStyle name="Normal 2 2 2 2 2 2 2 2 3 4 4" xfId="17675" xr:uid="{7677A2B2-8303-494E-B355-A5E1B807A15E}"/>
    <cellStyle name="Normal 2 2 2 2 2 2 2 2 3 4 5" xfId="17676" xr:uid="{BEC943AD-2AD3-4E0D-B3B2-4843FF471F25}"/>
    <cellStyle name="Normal 2 2 2 2 2 2 2 2 3 4 6" xfId="17677" xr:uid="{52347422-3513-43C8-9943-7F915F31C8E7}"/>
    <cellStyle name="Normal 2 2 2 2 2 2 2 2 3 5" xfId="17678" xr:uid="{2FF5E3F3-D4C4-4CD7-AB63-D944E7A08D0C}"/>
    <cellStyle name="Normal 2 2 2 2 2 2 2 2 3 5 2" xfId="17679" xr:uid="{05AA5AFB-DDD4-4DF9-8A82-10A48C301763}"/>
    <cellStyle name="Normal 2 2 2 2 2 2 2 2 3 5 3" xfId="17680" xr:uid="{5A3F901A-5EB5-49A4-BAF3-E0DA39248098}"/>
    <cellStyle name="Normal 2 2 2 2 2 2 2 2 3 5 4" xfId="17681" xr:uid="{03E004A1-4612-4E7E-9B5D-4D9A09E7695A}"/>
    <cellStyle name="Normal 2 2 2 2 2 2 2 2 3 5 5" xfId="17682" xr:uid="{3494D800-481D-408F-857A-DCC7C6876B80}"/>
    <cellStyle name="Normal 2 2 2 2 2 2 2 2 3 5 6" xfId="17683" xr:uid="{7D84C074-DF14-43B1-A3C7-1A379C83F16A}"/>
    <cellStyle name="Normal 2 2 2 2 2 2 2 2 3 6" xfId="17684" xr:uid="{33DB5079-B0B8-4B91-AC88-514D479EF805}"/>
    <cellStyle name="Normal 2 2 2 2 2 2 2 2 3 6 2" xfId="17685" xr:uid="{462C2D1D-A7F3-4948-A904-DD4ACDEAAF06}"/>
    <cellStyle name="Normal 2 2 2 2 2 2 2 2 3 6 3" xfId="17686" xr:uid="{CC93AC44-D9E6-4A10-9604-714D5C3BE40B}"/>
    <cellStyle name="Normal 2 2 2 2 2 2 2 2 3 6 4" xfId="17687" xr:uid="{37A3E2DC-7241-4E89-8987-4E86185B1C2A}"/>
    <cellStyle name="Normal 2 2 2 2 2 2 2 2 3 6 5" xfId="17688" xr:uid="{DA964EEA-8E8D-4707-9952-F06856B73668}"/>
    <cellStyle name="Normal 2 2 2 2 2 2 2 2 3 6 6" xfId="17689" xr:uid="{A68730BF-F35B-4D78-A7FD-7B0E76FFBB63}"/>
    <cellStyle name="Normal 2 2 2 2 2 2 2 2 3 7" xfId="17690" xr:uid="{3149811B-406B-45DA-8971-C0BC52E62BB9}"/>
    <cellStyle name="Normal 2 2 2 2 2 2 2 2 3 7 2" xfId="17691" xr:uid="{82042ED5-60F2-4230-90F9-87442B694AAB}"/>
    <cellStyle name="Normal 2 2 2 2 2 2 2 2 3 7 3" xfId="17692" xr:uid="{7C5D805E-A96E-4742-B5E8-353B2BD0A644}"/>
    <cellStyle name="Normal 2 2 2 2 2 2 2 2 3 7 4" xfId="17693" xr:uid="{7131171D-EBA4-4AD8-ACF0-47493D0C2F7D}"/>
    <cellStyle name="Normal 2 2 2 2 2 2 2 2 3 7 5" xfId="17694" xr:uid="{31AF9CAC-099D-4B01-9687-6BFAD45D351C}"/>
    <cellStyle name="Normal 2 2 2 2 2 2 2 2 3 7 6" xfId="17695" xr:uid="{4B48B932-E612-47ED-8770-E02A9318ED3A}"/>
    <cellStyle name="Normal 2 2 2 2 2 2 2 2 3 8" xfId="17696" xr:uid="{0D35C1FB-5790-40EE-9E6D-5C77E73D9B5F}"/>
    <cellStyle name="Normal 2 2 2 2 2 2 2 2 3 8 2" xfId="17697" xr:uid="{901FEAE0-27F1-47F1-BE6F-DBBEBF2AA4CA}"/>
    <cellStyle name="Normal 2 2 2 2 2 2 2 2 3 8 3" xfId="17698" xr:uid="{61F2CD28-5CA3-46FB-A2D0-619D3D694DF7}"/>
    <cellStyle name="Normal 2 2 2 2 2 2 2 2 3 8 4" xfId="17699" xr:uid="{F3E2433A-BDE3-4555-AE78-C557DCFF86D2}"/>
    <cellStyle name="Normal 2 2 2 2 2 2 2 2 3 8 5" xfId="17700" xr:uid="{D75CF615-5CD1-4AF9-A413-A1BFE73B69AB}"/>
    <cellStyle name="Normal 2 2 2 2 2 2 2 2 3 8 6" xfId="17701" xr:uid="{FE1298D9-A8DB-4D74-9BEF-0D59CF0832D3}"/>
    <cellStyle name="Normal 2 2 2 2 2 2 2 2 3 9" xfId="17702" xr:uid="{171DEA99-B364-409F-B6EB-E28E82F38FCE}"/>
    <cellStyle name="Normal 2 2 2 2 2 2 2 2 30" xfId="17703" xr:uid="{6A90AEF3-E8F6-4B7B-838A-151593836159}"/>
    <cellStyle name="Normal 2 2 2 2 2 2 2 2 30 2" xfId="17704" xr:uid="{CBD9B49B-FFA4-4471-B43D-40759CAEEF17}"/>
    <cellStyle name="Normal 2 2 2 2 2 2 2 2 30 3" xfId="17705" xr:uid="{397972E9-28B4-4BA1-93DA-6A44D82907D0}"/>
    <cellStyle name="Normal 2 2 2 2 2 2 2 2 30 4" xfId="17706" xr:uid="{58704A78-019F-46D4-B408-C49EA56FB44C}"/>
    <cellStyle name="Normal 2 2 2 2 2 2 2 2 30 5" xfId="17707" xr:uid="{659E54C5-5C52-41B1-B211-EFF2F3DA86F9}"/>
    <cellStyle name="Normal 2 2 2 2 2 2 2 2 30 6" xfId="17708" xr:uid="{6E820CFE-8147-41BA-8072-F3A2FFADF8D8}"/>
    <cellStyle name="Normal 2 2 2 2 2 2 2 2 31" xfId="17709" xr:uid="{DE379E34-4D05-47B3-8550-3430CD30CFF5}"/>
    <cellStyle name="Normal 2 2 2 2 2 2 2 2 31 2" xfId="17710" xr:uid="{BA35E580-EDAF-4AC5-AA4D-2952C26A4FA8}"/>
    <cellStyle name="Normal 2 2 2 2 2 2 2 2 31 2 2" xfId="17711" xr:uid="{8D45C59C-B6DF-4A53-AC64-E1EC11848499}"/>
    <cellStyle name="Normal 2 2 2 2 2 2 2 2 31 2 2 2" xfId="17712" xr:uid="{D8EC895D-EFD5-4FC5-A029-AFA5928AACDE}"/>
    <cellStyle name="Normal 2 2 2 2 2 2 2 2 31 2 2 3" xfId="17713" xr:uid="{0E650501-FBBD-4316-937E-B42E7E33BCEE}"/>
    <cellStyle name="Normal 2 2 2 2 2 2 2 2 31 2 2 4" xfId="17714" xr:uid="{3AAA2F36-074E-40CC-9E3C-C963572A2180}"/>
    <cellStyle name="Normal 2 2 2 2 2 2 2 2 31 2 2 5" xfId="17715" xr:uid="{2005EC1E-7796-4CAD-8F82-79BDC5FDDB80}"/>
    <cellStyle name="Normal 2 2 2 2 2 2 2 2 31 2 2 6" xfId="17716" xr:uid="{912A12F5-C06E-4A1E-939D-052CA1A722CB}"/>
    <cellStyle name="Normal 2 2 2 2 2 2 2 2 31 2 2 7" xfId="17717" xr:uid="{4B0C35F8-D832-40B5-A2E1-62A65B6DEFB8}"/>
    <cellStyle name="Normal 2 2 2 2 2 2 2 2 31 3" xfId="17718" xr:uid="{024B6094-E1DF-440C-9C3C-CAFE2F26A1EE}"/>
    <cellStyle name="Normal 2 2 2 2 2 2 2 2 31 4" xfId="17719" xr:uid="{10561442-E24F-4056-9B1C-D67F5C68FFFB}"/>
    <cellStyle name="Normal 2 2 2 2 2 2 2 2 31 5" xfId="17720" xr:uid="{3A66E0E3-F02F-4CC3-8517-B355790EE813}"/>
    <cellStyle name="Normal 2 2 2 2 2 2 2 2 31 6" xfId="17721" xr:uid="{DE79F1D6-473B-4893-BE40-D039A55752E4}"/>
    <cellStyle name="Normal 2 2 2 2 2 2 2 2 31 7" xfId="17722" xr:uid="{E410BA90-CA0A-407B-8071-16DA15970DEA}"/>
    <cellStyle name="Normal 2 2 2 2 2 2 2 2 31 8" xfId="17723" xr:uid="{FA5634D3-1B9B-4566-BC88-D164FCA8C5B8}"/>
    <cellStyle name="Normal 2 2 2 2 2 2 2 2 32" xfId="17724" xr:uid="{2D4588B2-9148-4E6A-8006-D432E7D8F6EA}"/>
    <cellStyle name="Normal 2 2 2 2 2 2 2 2 33" xfId="17725" xr:uid="{B245A47E-4D1F-4AF6-A200-A4D915A0E25D}"/>
    <cellStyle name="Normal 2 2 2 2 2 2 2 2 34" xfId="17726" xr:uid="{13E07126-2809-46AD-9FAB-C755BA843A3A}"/>
    <cellStyle name="Normal 2 2 2 2 2 2 2 2 35" xfId="17727" xr:uid="{CDE8E2F8-E20B-4651-87DA-240255955B09}"/>
    <cellStyle name="Normal 2 2 2 2 2 2 2 2 36" xfId="17728" xr:uid="{7C949E6E-FF95-43C4-9B3E-601DE0E2D06E}"/>
    <cellStyle name="Normal 2 2 2 2 2 2 2 2 37" xfId="17729" xr:uid="{6390431F-F4A8-4B74-94D5-E04FA3108544}"/>
    <cellStyle name="Normal 2 2 2 2 2 2 2 2 38" xfId="17730" xr:uid="{4FB6B386-4D5A-44F5-A6F0-0BCA98B7292F}"/>
    <cellStyle name="Normal 2 2 2 2 2 2 2 2 39" xfId="17731" xr:uid="{86C81AE7-8216-44B2-B574-1F5E768FCA59}"/>
    <cellStyle name="Normal 2 2 2 2 2 2 2 2 4" xfId="17732" xr:uid="{38491C77-07F5-403F-B873-30E6EBD985BB}"/>
    <cellStyle name="Normal 2 2 2 2 2 2 2 2 4 10" xfId="17733" xr:uid="{34661E2B-8C1D-4541-BCFA-CB7BD2828DBB}"/>
    <cellStyle name="Normal 2 2 2 2 2 2 2 2 4 11" xfId="17734" xr:uid="{6C038711-28BE-4E23-BB17-DB1AFE5D9DE3}"/>
    <cellStyle name="Normal 2 2 2 2 2 2 2 2 4 12" xfId="17735" xr:uid="{189DD7CD-A494-45AD-82CB-D29C41304397}"/>
    <cellStyle name="Normal 2 2 2 2 2 2 2 2 4 13" xfId="17736" xr:uid="{08C04E95-A271-4CFC-8C92-F508A7B0C573}"/>
    <cellStyle name="Normal 2 2 2 2 2 2 2 2 4 2" xfId="17737" xr:uid="{7A1C21A5-4ADC-4956-ABDE-1421C7D82F72}"/>
    <cellStyle name="Normal 2 2 2 2 2 2 2 2 4 2 2" xfId="17738" xr:uid="{85346D8F-B887-422A-B11E-ECE1B24A954A}"/>
    <cellStyle name="Normal 2 2 2 2 2 2 2 2 4 2 3" xfId="17739" xr:uid="{73E1D233-58BD-4DCF-8A16-F98D8B77C5E8}"/>
    <cellStyle name="Normal 2 2 2 2 2 2 2 2 4 2 4" xfId="17740" xr:uid="{29E07141-BBC3-404D-BB38-FE9B54A98CDF}"/>
    <cellStyle name="Normal 2 2 2 2 2 2 2 2 4 2 5" xfId="17741" xr:uid="{56C4B5B3-0C4B-4456-BF36-275B873ED303}"/>
    <cellStyle name="Normal 2 2 2 2 2 2 2 2 4 2 6" xfId="17742" xr:uid="{7622765F-77F1-4094-A7E9-3F40C3AF9A76}"/>
    <cellStyle name="Normal 2 2 2 2 2 2 2 2 4 3" xfId="17743" xr:uid="{B6349BDC-38C7-4F24-9160-F6E37271811E}"/>
    <cellStyle name="Normal 2 2 2 2 2 2 2 2 4 3 2" xfId="17744" xr:uid="{26CA9BCC-B587-4D98-BA90-3686E75EB01C}"/>
    <cellStyle name="Normal 2 2 2 2 2 2 2 2 4 3 3" xfId="17745" xr:uid="{A206BDE8-9656-4D34-BA25-29E5309419FB}"/>
    <cellStyle name="Normal 2 2 2 2 2 2 2 2 4 3 4" xfId="17746" xr:uid="{3C0A3251-61EA-4D37-86E8-83B5C58E8B3D}"/>
    <cellStyle name="Normal 2 2 2 2 2 2 2 2 4 3 5" xfId="17747" xr:uid="{A6C05DA0-CAFD-4465-8B7C-8487455298DA}"/>
    <cellStyle name="Normal 2 2 2 2 2 2 2 2 4 3 6" xfId="17748" xr:uid="{6EC4E3FB-0724-4A46-8DA5-309913F6B2E1}"/>
    <cellStyle name="Normal 2 2 2 2 2 2 2 2 4 4" xfId="17749" xr:uid="{0BA296FB-F1DE-472D-A283-759FB586A55D}"/>
    <cellStyle name="Normal 2 2 2 2 2 2 2 2 4 4 2" xfId="17750" xr:uid="{51882F41-18E2-497B-8E47-4F464D9A4EAF}"/>
    <cellStyle name="Normal 2 2 2 2 2 2 2 2 4 4 3" xfId="17751" xr:uid="{2F309826-7BE9-4AA7-B788-56C8A3F33BA5}"/>
    <cellStyle name="Normal 2 2 2 2 2 2 2 2 4 4 4" xfId="17752" xr:uid="{F00C9E56-454F-4844-A232-6B4D22942B83}"/>
    <cellStyle name="Normal 2 2 2 2 2 2 2 2 4 4 5" xfId="17753" xr:uid="{DD0B9CE1-2384-4B71-ABB4-655440D36953}"/>
    <cellStyle name="Normal 2 2 2 2 2 2 2 2 4 4 6" xfId="17754" xr:uid="{05FF07A0-B3AA-476E-9BC3-0D8132011DAF}"/>
    <cellStyle name="Normal 2 2 2 2 2 2 2 2 4 5" xfId="17755" xr:uid="{235454FC-47BF-4773-81E3-A7EDE3175DCD}"/>
    <cellStyle name="Normal 2 2 2 2 2 2 2 2 4 5 2" xfId="17756" xr:uid="{3CA883F2-1B88-4E52-B60D-AC286B15A989}"/>
    <cellStyle name="Normal 2 2 2 2 2 2 2 2 4 5 3" xfId="17757" xr:uid="{C7867CB4-3C18-430E-B6FF-B015FF0D9C4E}"/>
    <cellStyle name="Normal 2 2 2 2 2 2 2 2 4 5 4" xfId="17758" xr:uid="{9109C0BF-3C88-4875-BF48-FF288919566D}"/>
    <cellStyle name="Normal 2 2 2 2 2 2 2 2 4 5 5" xfId="17759" xr:uid="{950BC365-22C4-41B7-8F34-434EA95A46FA}"/>
    <cellStyle name="Normal 2 2 2 2 2 2 2 2 4 5 6" xfId="17760" xr:uid="{10E9F317-56C1-4D2F-A357-66E373166175}"/>
    <cellStyle name="Normal 2 2 2 2 2 2 2 2 4 6" xfId="17761" xr:uid="{F9643F91-3D41-4ADE-9D81-1A771F38DC36}"/>
    <cellStyle name="Normal 2 2 2 2 2 2 2 2 4 6 2" xfId="17762" xr:uid="{01906E67-5EBA-4DBD-A878-4DF2C0DF697E}"/>
    <cellStyle name="Normal 2 2 2 2 2 2 2 2 4 6 3" xfId="17763" xr:uid="{399B53EC-805D-4952-A0C3-6F1E1308A4BA}"/>
    <cellStyle name="Normal 2 2 2 2 2 2 2 2 4 6 4" xfId="17764" xr:uid="{67C5C05B-7178-4B21-B0DE-5C33A7B64E88}"/>
    <cellStyle name="Normal 2 2 2 2 2 2 2 2 4 6 5" xfId="17765" xr:uid="{B6988587-73D3-418C-9CAA-FB9BCEE2A868}"/>
    <cellStyle name="Normal 2 2 2 2 2 2 2 2 4 6 6" xfId="17766" xr:uid="{91860809-BE77-4322-8CE7-99A2B6A8C934}"/>
    <cellStyle name="Normal 2 2 2 2 2 2 2 2 4 7" xfId="17767" xr:uid="{B53107B1-3701-4EDC-AB56-62792B4C4B0A}"/>
    <cellStyle name="Normal 2 2 2 2 2 2 2 2 4 7 2" xfId="17768" xr:uid="{1893A583-35D3-4776-BD8B-16D1C47DD12B}"/>
    <cellStyle name="Normal 2 2 2 2 2 2 2 2 4 7 3" xfId="17769" xr:uid="{9B8EB479-86CB-41B6-871A-0A486AF9F5F3}"/>
    <cellStyle name="Normal 2 2 2 2 2 2 2 2 4 7 4" xfId="17770" xr:uid="{074B3175-C269-4005-93E3-6579257B433C}"/>
    <cellStyle name="Normal 2 2 2 2 2 2 2 2 4 7 5" xfId="17771" xr:uid="{A21A0147-34A3-4C1E-AC7A-FF794342DA62}"/>
    <cellStyle name="Normal 2 2 2 2 2 2 2 2 4 7 6" xfId="17772" xr:uid="{CE4ED0F4-E871-4824-B76B-5510CFC8C5B0}"/>
    <cellStyle name="Normal 2 2 2 2 2 2 2 2 4 8" xfId="17773" xr:uid="{E3C61BD6-B22C-4D55-B60F-22882FA22473}"/>
    <cellStyle name="Normal 2 2 2 2 2 2 2 2 4 8 2" xfId="17774" xr:uid="{26C15D7E-D16A-4CE5-9B39-7BA314B096DD}"/>
    <cellStyle name="Normal 2 2 2 2 2 2 2 2 4 8 3" xfId="17775" xr:uid="{570C2D20-088D-43AD-9E02-144225333113}"/>
    <cellStyle name="Normal 2 2 2 2 2 2 2 2 4 8 4" xfId="17776" xr:uid="{4A4E9DC1-6B47-4577-96AF-09285DFB297E}"/>
    <cellStyle name="Normal 2 2 2 2 2 2 2 2 4 8 5" xfId="17777" xr:uid="{9C8DFF7A-628C-4528-AAE5-260D90379679}"/>
    <cellStyle name="Normal 2 2 2 2 2 2 2 2 4 8 6" xfId="17778" xr:uid="{51193B58-B52D-48C7-9AAE-984AE0773D4F}"/>
    <cellStyle name="Normal 2 2 2 2 2 2 2 2 4 9" xfId="17779" xr:uid="{27B7E3C5-DD24-44C6-9BAE-549BAC1A7EA4}"/>
    <cellStyle name="Normal 2 2 2 2 2 2 2 2 40" xfId="17780" xr:uid="{6796B470-1749-475A-AD8A-41C5FFED5035}"/>
    <cellStyle name="Normal 2 2 2 2 2 2 2 2 41" xfId="17781" xr:uid="{0B76720B-AC52-4F37-9EAE-76A44A15067D}"/>
    <cellStyle name="Normal 2 2 2 2 2 2 2 2 42" xfId="17782" xr:uid="{615E3CAE-8CF2-4344-BF89-AA7F2CB867EE}"/>
    <cellStyle name="Normal 2 2 2 2 2 2 2 2 43" xfId="17783" xr:uid="{DDF3674A-D477-4E9B-928E-EB7C12D87FC6}"/>
    <cellStyle name="Normal 2 2 2 2 2 2 2 2 44" xfId="17784" xr:uid="{ACBD2CEC-5FC8-4D85-8640-35534E1864DF}"/>
    <cellStyle name="Normal 2 2 2 2 2 2 2 2 45" xfId="17785" xr:uid="{30B6A03F-AE0C-4672-A5FB-16042FDE8447}"/>
    <cellStyle name="Normal 2 2 2 2 2 2 2 2 46" xfId="17786" xr:uid="{E6B82432-5B0D-4784-A740-5CAE3FDDFCB5}"/>
    <cellStyle name="Normal 2 2 2 2 2 2 2 2 47" xfId="17787" xr:uid="{4CFB77B8-DA38-4585-A56C-F755492DE80E}"/>
    <cellStyle name="Normal 2 2 2 2 2 2 2 2 48" xfId="17788" xr:uid="{7FB78163-68A7-4CCC-A80C-AC20449B5841}"/>
    <cellStyle name="Normal 2 2 2 2 2 2 2 2 49" xfId="17789" xr:uid="{AB4CDABD-B81D-4F80-8230-CF25F50246EC}"/>
    <cellStyle name="Normal 2 2 2 2 2 2 2 2 5" xfId="17790" xr:uid="{7A1AE371-F4F6-4D0B-8D20-168EA1853028}"/>
    <cellStyle name="Normal 2 2 2 2 2 2 2 2 5 10" xfId="17791" xr:uid="{57584C87-6420-4252-8F1E-956A870B04AC}"/>
    <cellStyle name="Normal 2 2 2 2 2 2 2 2 5 11" xfId="17792" xr:uid="{15A94C96-41D3-4DEB-A483-F6716361236A}"/>
    <cellStyle name="Normal 2 2 2 2 2 2 2 2 5 12" xfId="17793" xr:uid="{B4E06B10-84D2-423A-90CB-512E26DDE43D}"/>
    <cellStyle name="Normal 2 2 2 2 2 2 2 2 5 13" xfId="17794" xr:uid="{BE2CAC7C-282E-42F6-82D7-0C76582D6C79}"/>
    <cellStyle name="Normal 2 2 2 2 2 2 2 2 5 2" xfId="17795" xr:uid="{112E8415-EAD1-458A-93E7-21CC8D0CF355}"/>
    <cellStyle name="Normal 2 2 2 2 2 2 2 2 5 2 2" xfId="17796" xr:uid="{C6C8F9AF-3213-4B64-8A7D-A48A680AC72F}"/>
    <cellStyle name="Normal 2 2 2 2 2 2 2 2 5 2 3" xfId="17797" xr:uid="{54674805-81A2-4405-A639-6F3AF84BA16D}"/>
    <cellStyle name="Normal 2 2 2 2 2 2 2 2 5 2 4" xfId="17798" xr:uid="{7AE501B0-AF5F-4B95-8191-9F2AEE2D86B4}"/>
    <cellStyle name="Normal 2 2 2 2 2 2 2 2 5 2 5" xfId="17799" xr:uid="{0A9893B4-31FE-4E4D-925E-310162ADC1DA}"/>
    <cellStyle name="Normal 2 2 2 2 2 2 2 2 5 2 6" xfId="17800" xr:uid="{BD406F5A-1097-4BAB-ABAD-C2F08D416269}"/>
    <cellStyle name="Normal 2 2 2 2 2 2 2 2 5 3" xfId="17801" xr:uid="{8B339F81-720A-4EB4-AA84-60DA05415520}"/>
    <cellStyle name="Normal 2 2 2 2 2 2 2 2 5 3 2" xfId="17802" xr:uid="{0DBA162C-B812-4462-A556-93F63BACFD90}"/>
    <cellStyle name="Normal 2 2 2 2 2 2 2 2 5 3 3" xfId="17803" xr:uid="{02896B61-E46E-4E3E-A3F5-D47324EB7434}"/>
    <cellStyle name="Normal 2 2 2 2 2 2 2 2 5 3 4" xfId="17804" xr:uid="{F9280530-ACAA-491C-B70F-2D709A2D5080}"/>
    <cellStyle name="Normal 2 2 2 2 2 2 2 2 5 3 5" xfId="17805" xr:uid="{A06E522B-D5C7-4FDC-812C-E8FCB63FC30B}"/>
    <cellStyle name="Normal 2 2 2 2 2 2 2 2 5 3 6" xfId="17806" xr:uid="{6621B48C-DD18-4B49-94BE-E2DD423E6EED}"/>
    <cellStyle name="Normal 2 2 2 2 2 2 2 2 5 4" xfId="17807" xr:uid="{E6FDBE33-0036-4FFB-A33F-043B0F0BB5DC}"/>
    <cellStyle name="Normal 2 2 2 2 2 2 2 2 5 4 2" xfId="17808" xr:uid="{637C4D25-B37C-4ADC-B724-FF2ACFFEE554}"/>
    <cellStyle name="Normal 2 2 2 2 2 2 2 2 5 4 3" xfId="17809" xr:uid="{61529496-068C-4677-BD96-A382602E06EB}"/>
    <cellStyle name="Normal 2 2 2 2 2 2 2 2 5 4 4" xfId="17810" xr:uid="{D3BF2D94-8E00-4872-9AED-06FC3057D1A0}"/>
    <cellStyle name="Normal 2 2 2 2 2 2 2 2 5 4 5" xfId="17811" xr:uid="{8B647691-9ACF-4222-827B-ED72B2680162}"/>
    <cellStyle name="Normal 2 2 2 2 2 2 2 2 5 4 6" xfId="17812" xr:uid="{5703A803-0CE1-4ACE-93E6-A291FFB64CA9}"/>
    <cellStyle name="Normal 2 2 2 2 2 2 2 2 5 5" xfId="17813" xr:uid="{2C01069A-2327-4287-8351-7121A2B07AD8}"/>
    <cellStyle name="Normal 2 2 2 2 2 2 2 2 5 5 2" xfId="17814" xr:uid="{65F23946-51BF-455E-8788-FC42569203AD}"/>
    <cellStyle name="Normal 2 2 2 2 2 2 2 2 5 5 3" xfId="17815" xr:uid="{B6006CB7-19E1-4FC0-ABF5-90881FE8E0FA}"/>
    <cellStyle name="Normal 2 2 2 2 2 2 2 2 5 5 4" xfId="17816" xr:uid="{15C827CE-5C61-4FE0-9C43-C74D3C08B768}"/>
    <cellStyle name="Normal 2 2 2 2 2 2 2 2 5 5 5" xfId="17817" xr:uid="{E50CB497-4C5D-41D1-B362-2E9BD0FA8E6A}"/>
    <cellStyle name="Normal 2 2 2 2 2 2 2 2 5 5 6" xfId="17818" xr:uid="{975C42AA-06CA-498E-A2C7-B680297AE0AA}"/>
    <cellStyle name="Normal 2 2 2 2 2 2 2 2 5 6" xfId="17819" xr:uid="{9E4F6ED1-AB0F-439C-ADDB-6CD9C6BF1D92}"/>
    <cellStyle name="Normal 2 2 2 2 2 2 2 2 5 6 2" xfId="17820" xr:uid="{54836EC6-4902-493C-BE28-947036546353}"/>
    <cellStyle name="Normal 2 2 2 2 2 2 2 2 5 6 3" xfId="17821" xr:uid="{3B09B6E4-9FC6-4096-8BA1-CA7F734D132D}"/>
    <cellStyle name="Normal 2 2 2 2 2 2 2 2 5 6 4" xfId="17822" xr:uid="{14DC4C8E-C4BF-4987-811D-4E49502D50DE}"/>
    <cellStyle name="Normal 2 2 2 2 2 2 2 2 5 6 5" xfId="17823" xr:uid="{55514EE3-6707-49C9-8C5F-2F6FC970CF21}"/>
    <cellStyle name="Normal 2 2 2 2 2 2 2 2 5 6 6" xfId="17824" xr:uid="{06A726CF-EC6B-4028-8BB3-328A3FA73A0D}"/>
    <cellStyle name="Normal 2 2 2 2 2 2 2 2 5 7" xfId="17825" xr:uid="{E87FB74B-9D3F-4ECA-9E4B-D92D89CF335E}"/>
    <cellStyle name="Normal 2 2 2 2 2 2 2 2 5 7 2" xfId="17826" xr:uid="{D817F292-0013-4D50-9B5F-F45DB81CF899}"/>
    <cellStyle name="Normal 2 2 2 2 2 2 2 2 5 7 3" xfId="17827" xr:uid="{2084D335-72CF-439F-9EAC-7190749BF2F4}"/>
    <cellStyle name="Normal 2 2 2 2 2 2 2 2 5 7 4" xfId="17828" xr:uid="{B707BF9D-D5B7-466D-8E76-CB49F14640A1}"/>
    <cellStyle name="Normal 2 2 2 2 2 2 2 2 5 7 5" xfId="17829" xr:uid="{84CA2E36-575B-405B-9DCF-963F2F759A8A}"/>
    <cellStyle name="Normal 2 2 2 2 2 2 2 2 5 7 6" xfId="17830" xr:uid="{8665AA10-AF08-4420-9B1D-A875C96DE476}"/>
    <cellStyle name="Normal 2 2 2 2 2 2 2 2 5 8" xfId="17831" xr:uid="{42C071D1-05FD-4014-A09E-3C5FD20AE8EA}"/>
    <cellStyle name="Normal 2 2 2 2 2 2 2 2 5 8 2" xfId="17832" xr:uid="{385E3D47-4A07-4A1C-8395-1EEAD28ABF01}"/>
    <cellStyle name="Normal 2 2 2 2 2 2 2 2 5 8 3" xfId="17833" xr:uid="{4F70F353-275A-4E09-BBAE-9AAC547E91A2}"/>
    <cellStyle name="Normal 2 2 2 2 2 2 2 2 5 8 4" xfId="17834" xr:uid="{B44BD20C-0861-46F7-9EB4-2AEB601857F8}"/>
    <cellStyle name="Normal 2 2 2 2 2 2 2 2 5 8 5" xfId="17835" xr:uid="{1F543B4B-DD91-4A68-A7FB-3DCDF8A1D06A}"/>
    <cellStyle name="Normal 2 2 2 2 2 2 2 2 5 8 6" xfId="17836" xr:uid="{9C6C6330-B060-4171-A0E2-A242489C1C9B}"/>
    <cellStyle name="Normal 2 2 2 2 2 2 2 2 5 9" xfId="17837" xr:uid="{5D6FB36E-2810-401D-8B8C-63BE19356A2B}"/>
    <cellStyle name="Normal 2 2 2 2 2 2 2 2 50" xfId="17838" xr:uid="{D60AB7A5-185C-4A1F-B554-FAF9FFB3A8E7}"/>
    <cellStyle name="Normal 2 2 2 2 2 2 2 2 51" xfId="17839" xr:uid="{B136EE31-CD36-4847-8477-6CC41F8C8F74}"/>
    <cellStyle name="Normal 2 2 2 2 2 2 2 2 51 2" xfId="17840" xr:uid="{E6CD562B-3A38-4006-84D5-A36FCF3BB9C4}"/>
    <cellStyle name="Normal 2 2 2 2 2 2 2 2 51 3" xfId="17841" xr:uid="{99810B98-D27F-4F97-837A-25EAEF35A819}"/>
    <cellStyle name="Normal 2 2 2 2 2 2 2 2 51 4" xfId="17842" xr:uid="{2AA24822-1CE6-429B-906D-82BE33A647C5}"/>
    <cellStyle name="Normal 2 2 2 2 2 2 2 2 51 5" xfId="17843" xr:uid="{DA9AA2FA-61AD-4A09-A243-FE3720D3551A}"/>
    <cellStyle name="Normal 2 2 2 2 2 2 2 2 51 6" xfId="17844" xr:uid="{87A7E09B-3030-41DF-8800-E65B2B18077F}"/>
    <cellStyle name="Normal 2 2 2 2 2 2 2 2 51 7" xfId="17845" xr:uid="{0E708FCA-D8C6-472C-ADAC-DF22B45B09E1}"/>
    <cellStyle name="Normal 2 2 2 2 2 2 2 2 52" xfId="17846" xr:uid="{675F14EA-6EFC-45B5-931C-BFB658F8FBA6}"/>
    <cellStyle name="Normal 2 2 2 2 2 2 2 2 52 10" xfId="17847" xr:uid="{2C70A93F-962D-40C8-91BA-D6A7EEF412C5}"/>
    <cellStyle name="Normal 2 2 2 2 2 2 2 2 52 11" xfId="17848" xr:uid="{284065D1-9A26-4755-8EF8-BFD05E581901}"/>
    <cellStyle name="Normal 2 2 2 2 2 2 2 2 52 2" xfId="17849" xr:uid="{E52C2816-DD6F-4EB6-82CA-3C6613BB9AD8}"/>
    <cellStyle name="Normal 2 2 2 2 2 2 2 2 52 2 2" xfId="17850" xr:uid="{BCE2195A-A733-4816-B6F4-F348CCC19149}"/>
    <cellStyle name="Normal 2 2 2 2 2 2 2 2 52 2 2 2" xfId="17851" xr:uid="{D239BCAA-E5BA-461C-888A-D6738E2D936F}"/>
    <cellStyle name="Normal 2 2 2 2 2 2 2 2 52 2 2 3" xfId="17852" xr:uid="{DBCD5C9B-B51E-421A-85CE-E523AB1C23D9}"/>
    <cellStyle name="Normal 2 2 2 2 2 2 2 2 52 2 3" xfId="17853" xr:uid="{362B2CFB-4FB0-4AD9-8CBC-FED336D55679}"/>
    <cellStyle name="Normal 2 2 2 2 2 2 2 2 52 2 4" xfId="17854" xr:uid="{F99D9EEE-BC99-4D6A-B7A8-6CBDC952E214}"/>
    <cellStyle name="Normal 2 2 2 2 2 2 2 2 52 2 5" xfId="17855" xr:uid="{FACB8194-8530-49A5-A20C-9C2119E5765F}"/>
    <cellStyle name="Normal 2 2 2 2 2 2 2 2 52 2 6" xfId="17856" xr:uid="{0F4C9CB8-0B9C-434F-B8AD-55D277E3D272}"/>
    <cellStyle name="Normal 2 2 2 2 2 2 2 2 52 2 7" xfId="17857" xr:uid="{3596F41C-40EE-4BF8-99CB-858BF7C59FA2}"/>
    <cellStyle name="Normal 2 2 2 2 2 2 2 2 52 2 8" xfId="17858" xr:uid="{BFF54A36-5762-48E7-B038-DF56E6D6B2ED}"/>
    <cellStyle name="Normal 2 2 2 2 2 2 2 2 52 2 9" xfId="17859" xr:uid="{A7D769AD-D14A-4E4C-968D-7697663B193F}"/>
    <cellStyle name="Normal 2 2 2 2 2 2 2 2 52 3" xfId="17860" xr:uid="{560C40DA-9279-41FF-A24D-801170796AD3}"/>
    <cellStyle name="Normal 2 2 2 2 2 2 2 2 52 4" xfId="17861" xr:uid="{A59C3401-C015-421C-80D8-520BAAE8F7E4}"/>
    <cellStyle name="Normal 2 2 2 2 2 2 2 2 52 5" xfId="17862" xr:uid="{9630A86C-6886-4CBA-A091-EC5C110FC2DA}"/>
    <cellStyle name="Normal 2 2 2 2 2 2 2 2 52 5 2" xfId="17863" xr:uid="{173643CD-C506-43F1-9610-A7395970EEF5}"/>
    <cellStyle name="Normal 2 2 2 2 2 2 2 2 52 5 3" xfId="17864" xr:uid="{E12F7F81-502B-4CD1-8F6A-AF2A2ACE5BE5}"/>
    <cellStyle name="Normal 2 2 2 2 2 2 2 2 52 6" xfId="17865" xr:uid="{06B58536-93F6-49D5-89D8-55E76AEB4602}"/>
    <cellStyle name="Normal 2 2 2 2 2 2 2 2 52 7" xfId="17866" xr:uid="{2BD57737-C87C-4FEC-8886-850488169D2F}"/>
    <cellStyle name="Normal 2 2 2 2 2 2 2 2 52 8" xfId="17867" xr:uid="{8544BEC6-8926-4EFF-AE57-6B2CFD40C043}"/>
    <cellStyle name="Normal 2 2 2 2 2 2 2 2 52 9" xfId="17868" xr:uid="{95872D49-3DD7-491D-A59F-3B4EBBA45FD3}"/>
    <cellStyle name="Normal 2 2 2 2 2 2 2 2 53" xfId="17869" xr:uid="{19824A6E-F534-4FF2-9FD1-67EEB0020972}"/>
    <cellStyle name="Normal 2 2 2 2 2 2 2 2 54" xfId="17870" xr:uid="{D5887843-AAE5-4F60-9514-241D8386D615}"/>
    <cellStyle name="Normal 2 2 2 2 2 2 2 2 55" xfId="17871" xr:uid="{874B329C-6311-443C-80BD-27F3BE0143B1}"/>
    <cellStyle name="Normal 2 2 2 2 2 2 2 2 55 2" xfId="17872" xr:uid="{8248A0A1-B9D1-40C3-9593-81863540DF72}"/>
    <cellStyle name="Normal 2 2 2 2 2 2 2 2 55 2 2" xfId="17873" xr:uid="{37C7B5BD-43C4-4F40-B8A0-3A920075CA28}"/>
    <cellStyle name="Normal 2 2 2 2 2 2 2 2 55 2 3" xfId="17874" xr:uid="{196DC29A-13A3-47DC-BD3E-FC24B8F17245}"/>
    <cellStyle name="Normal 2 2 2 2 2 2 2 2 55 3" xfId="17875" xr:uid="{B8F76E6A-F7CE-4094-9A0E-4DD95A02BB16}"/>
    <cellStyle name="Normal 2 2 2 2 2 2 2 2 55 4" xfId="17876" xr:uid="{FFD4765E-4530-477D-B312-A3AFB50FC793}"/>
    <cellStyle name="Normal 2 2 2 2 2 2 2 2 55 5" xfId="17877" xr:uid="{85BF9F68-3A97-461A-911A-3B79462189A0}"/>
    <cellStyle name="Normal 2 2 2 2 2 2 2 2 55 6" xfId="17878" xr:uid="{94E65105-4611-4CDF-8149-7A4AFDF664BF}"/>
    <cellStyle name="Normal 2 2 2 2 2 2 2 2 55 7" xfId="17879" xr:uid="{975620FC-4960-455D-963B-D29B921DFDED}"/>
    <cellStyle name="Normal 2 2 2 2 2 2 2 2 55 8" xfId="17880" xr:uid="{DFD4CB9C-0477-449A-956C-744A889370E3}"/>
    <cellStyle name="Normal 2 2 2 2 2 2 2 2 55 9" xfId="17881" xr:uid="{E4D35875-E658-42BC-84CC-AEEC8E7FE931}"/>
    <cellStyle name="Normal 2 2 2 2 2 2 2 2 56" xfId="17882" xr:uid="{9AA6D616-963F-4116-9A52-4F00360FA02D}"/>
    <cellStyle name="Normal 2 2 2 2 2 2 2 2 57" xfId="17883" xr:uid="{386819DC-3F6D-4172-A889-AE8A1256FC81}"/>
    <cellStyle name="Normal 2 2 2 2 2 2 2 2 57 2" xfId="17884" xr:uid="{D10B2FE0-2A3D-4C9D-835C-230ED408952B}"/>
    <cellStyle name="Normal 2 2 2 2 2 2 2 2 57 3" xfId="17885" xr:uid="{9D4E82D7-80D3-433E-A24E-86C91BDF773E}"/>
    <cellStyle name="Normal 2 2 2 2 2 2 2 2 58" xfId="17886" xr:uid="{D90FC2EB-2D0F-434C-805B-C28B12E80F04}"/>
    <cellStyle name="Normal 2 2 2 2 2 2 2 2 59" xfId="17887" xr:uid="{D3522123-71F5-49A2-AA77-2A4C0658C88A}"/>
    <cellStyle name="Normal 2 2 2 2 2 2 2 2 6" xfId="17888" xr:uid="{6D416E8A-B519-4D9A-9AAB-C628D0862E6B}"/>
    <cellStyle name="Normal 2 2 2 2 2 2 2 2 6 10" xfId="17889" xr:uid="{395B7C53-7C74-46D5-91F7-0503982606BB}"/>
    <cellStyle name="Normal 2 2 2 2 2 2 2 2 6 11" xfId="17890" xr:uid="{01FCE1F5-0FCD-4B07-AEB4-098167BC1DAD}"/>
    <cellStyle name="Normal 2 2 2 2 2 2 2 2 6 12" xfId="17891" xr:uid="{6C4DB18F-5A49-48D5-A21C-8EBA8CF821D9}"/>
    <cellStyle name="Normal 2 2 2 2 2 2 2 2 6 13" xfId="17892" xr:uid="{21293EF5-C49B-451C-A814-C6EC0EDF685D}"/>
    <cellStyle name="Normal 2 2 2 2 2 2 2 2 6 2" xfId="17893" xr:uid="{78B0F6E8-E316-458A-AF22-30D81C6AE1EC}"/>
    <cellStyle name="Normal 2 2 2 2 2 2 2 2 6 2 2" xfId="17894" xr:uid="{EB627F68-538F-4E8F-99DD-E16974E36E2F}"/>
    <cellStyle name="Normal 2 2 2 2 2 2 2 2 6 2 3" xfId="17895" xr:uid="{1F7DB95D-2DCD-4123-B29E-9AA68600965F}"/>
    <cellStyle name="Normal 2 2 2 2 2 2 2 2 6 2 4" xfId="17896" xr:uid="{7425ECF0-184D-4215-8D56-E4272427052B}"/>
    <cellStyle name="Normal 2 2 2 2 2 2 2 2 6 2 5" xfId="17897" xr:uid="{2ABB0B32-9B2E-4119-9864-B878B5E2DB58}"/>
    <cellStyle name="Normal 2 2 2 2 2 2 2 2 6 2 6" xfId="17898" xr:uid="{A012709E-6DF2-4925-966C-885FFCEE35D3}"/>
    <cellStyle name="Normal 2 2 2 2 2 2 2 2 6 3" xfId="17899" xr:uid="{481D55FE-87ED-4664-A399-D9D9CB56B88C}"/>
    <cellStyle name="Normal 2 2 2 2 2 2 2 2 6 3 2" xfId="17900" xr:uid="{5288F8DD-3210-4CC1-8879-1BB9AEB36D2B}"/>
    <cellStyle name="Normal 2 2 2 2 2 2 2 2 6 3 3" xfId="17901" xr:uid="{F0924098-EDE4-4E31-B781-92846312C693}"/>
    <cellStyle name="Normal 2 2 2 2 2 2 2 2 6 3 4" xfId="17902" xr:uid="{F6E8C777-D484-44DE-88CF-6C680FD7E5D8}"/>
    <cellStyle name="Normal 2 2 2 2 2 2 2 2 6 3 5" xfId="17903" xr:uid="{C51869BC-1308-494A-9044-FD2D5B2B263C}"/>
    <cellStyle name="Normal 2 2 2 2 2 2 2 2 6 3 6" xfId="17904" xr:uid="{A06BE2E7-36F8-4838-AD3E-A0133CDA976F}"/>
    <cellStyle name="Normal 2 2 2 2 2 2 2 2 6 4" xfId="17905" xr:uid="{B0B41092-0991-4663-A572-7F60AFE20A28}"/>
    <cellStyle name="Normal 2 2 2 2 2 2 2 2 6 4 2" xfId="17906" xr:uid="{2345DFC1-3F69-41BC-8DEE-635B51C80E16}"/>
    <cellStyle name="Normal 2 2 2 2 2 2 2 2 6 4 3" xfId="17907" xr:uid="{AEA6D3AC-D6AC-4BEE-BA10-4A3327F70F2F}"/>
    <cellStyle name="Normal 2 2 2 2 2 2 2 2 6 4 4" xfId="17908" xr:uid="{D507D243-770E-461E-B1EB-918086EE94C1}"/>
    <cellStyle name="Normal 2 2 2 2 2 2 2 2 6 4 5" xfId="17909" xr:uid="{5B2F8E3F-6897-4BAF-AD33-5FF8047A3176}"/>
    <cellStyle name="Normal 2 2 2 2 2 2 2 2 6 4 6" xfId="17910" xr:uid="{7BDCD431-53B8-4CC5-9008-D2F3B414B7FB}"/>
    <cellStyle name="Normal 2 2 2 2 2 2 2 2 6 5" xfId="17911" xr:uid="{189F5EF5-F783-4455-B4DF-EBB02F51FC56}"/>
    <cellStyle name="Normal 2 2 2 2 2 2 2 2 6 5 2" xfId="17912" xr:uid="{1D6C7B07-3C47-4A9E-B04D-AD7814EA6082}"/>
    <cellStyle name="Normal 2 2 2 2 2 2 2 2 6 5 3" xfId="17913" xr:uid="{CAB2850F-F377-4FBD-A133-C24FE1B35270}"/>
    <cellStyle name="Normal 2 2 2 2 2 2 2 2 6 5 4" xfId="17914" xr:uid="{49ACAD2B-8FB9-4735-B417-F7359524606E}"/>
    <cellStyle name="Normal 2 2 2 2 2 2 2 2 6 5 5" xfId="17915" xr:uid="{A3A820EC-9DBB-4FA0-82BB-A4FFA5EF4A21}"/>
    <cellStyle name="Normal 2 2 2 2 2 2 2 2 6 5 6" xfId="17916" xr:uid="{A8B45D7B-56A6-454F-A11C-9EEDB210BB5D}"/>
    <cellStyle name="Normal 2 2 2 2 2 2 2 2 6 6" xfId="17917" xr:uid="{0F3CD44D-8A86-4FCC-ABC0-206DCF4AC381}"/>
    <cellStyle name="Normal 2 2 2 2 2 2 2 2 6 6 2" xfId="17918" xr:uid="{27E334F4-0442-4E07-B8ED-6787C508F5C9}"/>
    <cellStyle name="Normal 2 2 2 2 2 2 2 2 6 6 3" xfId="17919" xr:uid="{0EFBDEB6-05EE-4AC5-9C74-47C9E1B3E67E}"/>
    <cellStyle name="Normal 2 2 2 2 2 2 2 2 6 6 4" xfId="17920" xr:uid="{1AF3E525-02EA-428B-ABE3-493F4F7DEE22}"/>
    <cellStyle name="Normal 2 2 2 2 2 2 2 2 6 6 5" xfId="17921" xr:uid="{11ADE7CC-A717-4460-9657-D3DD1E340850}"/>
    <cellStyle name="Normal 2 2 2 2 2 2 2 2 6 6 6" xfId="17922" xr:uid="{0182DB48-CECF-4AB7-847A-171183D63BA0}"/>
    <cellStyle name="Normal 2 2 2 2 2 2 2 2 6 7" xfId="17923" xr:uid="{2C54CF15-BD60-4E3A-8714-4484D1FE404F}"/>
    <cellStyle name="Normal 2 2 2 2 2 2 2 2 6 7 2" xfId="17924" xr:uid="{25152527-F9E7-47EC-A50E-DDA197763726}"/>
    <cellStyle name="Normal 2 2 2 2 2 2 2 2 6 7 3" xfId="17925" xr:uid="{5BCBF790-48A3-4816-95E8-7C623FDF5C71}"/>
    <cellStyle name="Normal 2 2 2 2 2 2 2 2 6 7 4" xfId="17926" xr:uid="{7CA10C4F-F355-4F7A-AF4E-F3DC923BA7F1}"/>
    <cellStyle name="Normal 2 2 2 2 2 2 2 2 6 7 5" xfId="17927" xr:uid="{11840FF9-0584-4F3D-AC3C-0D000D87CFEC}"/>
    <cellStyle name="Normal 2 2 2 2 2 2 2 2 6 7 6" xfId="17928" xr:uid="{6D6B192B-CB03-48FA-B59B-069CD7CF2A28}"/>
    <cellStyle name="Normal 2 2 2 2 2 2 2 2 6 8" xfId="17929" xr:uid="{86AF9A5D-6291-4907-ABCB-8E813E83DC68}"/>
    <cellStyle name="Normal 2 2 2 2 2 2 2 2 6 8 2" xfId="17930" xr:uid="{DB3AB7A9-A6FE-4B53-83E2-6FD7BECCE933}"/>
    <cellStyle name="Normal 2 2 2 2 2 2 2 2 6 8 3" xfId="17931" xr:uid="{FEE2B749-609C-4B1B-AD4A-AA42A67CA771}"/>
    <cellStyle name="Normal 2 2 2 2 2 2 2 2 6 8 4" xfId="17932" xr:uid="{691D12D4-142B-4364-ADBF-C7B590CC5A4E}"/>
    <cellStyle name="Normal 2 2 2 2 2 2 2 2 6 8 5" xfId="17933" xr:uid="{92B48109-81FF-4411-B782-3F6B5CEE8E6E}"/>
    <cellStyle name="Normal 2 2 2 2 2 2 2 2 6 8 6" xfId="17934" xr:uid="{C7049148-50B6-4C09-B015-7BC71B8B242A}"/>
    <cellStyle name="Normal 2 2 2 2 2 2 2 2 6 9" xfId="17935" xr:uid="{E7B82D44-95FD-4DCF-AECE-C62BE2FCE8B5}"/>
    <cellStyle name="Normal 2 2 2 2 2 2 2 2 60" xfId="17936" xr:uid="{E06847F4-F697-4B75-B3DD-4C160274E709}"/>
    <cellStyle name="Normal 2 2 2 2 2 2 2 2 61" xfId="17937" xr:uid="{01EE95C6-E1DD-4B46-947C-CCD29608DA04}"/>
    <cellStyle name="Normal 2 2 2 2 2 2 2 2 62" xfId="17938" xr:uid="{CCD7472F-00BE-413C-AE78-60340FF946F6}"/>
    <cellStyle name="Normal 2 2 2 2 2 2 2 2 63" xfId="17939" xr:uid="{F2B0E12A-A9F0-43B6-93BD-3F98C5C3CF65}"/>
    <cellStyle name="Normal 2 2 2 2 2 2 2 2 7" xfId="17940" xr:uid="{74FEDE47-A93F-4637-8A96-ECE7993A7619}"/>
    <cellStyle name="Normal 2 2 2 2 2 2 2 2 7 10" xfId="17941" xr:uid="{2DDF2B81-27C9-4AEA-B8EE-4761ACC124A8}"/>
    <cellStyle name="Normal 2 2 2 2 2 2 2 2 7 11" xfId="17942" xr:uid="{F86BB988-7091-4D37-BA51-CABB7EC4C0B5}"/>
    <cellStyle name="Normal 2 2 2 2 2 2 2 2 7 12" xfId="17943" xr:uid="{84282785-FCC4-46B8-A58F-01C786DD74B2}"/>
    <cellStyle name="Normal 2 2 2 2 2 2 2 2 7 13" xfId="17944" xr:uid="{D94B5EAC-5471-47FE-A59D-EE196D83274F}"/>
    <cellStyle name="Normal 2 2 2 2 2 2 2 2 7 2" xfId="17945" xr:uid="{877F068F-5394-482E-A07B-BA9378A1386B}"/>
    <cellStyle name="Normal 2 2 2 2 2 2 2 2 7 2 2" xfId="17946" xr:uid="{5EF9D00C-1C49-433D-B4DB-0FDD1545BEAD}"/>
    <cellStyle name="Normal 2 2 2 2 2 2 2 2 7 2 3" xfId="17947" xr:uid="{7C1B92F4-DE06-492D-98C4-C2FBB3CC7E10}"/>
    <cellStyle name="Normal 2 2 2 2 2 2 2 2 7 2 4" xfId="17948" xr:uid="{F0EAAA0C-7FAD-4DBE-BD47-B285703CDCF1}"/>
    <cellStyle name="Normal 2 2 2 2 2 2 2 2 7 2 5" xfId="17949" xr:uid="{89BD4817-6F4D-479F-B895-4BB5E5286377}"/>
    <cellStyle name="Normal 2 2 2 2 2 2 2 2 7 2 6" xfId="17950" xr:uid="{ADEA577B-ED7B-4742-9CD4-28D312AC2F5D}"/>
    <cellStyle name="Normal 2 2 2 2 2 2 2 2 7 3" xfId="17951" xr:uid="{72B01614-E426-4C53-BBDB-A27765F36204}"/>
    <cellStyle name="Normal 2 2 2 2 2 2 2 2 7 3 2" xfId="17952" xr:uid="{D74B202C-175B-41BC-8D06-9DF49E4CA361}"/>
    <cellStyle name="Normal 2 2 2 2 2 2 2 2 7 3 3" xfId="17953" xr:uid="{A1DCA495-5433-41E6-93E3-8F320F28E0A6}"/>
    <cellStyle name="Normal 2 2 2 2 2 2 2 2 7 3 4" xfId="17954" xr:uid="{E391A904-3FB8-42C0-B1A2-1D9E4F98DD79}"/>
    <cellStyle name="Normal 2 2 2 2 2 2 2 2 7 3 5" xfId="17955" xr:uid="{14A4791A-6F6F-4DB5-A7EF-1EBFCEBF206F}"/>
    <cellStyle name="Normal 2 2 2 2 2 2 2 2 7 3 6" xfId="17956" xr:uid="{9A2E1590-DF22-4503-9E43-0B9667C11249}"/>
    <cellStyle name="Normal 2 2 2 2 2 2 2 2 7 4" xfId="17957" xr:uid="{00A218A8-CDB4-4848-8116-12E641A61DA4}"/>
    <cellStyle name="Normal 2 2 2 2 2 2 2 2 7 4 2" xfId="17958" xr:uid="{D1BEFDC9-D8FC-43BE-A2B3-158F78C27F2C}"/>
    <cellStyle name="Normal 2 2 2 2 2 2 2 2 7 4 3" xfId="17959" xr:uid="{9F53D6B1-0C5F-4B63-9002-432D56CDF30C}"/>
    <cellStyle name="Normal 2 2 2 2 2 2 2 2 7 4 4" xfId="17960" xr:uid="{B772B240-A7E9-4935-AAC5-471F6EF9BA0B}"/>
    <cellStyle name="Normal 2 2 2 2 2 2 2 2 7 4 5" xfId="17961" xr:uid="{BD0EBA0F-87B6-464E-9B2F-243ABC4C40F0}"/>
    <cellStyle name="Normal 2 2 2 2 2 2 2 2 7 4 6" xfId="17962" xr:uid="{6783AD88-90FD-4469-A848-6196E74E67E1}"/>
    <cellStyle name="Normal 2 2 2 2 2 2 2 2 7 5" xfId="17963" xr:uid="{888317C1-1291-4E90-92CD-8E06C84CAF2D}"/>
    <cellStyle name="Normal 2 2 2 2 2 2 2 2 7 5 2" xfId="17964" xr:uid="{DE4496FF-7C73-4AF0-BC15-530D3F10ED17}"/>
    <cellStyle name="Normal 2 2 2 2 2 2 2 2 7 5 3" xfId="17965" xr:uid="{39766369-9BFE-4B0B-B4F5-3C1B2CE23F29}"/>
    <cellStyle name="Normal 2 2 2 2 2 2 2 2 7 5 4" xfId="17966" xr:uid="{4B826081-15AB-4FA2-BC75-F79D323CF995}"/>
    <cellStyle name="Normal 2 2 2 2 2 2 2 2 7 5 5" xfId="17967" xr:uid="{9EF76D16-0C7D-4320-AFB5-9AAC4BC6AD53}"/>
    <cellStyle name="Normal 2 2 2 2 2 2 2 2 7 5 6" xfId="17968" xr:uid="{40FF65C3-6829-450E-8774-060D36D8399D}"/>
    <cellStyle name="Normal 2 2 2 2 2 2 2 2 7 6" xfId="17969" xr:uid="{64199F73-BE97-456E-BE93-DEF9498C7544}"/>
    <cellStyle name="Normal 2 2 2 2 2 2 2 2 7 6 2" xfId="17970" xr:uid="{D609AD4D-22A4-46CF-BBCA-146CD6E36ECF}"/>
    <cellStyle name="Normal 2 2 2 2 2 2 2 2 7 6 3" xfId="17971" xr:uid="{77F9F3FB-5C53-420F-9CFE-0A9A5E14908A}"/>
    <cellStyle name="Normal 2 2 2 2 2 2 2 2 7 6 4" xfId="17972" xr:uid="{7435D3BA-2B6C-4179-BBB3-3B7A75A408F0}"/>
    <cellStyle name="Normal 2 2 2 2 2 2 2 2 7 6 5" xfId="17973" xr:uid="{E4577FEC-7183-4693-AF46-1FE2FE6D912D}"/>
    <cellStyle name="Normal 2 2 2 2 2 2 2 2 7 6 6" xfId="17974" xr:uid="{46304AE6-8E3A-40B2-B10C-DC3E4C2E71D6}"/>
    <cellStyle name="Normal 2 2 2 2 2 2 2 2 7 7" xfId="17975" xr:uid="{E6F45A3D-0BED-4CED-99F4-987B4D9F025A}"/>
    <cellStyle name="Normal 2 2 2 2 2 2 2 2 7 7 2" xfId="17976" xr:uid="{6FA9247E-7D76-4851-B8ED-C27F5D981DDE}"/>
    <cellStyle name="Normal 2 2 2 2 2 2 2 2 7 7 3" xfId="17977" xr:uid="{CC4315FE-6A06-4313-8367-E3C4A5A2D664}"/>
    <cellStyle name="Normal 2 2 2 2 2 2 2 2 7 7 4" xfId="17978" xr:uid="{6ACA8D4A-1E74-4CBC-84B5-602E60E59064}"/>
    <cellStyle name="Normal 2 2 2 2 2 2 2 2 7 7 5" xfId="17979" xr:uid="{AF04D19B-A478-4355-9E32-CAD948409416}"/>
    <cellStyle name="Normal 2 2 2 2 2 2 2 2 7 7 6" xfId="17980" xr:uid="{CC4FF582-DEE4-4FC4-8D8D-9FA875D8E7D7}"/>
    <cellStyle name="Normal 2 2 2 2 2 2 2 2 7 8" xfId="17981" xr:uid="{12EDFB39-B440-45EB-B25F-C649AB45C2C7}"/>
    <cellStyle name="Normal 2 2 2 2 2 2 2 2 7 8 2" xfId="17982" xr:uid="{CD169A06-2A3D-4C70-BD9B-94B67EF28825}"/>
    <cellStyle name="Normal 2 2 2 2 2 2 2 2 7 8 3" xfId="17983" xr:uid="{8384F7C4-C251-4D4F-995C-7933785D1234}"/>
    <cellStyle name="Normal 2 2 2 2 2 2 2 2 7 8 4" xfId="17984" xr:uid="{FFEB2F65-52DB-4B6D-8A53-8ED5A1152B4E}"/>
    <cellStyle name="Normal 2 2 2 2 2 2 2 2 7 8 5" xfId="17985" xr:uid="{CED4AD41-19B9-433F-BF3E-2109DD31BD4C}"/>
    <cellStyle name="Normal 2 2 2 2 2 2 2 2 7 8 6" xfId="17986" xr:uid="{B7BA0B5B-1CF7-4C29-9D83-871019AD0399}"/>
    <cellStyle name="Normal 2 2 2 2 2 2 2 2 7 9" xfId="17987" xr:uid="{3AA549E2-E726-4BC7-AD6D-B4FE12166454}"/>
    <cellStyle name="Normal 2 2 2 2 2 2 2 2 8" xfId="17988" xr:uid="{415E2215-0692-4B5B-B7DE-6B054658B447}"/>
    <cellStyle name="Normal 2 2 2 2 2 2 2 2 8 10" xfId="17989" xr:uid="{3FB4FADF-CAE6-4764-9B3F-A55EBF78C73C}"/>
    <cellStyle name="Normal 2 2 2 2 2 2 2 2 8 11" xfId="17990" xr:uid="{B508CBC0-87BF-4AB2-9AEE-79D7418951FF}"/>
    <cellStyle name="Normal 2 2 2 2 2 2 2 2 8 12" xfId="17991" xr:uid="{E2D00202-6B33-45E7-AE77-1DF94B718D4D}"/>
    <cellStyle name="Normal 2 2 2 2 2 2 2 2 8 13" xfId="17992" xr:uid="{F9CDF0BD-21E4-43B0-835C-F9A23B3420BA}"/>
    <cellStyle name="Normal 2 2 2 2 2 2 2 2 8 2" xfId="17993" xr:uid="{F6635E37-D2FC-4B0E-A09B-B5A95C695E79}"/>
    <cellStyle name="Normal 2 2 2 2 2 2 2 2 8 2 2" xfId="17994" xr:uid="{5E4B5CFE-68D9-4F62-8D0A-4C4BB8AC22E0}"/>
    <cellStyle name="Normal 2 2 2 2 2 2 2 2 8 2 3" xfId="17995" xr:uid="{7E4EDE0D-B3BB-4E0F-8378-2EE7A29BCDCD}"/>
    <cellStyle name="Normal 2 2 2 2 2 2 2 2 8 2 4" xfId="17996" xr:uid="{920A51EE-DBE2-4CDB-BAF3-0D729E99C956}"/>
    <cellStyle name="Normal 2 2 2 2 2 2 2 2 8 2 5" xfId="17997" xr:uid="{F1E08CD8-BA3F-496F-A30A-8448DCB70B6E}"/>
    <cellStyle name="Normal 2 2 2 2 2 2 2 2 8 2 6" xfId="17998" xr:uid="{ACBB2463-6C23-481D-ADB3-2AEAF7826E8C}"/>
    <cellStyle name="Normal 2 2 2 2 2 2 2 2 8 3" xfId="17999" xr:uid="{0E735E4F-3D9F-4357-8220-C2850651951E}"/>
    <cellStyle name="Normal 2 2 2 2 2 2 2 2 8 3 2" xfId="18000" xr:uid="{751DA847-2973-4AA4-8D53-9DD8EE79F159}"/>
    <cellStyle name="Normal 2 2 2 2 2 2 2 2 8 3 3" xfId="18001" xr:uid="{751B7A98-37B4-4A3B-928B-A6319F1E5B87}"/>
    <cellStyle name="Normal 2 2 2 2 2 2 2 2 8 3 4" xfId="18002" xr:uid="{2FB0D3D8-8564-41C2-8825-1E7E68AF9347}"/>
    <cellStyle name="Normal 2 2 2 2 2 2 2 2 8 3 5" xfId="18003" xr:uid="{172F0D7E-73DA-4FDE-AAA3-B80BA2636534}"/>
    <cellStyle name="Normal 2 2 2 2 2 2 2 2 8 3 6" xfId="18004" xr:uid="{09EFD9E6-23CF-4A2A-98F0-6EB893797319}"/>
    <cellStyle name="Normal 2 2 2 2 2 2 2 2 8 4" xfId="18005" xr:uid="{4CFA3E38-5AE2-419D-8300-4E1B90A223E9}"/>
    <cellStyle name="Normal 2 2 2 2 2 2 2 2 8 4 2" xfId="18006" xr:uid="{CE8C90C4-6CDF-4EAF-96CC-A7FD4944B83E}"/>
    <cellStyle name="Normal 2 2 2 2 2 2 2 2 8 4 3" xfId="18007" xr:uid="{1450B525-967A-46A9-B3E5-91C518154E35}"/>
    <cellStyle name="Normal 2 2 2 2 2 2 2 2 8 4 4" xfId="18008" xr:uid="{D4FC70FC-58EA-42DA-8A1B-67E321EDCDB1}"/>
    <cellStyle name="Normal 2 2 2 2 2 2 2 2 8 4 5" xfId="18009" xr:uid="{3F7A2FC2-A097-4332-8018-C7E994F53772}"/>
    <cellStyle name="Normal 2 2 2 2 2 2 2 2 8 4 6" xfId="18010" xr:uid="{2ABBCBF0-8649-4F60-8206-3B811086F6D4}"/>
    <cellStyle name="Normal 2 2 2 2 2 2 2 2 8 5" xfId="18011" xr:uid="{AC8F5912-C612-4E53-A4A3-D3B991CFAECC}"/>
    <cellStyle name="Normal 2 2 2 2 2 2 2 2 8 5 2" xfId="18012" xr:uid="{F46717D8-DF61-4C31-A82B-1FA993AC4790}"/>
    <cellStyle name="Normal 2 2 2 2 2 2 2 2 8 5 3" xfId="18013" xr:uid="{7EFF6AA7-D4EA-404C-B87B-92A57784DDB8}"/>
    <cellStyle name="Normal 2 2 2 2 2 2 2 2 8 5 4" xfId="18014" xr:uid="{04AAF81D-0557-485B-821C-75587E37D24A}"/>
    <cellStyle name="Normal 2 2 2 2 2 2 2 2 8 5 5" xfId="18015" xr:uid="{882D12E9-B711-4B8E-A0E9-3AAABB090346}"/>
    <cellStyle name="Normal 2 2 2 2 2 2 2 2 8 5 6" xfId="18016" xr:uid="{12134EF2-D7EE-44B2-A508-BE710FBDA399}"/>
    <cellStyle name="Normal 2 2 2 2 2 2 2 2 8 6" xfId="18017" xr:uid="{B22EBEAA-FAD8-40A2-B415-9390AE57733D}"/>
    <cellStyle name="Normal 2 2 2 2 2 2 2 2 8 6 2" xfId="18018" xr:uid="{146A260C-74A7-49FD-8B88-F2BB17FB2763}"/>
    <cellStyle name="Normal 2 2 2 2 2 2 2 2 8 6 3" xfId="18019" xr:uid="{CF37F570-B4A9-4662-AB94-0F5EA25DAB97}"/>
    <cellStyle name="Normal 2 2 2 2 2 2 2 2 8 6 4" xfId="18020" xr:uid="{17F39F35-A53E-4752-93A0-5D68D9345726}"/>
    <cellStyle name="Normal 2 2 2 2 2 2 2 2 8 6 5" xfId="18021" xr:uid="{F4C567D5-8F43-49B8-9144-CAB48C503569}"/>
    <cellStyle name="Normal 2 2 2 2 2 2 2 2 8 6 6" xfId="18022" xr:uid="{551B8BF2-78D4-4067-AD3F-67AD289B21E0}"/>
    <cellStyle name="Normal 2 2 2 2 2 2 2 2 8 7" xfId="18023" xr:uid="{40B69DF4-6F4D-48F8-9138-FC6426ED2E3E}"/>
    <cellStyle name="Normal 2 2 2 2 2 2 2 2 8 7 2" xfId="18024" xr:uid="{08C458F9-BFD2-46D9-9990-46244A5FBD42}"/>
    <cellStyle name="Normal 2 2 2 2 2 2 2 2 8 7 3" xfId="18025" xr:uid="{0BEA7985-8666-479E-809C-A14FF41BA611}"/>
    <cellStyle name="Normal 2 2 2 2 2 2 2 2 8 7 4" xfId="18026" xr:uid="{6195D788-567D-407B-B295-8941C0CEDF54}"/>
    <cellStyle name="Normal 2 2 2 2 2 2 2 2 8 7 5" xfId="18027" xr:uid="{3E499F9C-56A3-4895-8065-DFAB4A128E3E}"/>
    <cellStyle name="Normal 2 2 2 2 2 2 2 2 8 7 6" xfId="18028" xr:uid="{53ADE36B-DC85-4BC4-B84D-141CBF745DAB}"/>
    <cellStyle name="Normal 2 2 2 2 2 2 2 2 8 8" xfId="18029" xr:uid="{160A8074-EDF0-46E1-BE33-8C587F8A90D8}"/>
    <cellStyle name="Normal 2 2 2 2 2 2 2 2 8 8 2" xfId="18030" xr:uid="{8220EDE4-7EF3-4F05-A8C5-F838ADD17400}"/>
    <cellStyle name="Normal 2 2 2 2 2 2 2 2 8 8 3" xfId="18031" xr:uid="{302C09BD-D341-45E2-A52A-4D21319E9C7A}"/>
    <cellStyle name="Normal 2 2 2 2 2 2 2 2 8 8 4" xfId="18032" xr:uid="{ADBDF9B9-BBCF-4E87-83F4-B73F6C318D68}"/>
    <cellStyle name="Normal 2 2 2 2 2 2 2 2 8 8 5" xfId="18033" xr:uid="{D169F5EC-363A-4282-A343-96403D979ABE}"/>
    <cellStyle name="Normal 2 2 2 2 2 2 2 2 8 8 6" xfId="18034" xr:uid="{1544E2F4-B7FC-44CD-A310-80407780FB9B}"/>
    <cellStyle name="Normal 2 2 2 2 2 2 2 2 8 9" xfId="18035" xr:uid="{15666E7D-85A6-4E4E-BABC-053345A0145E}"/>
    <cellStyle name="Normal 2 2 2 2 2 2 2 2 9" xfId="18036" xr:uid="{1279DD16-AD60-4520-ACEB-CC4B1AB3A24B}"/>
    <cellStyle name="Normal 2 2 2 2 2 2 2 2 9 10" xfId="18037" xr:uid="{29A1D91C-9423-40F9-855E-007A61BDC1F2}"/>
    <cellStyle name="Normal 2 2 2 2 2 2 2 2 9 11" xfId="18038" xr:uid="{B3093D2E-D93B-4F89-A5CD-A094836B1788}"/>
    <cellStyle name="Normal 2 2 2 2 2 2 2 2 9 12" xfId="18039" xr:uid="{B6F0858C-DA2B-422E-B85E-92D02EAFA74D}"/>
    <cellStyle name="Normal 2 2 2 2 2 2 2 2 9 13" xfId="18040" xr:uid="{416FF61E-50E6-4D6C-91B6-D3EA89864A5F}"/>
    <cellStyle name="Normal 2 2 2 2 2 2 2 2 9 2" xfId="18041" xr:uid="{40E983CD-12BE-470D-90A6-7D25FE17694F}"/>
    <cellStyle name="Normal 2 2 2 2 2 2 2 2 9 2 2" xfId="18042" xr:uid="{3F485584-6CEC-4EB9-9273-6329645418C0}"/>
    <cellStyle name="Normal 2 2 2 2 2 2 2 2 9 2 3" xfId="18043" xr:uid="{91F28B94-0627-4258-A5F7-0CC122B9C72E}"/>
    <cellStyle name="Normal 2 2 2 2 2 2 2 2 9 2 4" xfId="18044" xr:uid="{8FF7FA95-07E3-47C3-8EE4-471BA37847E7}"/>
    <cellStyle name="Normal 2 2 2 2 2 2 2 2 9 2 5" xfId="18045" xr:uid="{5DC400F8-ADA9-4DA7-B012-4BFCFAB5950B}"/>
    <cellStyle name="Normal 2 2 2 2 2 2 2 2 9 2 6" xfId="18046" xr:uid="{B0100345-56C6-4E4F-88FE-6E0E007B6861}"/>
    <cellStyle name="Normal 2 2 2 2 2 2 2 2 9 3" xfId="18047" xr:uid="{3A9358AF-0E3F-43C2-8FB1-02FD8F3C057A}"/>
    <cellStyle name="Normal 2 2 2 2 2 2 2 2 9 3 2" xfId="18048" xr:uid="{D5E708FF-0467-4FAA-974D-4DBCC78C4F39}"/>
    <cellStyle name="Normal 2 2 2 2 2 2 2 2 9 3 3" xfId="18049" xr:uid="{6A4FDC08-2167-44CC-A883-85B6423ECB91}"/>
    <cellStyle name="Normal 2 2 2 2 2 2 2 2 9 3 4" xfId="18050" xr:uid="{923B34F6-9399-4D45-910F-50327CE765AD}"/>
    <cellStyle name="Normal 2 2 2 2 2 2 2 2 9 3 5" xfId="18051" xr:uid="{8AE47276-9DE0-43B8-90D7-778E1B717C60}"/>
    <cellStyle name="Normal 2 2 2 2 2 2 2 2 9 3 6" xfId="18052" xr:uid="{947EE594-33CB-4F8C-81CA-AB4FF4652B47}"/>
    <cellStyle name="Normal 2 2 2 2 2 2 2 2 9 4" xfId="18053" xr:uid="{1FAB580A-181C-4AF9-B2F4-DD0A9779A2B3}"/>
    <cellStyle name="Normal 2 2 2 2 2 2 2 2 9 4 2" xfId="18054" xr:uid="{B32A0345-2291-4D97-ACBA-61E2C8DE36EE}"/>
    <cellStyle name="Normal 2 2 2 2 2 2 2 2 9 4 3" xfId="18055" xr:uid="{2171AF5E-2BA5-4560-8677-CB9BF1873A25}"/>
    <cellStyle name="Normal 2 2 2 2 2 2 2 2 9 4 4" xfId="18056" xr:uid="{2B00A108-C75A-48E0-8C5C-EE5A10DD8CE1}"/>
    <cellStyle name="Normal 2 2 2 2 2 2 2 2 9 4 5" xfId="18057" xr:uid="{C3C6F564-FD90-44BB-8726-EBAA4A62E2C9}"/>
    <cellStyle name="Normal 2 2 2 2 2 2 2 2 9 4 6" xfId="18058" xr:uid="{B65CAEA5-B905-45F3-88C0-6F6FF291C63A}"/>
    <cellStyle name="Normal 2 2 2 2 2 2 2 2 9 5" xfId="18059" xr:uid="{6E163814-03F4-42B9-AAD2-8CC3463BEEAE}"/>
    <cellStyle name="Normal 2 2 2 2 2 2 2 2 9 5 2" xfId="18060" xr:uid="{DF9C2DF4-5D68-429C-9FD2-7FA03E9BF09F}"/>
    <cellStyle name="Normal 2 2 2 2 2 2 2 2 9 5 3" xfId="18061" xr:uid="{4168418B-E788-4D21-968A-85A076B4D5AB}"/>
    <cellStyle name="Normal 2 2 2 2 2 2 2 2 9 5 4" xfId="18062" xr:uid="{C077D26B-3B89-4530-975F-727B64E21652}"/>
    <cellStyle name="Normal 2 2 2 2 2 2 2 2 9 5 5" xfId="18063" xr:uid="{C0AA47A2-D3A2-4647-AE25-8E7B97237BDC}"/>
    <cellStyle name="Normal 2 2 2 2 2 2 2 2 9 5 6" xfId="18064" xr:uid="{6C8E1357-9C62-4311-A10A-FD5CC32D1426}"/>
    <cellStyle name="Normal 2 2 2 2 2 2 2 2 9 6" xfId="18065" xr:uid="{C93C8DEF-94E2-46AB-B55D-D28D7BF2715E}"/>
    <cellStyle name="Normal 2 2 2 2 2 2 2 2 9 6 2" xfId="18066" xr:uid="{A8E4AF2E-9207-46FB-A4C9-6323EB04D597}"/>
    <cellStyle name="Normal 2 2 2 2 2 2 2 2 9 6 3" xfId="18067" xr:uid="{82005379-434B-4ED4-A6D8-49AD89F6DC51}"/>
    <cellStyle name="Normal 2 2 2 2 2 2 2 2 9 6 4" xfId="18068" xr:uid="{409313C4-E137-408E-9A78-B732E03EE7F8}"/>
    <cellStyle name="Normal 2 2 2 2 2 2 2 2 9 6 5" xfId="18069" xr:uid="{1CEDFD9A-165D-4EFC-8C70-8F50D8510AA5}"/>
    <cellStyle name="Normal 2 2 2 2 2 2 2 2 9 6 6" xfId="18070" xr:uid="{36798253-7138-4AC5-A14E-C2C6F52441C5}"/>
    <cellStyle name="Normal 2 2 2 2 2 2 2 2 9 7" xfId="18071" xr:uid="{2B879EFF-3207-4426-82B3-CC87A1EEA9FC}"/>
    <cellStyle name="Normal 2 2 2 2 2 2 2 2 9 7 2" xfId="18072" xr:uid="{9000E147-1B3E-4AD0-B872-A7B0EFCD9E17}"/>
    <cellStyle name="Normal 2 2 2 2 2 2 2 2 9 7 3" xfId="18073" xr:uid="{A60E5693-A36D-4D68-B326-47FD0384812F}"/>
    <cellStyle name="Normal 2 2 2 2 2 2 2 2 9 7 4" xfId="18074" xr:uid="{C6ACCE9C-A498-4775-9CB8-661ED5A1F661}"/>
    <cellStyle name="Normal 2 2 2 2 2 2 2 2 9 7 5" xfId="18075" xr:uid="{00947AAB-AEAA-4548-B133-78EFCFEF0BCB}"/>
    <cellStyle name="Normal 2 2 2 2 2 2 2 2 9 7 6" xfId="18076" xr:uid="{4BFDC618-CE9F-4CA3-B07E-C8F4A7181709}"/>
    <cellStyle name="Normal 2 2 2 2 2 2 2 2 9 8" xfId="18077" xr:uid="{980983B2-F294-4704-9217-1033D99F7DEF}"/>
    <cellStyle name="Normal 2 2 2 2 2 2 2 2 9 8 2" xfId="18078" xr:uid="{F965ECD4-2FEC-4EC7-9D10-8C6719CF95B3}"/>
    <cellStyle name="Normal 2 2 2 2 2 2 2 2 9 8 3" xfId="18079" xr:uid="{A5F43E96-E42F-4752-9861-2B466AB37963}"/>
    <cellStyle name="Normal 2 2 2 2 2 2 2 2 9 8 4" xfId="18080" xr:uid="{90A3C81B-6758-4BB7-8DAC-FCF7F392A862}"/>
    <cellStyle name="Normal 2 2 2 2 2 2 2 2 9 8 5" xfId="18081" xr:uid="{99582362-75F1-44A7-BEC6-A0839298AFA7}"/>
    <cellStyle name="Normal 2 2 2 2 2 2 2 2 9 8 6" xfId="18082" xr:uid="{338664EB-EADC-4A37-B6A0-B5F2829AF239}"/>
    <cellStyle name="Normal 2 2 2 2 2 2 2 2 9 9" xfId="18083" xr:uid="{7D815012-1A9D-4F1C-94E1-5D2174A8E496}"/>
    <cellStyle name="Normal 2 2 2 2 2 2 2 20" xfId="18084" xr:uid="{FB622F0D-1A09-4687-A840-0B59CA70A242}"/>
    <cellStyle name="Normal 2 2 2 2 2 2 2 21" xfId="18085" xr:uid="{9B05B52E-B6BA-470E-97B3-C19AA153257C}"/>
    <cellStyle name="Normal 2 2 2 2 2 2 2 22" xfId="18086" xr:uid="{E09FB2C4-E461-4FCA-A5B9-EB15A25A78A6}"/>
    <cellStyle name="Normal 2 2 2 2 2 2 2 23" xfId="18087" xr:uid="{736543D9-EB99-41A0-A363-10A20E513E91}"/>
    <cellStyle name="Normal 2 2 2 2 2 2 2 23 2" xfId="18088" xr:uid="{7E55ACAA-91F6-4E1E-91EE-975ED614DD47}"/>
    <cellStyle name="Normal 2 2 2 2 2 2 2 23 2 2" xfId="18089" xr:uid="{E4427AEC-DEDA-49FF-8F90-9778138DD3C7}"/>
    <cellStyle name="Normal 2 2 2 2 2 2 2 23 2 3" xfId="18090" xr:uid="{65F897E9-948A-460C-BEB4-C1AFAD1CDBDF}"/>
    <cellStyle name="Normal 2 2 2 2 2 2 2 23 2 4" xfId="18091" xr:uid="{230EA079-E1E3-4799-B279-063FE0F838A5}"/>
    <cellStyle name="Normal 2 2 2 2 2 2 2 23 2 5" xfId="18092" xr:uid="{DF4A8013-0796-4379-A9A3-614265A4FC33}"/>
    <cellStyle name="Normal 2 2 2 2 2 2 2 23 2 6" xfId="18093" xr:uid="{D2BEADA2-EAFD-43B5-9641-C454101E14F8}"/>
    <cellStyle name="Normal 2 2 2 2 2 2 2 23 3" xfId="18094" xr:uid="{69A45D10-8C4F-4F5F-9462-E5FF84D611CF}"/>
    <cellStyle name="Normal 2 2 2 2 2 2 2 23 3 2" xfId="18095" xr:uid="{7DC9FFE5-8CF3-4B46-853C-EF567F294D41}"/>
    <cellStyle name="Normal 2 2 2 2 2 2 2 23 3 3" xfId="18096" xr:uid="{4EEA8AF1-B600-424F-9F95-ECB547D7F13F}"/>
    <cellStyle name="Normal 2 2 2 2 2 2 2 23 3 4" xfId="18097" xr:uid="{5C5B20B0-64F0-4425-9AA1-B5472A6352A1}"/>
    <cellStyle name="Normal 2 2 2 2 2 2 2 23 3 5" xfId="18098" xr:uid="{C4B38E4D-2789-411D-B3C3-D834A8D513AB}"/>
    <cellStyle name="Normal 2 2 2 2 2 2 2 23 3 6" xfId="18099" xr:uid="{F086E1A3-2365-4D30-B819-0FB95F6AC600}"/>
    <cellStyle name="Normal 2 2 2 2 2 2 2 23 4" xfId="18100" xr:uid="{A0E03586-0BC8-44DA-8820-616CA2CB932C}"/>
    <cellStyle name="Normal 2 2 2 2 2 2 2 23 4 2" xfId="18101" xr:uid="{EA81E980-2D0C-41F1-8711-0F68543BA1E5}"/>
    <cellStyle name="Normal 2 2 2 2 2 2 2 23 4 3" xfId="18102" xr:uid="{B6162025-0288-4DFC-A322-397C582CDF7F}"/>
    <cellStyle name="Normal 2 2 2 2 2 2 2 23 4 4" xfId="18103" xr:uid="{95784400-E6B7-4BE8-A1B6-F29119E7C766}"/>
    <cellStyle name="Normal 2 2 2 2 2 2 2 23 4 5" xfId="18104" xr:uid="{A9A2B96E-FA18-4503-B701-20A30D245AFD}"/>
    <cellStyle name="Normal 2 2 2 2 2 2 2 23 4 6" xfId="18105" xr:uid="{DC20C84E-F530-4D90-8088-044C21E1E9E7}"/>
    <cellStyle name="Normal 2 2 2 2 2 2 2 23 5" xfId="18106" xr:uid="{BBA78EF6-4DA0-4BD4-B696-260D389F204E}"/>
    <cellStyle name="Normal 2 2 2 2 2 2 2 23 5 2" xfId="18107" xr:uid="{910C42C2-87F3-4CCF-B73A-B60A4E82FDDB}"/>
    <cellStyle name="Normal 2 2 2 2 2 2 2 23 5 3" xfId="18108" xr:uid="{73275EDE-1044-4396-98E6-E30B61BA0DB0}"/>
    <cellStyle name="Normal 2 2 2 2 2 2 2 23 5 4" xfId="18109" xr:uid="{C6BB7A96-A229-4898-9032-FFCD8D9FDA3F}"/>
    <cellStyle name="Normal 2 2 2 2 2 2 2 23 5 5" xfId="18110" xr:uid="{BB81C942-5280-47DA-870F-5D1E804A5316}"/>
    <cellStyle name="Normal 2 2 2 2 2 2 2 23 5 6" xfId="18111" xr:uid="{E006B6C8-FDCD-4B0C-87B2-263FA8C3D44F}"/>
    <cellStyle name="Normal 2 2 2 2 2 2 2 23 6" xfId="18112" xr:uid="{1FF0EF16-1675-47DF-99C0-BC68F4577DAF}"/>
    <cellStyle name="Normal 2 2 2 2 2 2 2 23 6 2" xfId="18113" xr:uid="{9E968FF7-00F9-40CC-97FF-E1084D093218}"/>
    <cellStyle name="Normal 2 2 2 2 2 2 2 23 6 3" xfId="18114" xr:uid="{FD43BE73-B97F-4068-A6BC-8F114197DE2A}"/>
    <cellStyle name="Normal 2 2 2 2 2 2 2 23 6 4" xfId="18115" xr:uid="{2D3D27EB-DC36-4DEB-95D9-D2F2E248FB19}"/>
    <cellStyle name="Normal 2 2 2 2 2 2 2 23 6 5" xfId="18116" xr:uid="{F36D3403-1CE9-4C5B-B89F-1794C8BA2C60}"/>
    <cellStyle name="Normal 2 2 2 2 2 2 2 23 6 6" xfId="18117" xr:uid="{67B470A5-8E4E-4304-90AB-3C3650F2B4EB}"/>
    <cellStyle name="Normal 2 2 2 2 2 2 2 24" xfId="18118" xr:uid="{DE4FE8A8-7A87-4DF0-9798-8A834C50998C}"/>
    <cellStyle name="Normal 2 2 2 2 2 2 2 24 2" xfId="18119" xr:uid="{3F869098-A3DC-4EB2-BBF2-1F609D9D347C}"/>
    <cellStyle name="Normal 2 2 2 2 2 2 2 24 3" xfId="18120" xr:uid="{94504BB7-07B4-475C-8B9E-725AECC15825}"/>
    <cellStyle name="Normal 2 2 2 2 2 2 2 24 4" xfId="18121" xr:uid="{D70D3C56-4BCE-48BE-815B-BC3FCD9F187B}"/>
    <cellStyle name="Normal 2 2 2 2 2 2 2 24 5" xfId="18122" xr:uid="{1EFBC766-8608-460C-96AC-79BA1032414B}"/>
    <cellStyle name="Normal 2 2 2 2 2 2 2 24 6" xfId="18123" xr:uid="{F62CB655-59DD-4B23-B186-AF825ACFDDFA}"/>
    <cellStyle name="Normal 2 2 2 2 2 2 2 25" xfId="18124" xr:uid="{69EF7A2C-5DD1-4A31-B74A-323A3235A94E}"/>
    <cellStyle name="Normal 2 2 2 2 2 2 2 25 2" xfId="18125" xr:uid="{93B34FAF-0AAE-458C-9261-3303671112DB}"/>
    <cellStyle name="Normal 2 2 2 2 2 2 2 25 3" xfId="18126" xr:uid="{5C7D2E79-3C68-4A2E-8E2B-3CD0AAC00DB8}"/>
    <cellStyle name="Normal 2 2 2 2 2 2 2 25 4" xfId="18127" xr:uid="{63B1FF27-3FED-4E66-A98F-00C9A55B78F3}"/>
    <cellStyle name="Normal 2 2 2 2 2 2 2 25 5" xfId="18128" xr:uid="{4460E221-C221-4AF9-8638-E6D87ED0E860}"/>
    <cellStyle name="Normal 2 2 2 2 2 2 2 25 6" xfId="18129" xr:uid="{1AAC9108-4146-4663-B5FA-894FA09266AE}"/>
    <cellStyle name="Normal 2 2 2 2 2 2 2 26" xfId="18130" xr:uid="{0AF4A508-064F-4F19-9A47-86DFB5C29118}"/>
    <cellStyle name="Normal 2 2 2 2 2 2 2 26 2" xfId="18131" xr:uid="{85D3261C-28C9-4FB3-9DB1-D51C9F96778B}"/>
    <cellStyle name="Normal 2 2 2 2 2 2 2 26 3" xfId="18132" xr:uid="{8C820E24-8767-48A3-886B-1D55EEB829B8}"/>
    <cellStyle name="Normal 2 2 2 2 2 2 2 26 4" xfId="18133" xr:uid="{FA902C42-18A8-4CA9-83F6-56E1DF253887}"/>
    <cellStyle name="Normal 2 2 2 2 2 2 2 26 5" xfId="18134" xr:uid="{EE023514-065C-4ABA-BAEE-744E76770145}"/>
    <cellStyle name="Normal 2 2 2 2 2 2 2 26 6" xfId="18135" xr:uid="{C6D28B24-9319-434D-B8BE-B94B58DA0F1E}"/>
    <cellStyle name="Normal 2 2 2 2 2 2 2 27" xfId="18136" xr:uid="{ADDD0D9C-8064-4A8E-8A26-06C3FDA6ADDF}"/>
    <cellStyle name="Normal 2 2 2 2 2 2 2 27 2" xfId="18137" xr:uid="{85160D31-C684-42F1-BB62-4213CC658194}"/>
    <cellStyle name="Normal 2 2 2 2 2 2 2 27 3" xfId="18138" xr:uid="{C3C048D6-266F-4021-BC41-BDE736B0A2E8}"/>
    <cellStyle name="Normal 2 2 2 2 2 2 2 27 4" xfId="18139" xr:uid="{B88158B6-AF80-46E3-9A2C-4A4DC6F1ACF5}"/>
    <cellStyle name="Normal 2 2 2 2 2 2 2 27 5" xfId="18140" xr:uid="{A1277CFB-7957-467E-8645-EDA9D252707C}"/>
    <cellStyle name="Normal 2 2 2 2 2 2 2 27 6" xfId="18141" xr:uid="{5822AF4E-DAC1-453F-8E40-EAA5637B3A81}"/>
    <cellStyle name="Normal 2 2 2 2 2 2 2 28" xfId="18142" xr:uid="{D002B110-9AC8-40E9-A800-F03C56B789F7}"/>
    <cellStyle name="Normal 2 2 2 2 2 2 2 28 2" xfId="18143" xr:uid="{8B3B7795-3151-464E-B277-51556F276D73}"/>
    <cellStyle name="Normal 2 2 2 2 2 2 2 28 3" xfId="18144" xr:uid="{4873484B-D325-4C44-9B57-EA802CD36F69}"/>
    <cellStyle name="Normal 2 2 2 2 2 2 2 28 4" xfId="18145" xr:uid="{98EE9CE0-D25C-4B86-9292-7E819ACC2D92}"/>
    <cellStyle name="Normal 2 2 2 2 2 2 2 28 5" xfId="18146" xr:uid="{5D9D6ED6-E547-412E-AD7B-B501D1AF2D90}"/>
    <cellStyle name="Normal 2 2 2 2 2 2 2 28 6" xfId="18147" xr:uid="{126E3659-62F7-4484-AA1E-E2F9BB7940D1}"/>
    <cellStyle name="Normal 2 2 2 2 2 2 2 29" xfId="18148" xr:uid="{BA564A1F-CA4B-4F53-9864-4865A88EA938}"/>
    <cellStyle name="Normal 2 2 2 2 2 2 2 29 2" xfId="18149" xr:uid="{C98564EE-0141-4A6D-9FC7-0BAA065DEB34}"/>
    <cellStyle name="Normal 2 2 2 2 2 2 2 29 3" xfId="18150" xr:uid="{116D34C1-6BFD-46E8-824A-8B2D2C1BA5FD}"/>
    <cellStyle name="Normal 2 2 2 2 2 2 2 29 4" xfId="18151" xr:uid="{D73398A3-CC2B-424B-87F8-15A7DEF6BFDA}"/>
    <cellStyle name="Normal 2 2 2 2 2 2 2 29 5" xfId="18152" xr:uid="{915FBC93-2121-4FED-BBBE-7F88161F2B76}"/>
    <cellStyle name="Normal 2 2 2 2 2 2 2 29 6" xfId="18153" xr:uid="{8BEBD73D-7A15-4C8B-8CC0-F33A55DA6390}"/>
    <cellStyle name="Normal 2 2 2 2 2 2 2 3" xfId="18154" xr:uid="{85F5B7F0-5D79-444F-ADEA-05DBDBA9E6E8}"/>
    <cellStyle name="Normal 2 2 2 2 2 2 2 3 10" xfId="18155" xr:uid="{82BBF9B5-FEE0-4E77-9020-39EE1CB67DF0}"/>
    <cellStyle name="Normal 2 2 2 2 2 2 2 3 11" xfId="18156" xr:uid="{31E14CA5-F51F-4799-A6D9-9910DCFF6D12}"/>
    <cellStyle name="Normal 2 2 2 2 2 2 2 3 12" xfId="18157" xr:uid="{9A10CEC2-67F8-4711-AD8C-0952753CFB86}"/>
    <cellStyle name="Normal 2 2 2 2 2 2 2 3 13" xfId="18158" xr:uid="{D229AA30-293C-462F-B2BA-7EC617457199}"/>
    <cellStyle name="Normal 2 2 2 2 2 2 2 3 2" xfId="18159" xr:uid="{E1330CB3-FDAC-4D86-9D30-0190A1D5AAC4}"/>
    <cellStyle name="Normal 2 2 2 2 2 2 2 3 2 2" xfId="18160" xr:uid="{70A6BFF1-9B33-4A2E-9A2D-F62C58159366}"/>
    <cellStyle name="Normal 2 2 2 2 2 2 2 3 2 3" xfId="18161" xr:uid="{239886E8-2406-4CC2-868A-E27B0DC7FC1F}"/>
    <cellStyle name="Normal 2 2 2 2 2 2 2 3 2 4" xfId="18162" xr:uid="{B36E30F3-894C-416A-9E54-88D5EA018C79}"/>
    <cellStyle name="Normal 2 2 2 2 2 2 2 3 2 5" xfId="18163" xr:uid="{84925D24-C7AC-4E19-94F1-36496DF62127}"/>
    <cellStyle name="Normal 2 2 2 2 2 2 2 3 2 6" xfId="18164" xr:uid="{59541AF6-8F87-4CA6-B816-B482810828E7}"/>
    <cellStyle name="Normal 2 2 2 2 2 2 2 3 3" xfId="18165" xr:uid="{92FF9484-0EAB-45E4-A7AC-E8D2A2E769D0}"/>
    <cellStyle name="Normal 2 2 2 2 2 2 2 3 3 2" xfId="18166" xr:uid="{F141AC0A-E4C9-4F95-A179-B8D466BC72EC}"/>
    <cellStyle name="Normal 2 2 2 2 2 2 2 3 3 3" xfId="18167" xr:uid="{0E64AB6D-FC47-4A0B-878F-3170D3B6C402}"/>
    <cellStyle name="Normal 2 2 2 2 2 2 2 3 3 4" xfId="18168" xr:uid="{762C525D-6F98-434C-A8EF-97A4186F6B57}"/>
    <cellStyle name="Normal 2 2 2 2 2 2 2 3 3 5" xfId="18169" xr:uid="{6FED5538-B3B3-4D0F-A990-F6EDE6F4E993}"/>
    <cellStyle name="Normal 2 2 2 2 2 2 2 3 3 6" xfId="18170" xr:uid="{36CACDD9-4BA6-4B16-9CD4-CAB1B515EBCA}"/>
    <cellStyle name="Normal 2 2 2 2 2 2 2 3 4" xfId="18171" xr:uid="{51AF8C50-57AB-4B36-B2BE-7CBE6978FFEE}"/>
    <cellStyle name="Normal 2 2 2 2 2 2 2 3 4 2" xfId="18172" xr:uid="{C287903A-D7C2-42E1-AF68-FD81A1C0FFAB}"/>
    <cellStyle name="Normal 2 2 2 2 2 2 2 3 4 3" xfId="18173" xr:uid="{94FA257C-D551-4937-81B2-C319A155C6BC}"/>
    <cellStyle name="Normal 2 2 2 2 2 2 2 3 4 4" xfId="18174" xr:uid="{6B376897-C02A-4A3F-B740-56C2851D6A2E}"/>
    <cellStyle name="Normal 2 2 2 2 2 2 2 3 4 5" xfId="18175" xr:uid="{69FE3350-DDD4-4CF2-BB8C-239C1D2C5E16}"/>
    <cellStyle name="Normal 2 2 2 2 2 2 2 3 4 6" xfId="18176" xr:uid="{F786305C-CA3E-43D3-81D2-78FB44D69B50}"/>
    <cellStyle name="Normal 2 2 2 2 2 2 2 3 5" xfId="18177" xr:uid="{A712F848-19DD-46D3-B246-DA913E9645E5}"/>
    <cellStyle name="Normal 2 2 2 2 2 2 2 3 5 2" xfId="18178" xr:uid="{5AA46944-D053-4236-ABB8-A84A98EBE6B0}"/>
    <cellStyle name="Normal 2 2 2 2 2 2 2 3 5 3" xfId="18179" xr:uid="{86A24AFC-A8BF-4625-90D7-3572C6AB7DFD}"/>
    <cellStyle name="Normal 2 2 2 2 2 2 2 3 5 4" xfId="18180" xr:uid="{08AFD663-3338-4444-8402-114F6CB9DC5D}"/>
    <cellStyle name="Normal 2 2 2 2 2 2 2 3 5 5" xfId="18181" xr:uid="{FB3C2B4A-CF39-40EC-AF0C-A48650308101}"/>
    <cellStyle name="Normal 2 2 2 2 2 2 2 3 5 6" xfId="18182" xr:uid="{771A5CA5-6015-4369-95F2-912917681CB9}"/>
    <cellStyle name="Normal 2 2 2 2 2 2 2 3 6" xfId="18183" xr:uid="{C9FFAD81-20EA-4F49-9063-415168AA53CA}"/>
    <cellStyle name="Normal 2 2 2 2 2 2 2 3 6 2" xfId="18184" xr:uid="{D983BC65-2566-4ACE-ABF6-CA59A497D3A4}"/>
    <cellStyle name="Normal 2 2 2 2 2 2 2 3 6 3" xfId="18185" xr:uid="{C1710D15-DA8B-420D-AF3B-9F63ADF39034}"/>
    <cellStyle name="Normal 2 2 2 2 2 2 2 3 6 4" xfId="18186" xr:uid="{845B39C5-259A-4B23-B094-E14F0704CCE3}"/>
    <cellStyle name="Normal 2 2 2 2 2 2 2 3 6 5" xfId="18187" xr:uid="{D34B1942-495F-43D8-A772-AED3C86059B6}"/>
    <cellStyle name="Normal 2 2 2 2 2 2 2 3 6 6" xfId="18188" xr:uid="{31C7DB51-F0F2-4D5A-882E-3000815B2C7A}"/>
    <cellStyle name="Normal 2 2 2 2 2 2 2 3 7" xfId="18189" xr:uid="{AC14B697-A9D2-486C-AB7A-18AA646F2F47}"/>
    <cellStyle name="Normal 2 2 2 2 2 2 2 3 7 2" xfId="18190" xr:uid="{2E6FD38D-73C0-4642-9534-91DEE2394C69}"/>
    <cellStyle name="Normal 2 2 2 2 2 2 2 3 7 3" xfId="18191" xr:uid="{B41634E1-D5E4-407F-ACA1-6F907694687B}"/>
    <cellStyle name="Normal 2 2 2 2 2 2 2 3 7 4" xfId="18192" xr:uid="{18A0F08D-910A-461B-A738-4DDD9D3C2CDB}"/>
    <cellStyle name="Normal 2 2 2 2 2 2 2 3 7 5" xfId="18193" xr:uid="{AE82D29B-45EC-488F-BF1C-B0609610962D}"/>
    <cellStyle name="Normal 2 2 2 2 2 2 2 3 7 6" xfId="18194" xr:uid="{3FCE607E-5160-4946-97AA-44461700A462}"/>
    <cellStyle name="Normal 2 2 2 2 2 2 2 3 8" xfId="18195" xr:uid="{7A155C09-D083-424F-8AB3-BC9163E107AB}"/>
    <cellStyle name="Normal 2 2 2 2 2 2 2 3 8 2" xfId="18196" xr:uid="{C25B2629-22A1-4C49-94CB-8FB31C62605C}"/>
    <cellStyle name="Normal 2 2 2 2 2 2 2 3 8 3" xfId="18197" xr:uid="{83A04ABF-487F-4E8F-AAB0-0F4F5C37CC77}"/>
    <cellStyle name="Normal 2 2 2 2 2 2 2 3 8 4" xfId="18198" xr:uid="{7D2FD1E3-7EE7-442B-9933-05C2F2ADF804}"/>
    <cellStyle name="Normal 2 2 2 2 2 2 2 3 8 5" xfId="18199" xr:uid="{1D01A435-70DB-4D6B-84A6-0CD86C184606}"/>
    <cellStyle name="Normal 2 2 2 2 2 2 2 3 8 6" xfId="18200" xr:uid="{E6DEF0F9-E8C0-4D0C-B0D9-EEA5B78EE8FB}"/>
    <cellStyle name="Normal 2 2 2 2 2 2 2 3 9" xfId="18201" xr:uid="{2641C54D-682D-4CB3-A7C1-926A0092BB07}"/>
    <cellStyle name="Normal 2 2 2 2 2 2 2 30" xfId="18202" xr:uid="{81AE0AFE-AC69-4870-AC50-1F6934D4ED37}"/>
    <cellStyle name="Normal 2 2 2 2 2 2 2 30 2" xfId="18203" xr:uid="{0FC010D7-FB71-4A87-BD6D-FE4D74C8D055}"/>
    <cellStyle name="Normal 2 2 2 2 2 2 2 30 3" xfId="18204" xr:uid="{BB446FA1-BB95-4B1F-9DF8-08542DD547EB}"/>
    <cellStyle name="Normal 2 2 2 2 2 2 2 30 4" xfId="18205" xr:uid="{B4546AC7-15DF-43CB-8C6D-13758E3AE77D}"/>
    <cellStyle name="Normal 2 2 2 2 2 2 2 30 5" xfId="18206" xr:uid="{D51EBFA8-A33D-4A3D-BDB3-1379E8443161}"/>
    <cellStyle name="Normal 2 2 2 2 2 2 2 30 6" xfId="18207" xr:uid="{9C921222-45E1-405D-978B-03DDBAF8D903}"/>
    <cellStyle name="Normal 2 2 2 2 2 2 2 31" xfId="18208" xr:uid="{67851AD6-BDDA-49B5-9D2D-D49A3ECD4E43}"/>
    <cellStyle name="Normal 2 2 2 2 2 2 2 31 2" xfId="18209" xr:uid="{D16AF7BD-7707-4C33-985E-EC0625DBA369}"/>
    <cellStyle name="Normal 2 2 2 2 2 2 2 31 3" xfId="18210" xr:uid="{82B7A54A-C0BE-482D-BF64-64BDDD8E4438}"/>
    <cellStyle name="Normal 2 2 2 2 2 2 2 31 4" xfId="18211" xr:uid="{26F747D0-E336-4FA2-8042-47F5EA821769}"/>
    <cellStyle name="Normal 2 2 2 2 2 2 2 31 5" xfId="18212" xr:uid="{1C07D3B2-A731-47B2-B53A-23D6DD1ECBF5}"/>
    <cellStyle name="Normal 2 2 2 2 2 2 2 31 6" xfId="18213" xr:uid="{B0BCBEFA-1BCB-48BC-8460-616B33EECCEB}"/>
    <cellStyle name="Normal 2 2 2 2 2 2 2 32" xfId="18214" xr:uid="{F6C52B4A-2829-4095-8E32-8A641759428E}"/>
    <cellStyle name="Normal 2 2 2 2 2 2 2 32 2" xfId="18215" xr:uid="{C9E55673-92D0-4303-8180-3AF01CF9509D}"/>
    <cellStyle name="Normal 2 2 2 2 2 2 2 32 3" xfId="18216" xr:uid="{3D549775-151A-4673-9719-79E27E39F3FC}"/>
    <cellStyle name="Normal 2 2 2 2 2 2 2 32 4" xfId="18217" xr:uid="{B06160B3-3B02-430D-8DC3-6AB9B4081CC2}"/>
    <cellStyle name="Normal 2 2 2 2 2 2 2 32 5" xfId="18218" xr:uid="{98E0080F-8003-425A-A24D-2003B342FA0B}"/>
    <cellStyle name="Normal 2 2 2 2 2 2 2 32 6" xfId="18219" xr:uid="{1B5B882C-D26B-4519-B80A-C35DD98CC5F7}"/>
    <cellStyle name="Normal 2 2 2 2 2 2 2 33" xfId="18220" xr:uid="{9E662DBF-8008-4DE4-9957-D188F24EF3E4}"/>
    <cellStyle name="Normal 2 2 2 2 2 2 2 33 2" xfId="18221" xr:uid="{9093A648-5369-4EEB-A68E-33F506BC8A2C}"/>
    <cellStyle name="Normal 2 2 2 2 2 2 2 33 3" xfId="18222" xr:uid="{34AE49F3-0C98-426A-9BB3-9888517B3880}"/>
    <cellStyle name="Normal 2 2 2 2 2 2 2 33 4" xfId="18223" xr:uid="{92465109-3F31-4BE6-B985-70A9AB538DC3}"/>
    <cellStyle name="Normal 2 2 2 2 2 2 2 33 5" xfId="18224" xr:uid="{27548C1D-AB60-4D75-AD19-BB5216137A08}"/>
    <cellStyle name="Normal 2 2 2 2 2 2 2 33 6" xfId="18225" xr:uid="{643E11D9-8337-4603-9005-8F7BCE1653CE}"/>
    <cellStyle name="Normal 2 2 2 2 2 2 2 34" xfId="18226" xr:uid="{D77DB5A1-97A0-4F65-AEE1-FEF616215891}"/>
    <cellStyle name="Normal 2 2 2 2 2 2 2 34 2" xfId="18227" xr:uid="{2D259773-1393-4170-BB61-F339E1FEABE1}"/>
    <cellStyle name="Normal 2 2 2 2 2 2 2 34 3" xfId="18228" xr:uid="{AB84B4E0-2B07-4311-90AF-F5AC0BFA7B25}"/>
    <cellStyle name="Normal 2 2 2 2 2 2 2 34 4" xfId="18229" xr:uid="{05AB74BF-64B7-49F1-9A87-82C15F91F850}"/>
    <cellStyle name="Normal 2 2 2 2 2 2 2 34 5" xfId="18230" xr:uid="{CCAC3361-3258-4535-B8CE-A9AAEC6A60E2}"/>
    <cellStyle name="Normal 2 2 2 2 2 2 2 34 6" xfId="18231" xr:uid="{B3459155-12CC-4E46-8008-DDFAD8FC1851}"/>
    <cellStyle name="Normal 2 2 2 2 2 2 2 35" xfId="18232" xr:uid="{C5FC0CE6-FC0B-42C4-B62A-1869FEC26FCF}"/>
    <cellStyle name="Normal 2 2 2 2 2 2 2 35 2" xfId="18233" xr:uid="{FFF29E64-6813-45A0-9EC2-026172070BE5}"/>
    <cellStyle name="Normal 2 2 2 2 2 2 2 35 3" xfId="18234" xr:uid="{15A5D967-0EEF-4432-AA91-CF9DF7BA385D}"/>
    <cellStyle name="Normal 2 2 2 2 2 2 2 35 4" xfId="18235" xr:uid="{ECE8B7A9-E6C0-46DA-9D72-D345EABC7C72}"/>
    <cellStyle name="Normal 2 2 2 2 2 2 2 35 5" xfId="18236" xr:uid="{F7C61DFD-35AA-4817-824D-27EEA8BCC910}"/>
    <cellStyle name="Normal 2 2 2 2 2 2 2 35 6" xfId="18237" xr:uid="{CD5FBF49-6650-4892-8FEB-E0E1BAB27942}"/>
    <cellStyle name="Normal 2 2 2 2 2 2 2 36" xfId="18238" xr:uid="{C3E334BB-02A6-4665-9ADE-5FFEE6CC24A4}"/>
    <cellStyle name="Normal 2 2 2 2 2 2 2 36 2" xfId="18239" xr:uid="{70FB455F-8441-454A-A52F-8C2E9A3731B3}"/>
    <cellStyle name="Normal 2 2 2 2 2 2 2 36 3" xfId="18240" xr:uid="{FAF1DD7E-A8E5-4EC3-9CB2-BF476D0B6AE5}"/>
    <cellStyle name="Normal 2 2 2 2 2 2 2 36 4" xfId="18241" xr:uid="{26E83CA0-109E-44AC-BBF9-9DA7A800575F}"/>
    <cellStyle name="Normal 2 2 2 2 2 2 2 36 5" xfId="18242" xr:uid="{FC2DF226-14EE-4A0C-89ED-00E02B17B592}"/>
    <cellStyle name="Normal 2 2 2 2 2 2 2 36 6" xfId="18243" xr:uid="{52AECAE0-A238-4920-9981-F65D94369875}"/>
    <cellStyle name="Normal 2 2 2 2 2 2 2 37" xfId="18244" xr:uid="{617B85B9-D9D5-45EC-8C51-29F9EF3EB253}"/>
    <cellStyle name="Normal 2 2 2 2 2 2 2 37 2" xfId="18245" xr:uid="{39993656-8970-4374-A5E5-17C98CF98468}"/>
    <cellStyle name="Normal 2 2 2 2 2 2 2 37 3" xfId="18246" xr:uid="{8425E4A6-ACE7-48A9-9DD4-ECB702D4A32E}"/>
    <cellStyle name="Normal 2 2 2 2 2 2 2 37 4" xfId="18247" xr:uid="{3F9F418F-4348-4D48-9764-88B932C7DF72}"/>
    <cellStyle name="Normal 2 2 2 2 2 2 2 37 5" xfId="18248" xr:uid="{1EF3464E-F40E-4DC2-9A5F-5DB6C86DC828}"/>
    <cellStyle name="Normal 2 2 2 2 2 2 2 37 6" xfId="18249" xr:uid="{296DB266-594B-48AA-A964-4190BBD5351C}"/>
    <cellStyle name="Normal 2 2 2 2 2 2 2 38" xfId="18250" xr:uid="{81DF0051-1787-44F3-9749-691760DDFB97}"/>
    <cellStyle name="Normal 2 2 2 2 2 2 2 39" xfId="18251" xr:uid="{325BE5A6-E252-4FDD-B540-A1113E14C40B}"/>
    <cellStyle name="Normal 2 2 2 2 2 2 2 4" xfId="18252" xr:uid="{864DB7DA-47DF-414B-952D-8C8E2B464B13}"/>
    <cellStyle name="Normal 2 2 2 2 2 2 2 4 10" xfId="18253" xr:uid="{46C9D7C3-AB6C-43A6-B578-0D37E8B1C2CD}"/>
    <cellStyle name="Normal 2 2 2 2 2 2 2 4 11" xfId="18254" xr:uid="{5E9A2081-E245-42DA-8B44-886924502E17}"/>
    <cellStyle name="Normal 2 2 2 2 2 2 2 4 12" xfId="18255" xr:uid="{A4CD3694-C30B-4275-A008-C2E319F7FDE0}"/>
    <cellStyle name="Normal 2 2 2 2 2 2 2 4 13" xfId="18256" xr:uid="{C191ABA8-C794-4DFB-9388-6E5C3CAF868C}"/>
    <cellStyle name="Normal 2 2 2 2 2 2 2 4 2" xfId="18257" xr:uid="{7216DD00-0D13-4DDE-9799-E6497CC57720}"/>
    <cellStyle name="Normal 2 2 2 2 2 2 2 4 2 2" xfId="18258" xr:uid="{E50F0E96-3E35-41E0-AEE2-C166E9A43D0E}"/>
    <cellStyle name="Normal 2 2 2 2 2 2 2 4 2 3" xfId="18259" xr:uid="{5620A17F-255A-4114-BA08-5115B8A81609}"/>
    <cellStyle name="Normal 2 2 2 2 2 2 2 4 2 4" xfId="18260" xr:uid="{D7CCE136-80AA-4219-B790-1DC52E487D0D}"/>
    <cellStyle name="Normal 2 2 2 2 2 2 2 4 2 5" xfId="18261" xr:uid="{0DBB4262-ADEE-46BD-8B4E-E991B9DC8136}"/>
    <cellStyle name="Normal 2 2 2 2 2 2 2 4 2 6" xfId="18262" xr:uid="{DBE6CA0C-3EF6-48FF-B59C-D51FADF58224}"/>
    <cellStyle name="Normal 2 2 2 2 2 2 2 4 3" xfId="18263" xr:uid="{17882682-B266-402D-ACB4-3392125911F7}"/>
    <cellStyle name="Normal 2 2 2 2 2 2 2 4 3 2" xfId="18264" xr:uid="{241E7647-12F8-4E11-8C0D-A1788D39D0BC}"/>
    <cellStyle name="Normal 2 2 2 2 2 2 2 4 3 3" xfId="18265" xr:uid="{CE94F813-1911-4DB5-97FC-1E4A84C4958D}"/>
    <cellStyle name="Normal 2 2 2 2 2 2 2 4 3 4" xfId="18266" xr:uid="{77AB0721-3EA9-474D-A9A8-5E8F989AC48D}"/>
    <cellStyle name="Normal 2 2 2 2 2 2 2 4 3 5" xfId="18267" xr:uid="{BDE4B35A-34DD-4187-8907-4CC7A98D199E}"/>
    <cellStyle name="Normal 2 2 2 2 2 2 2 4 3 6" xfId="18268" xr:uid="{5701815E-49B6-4250-B682-8597491F2865}"/>
    <cellStyle name="Normal 2 2 2 2 2 2 2 4 4" xfId="18269" xr:uid="{42EC6E85-3E6A-4C24-B2EF-8133F77F32F4}"/>
    <cellStyle name="Normal 2 2 2 2 2 2 2 4 4 2" xfId="18270" xr:uid="{5721E7FC-CD50-4CEB-83DC-BD1F0F7EAC28}"/>
    <cellStyle name="Normal 2 2 2 2 2 2 2 4 4 3" xfId="18271" xr:uid="{6AE5525B-CBF6-420E-968B-E4547F51B42F}"/>
    <cellStyle name="Normal 2 2 2 2 2 2 2 4 4 4" xfId="18272" xr:uid="{1C36AB59-6785-41FA-B975-4604BFE0C139}"/>
    <cellStyle name="Normal 2 2 2 2 2 2 2 4 4 5" xfId="18273" xr:uid="{6D7DEC0D-5F40-4D27-8441-05FA821F6118}"/>
    <cellStyle name="Normal 2 2 2 2 2 2 2 4 4 6" xfId="18274" xr:uid="{F95D3B2D-EDED-4238-99A5-B742BD2C8A53}"/>
    <cellStyle name="Normal 2 2 2 2 2 2 2 4 5" xfId="18275" xr:uid="{42E4B495-D85C-4164-8F82-9A0CA895D897}"/>
    <cellStyle name="Normal 2 2 2 2 2 2 2 4 5 2" xfId="18276" xr:uid="{BA007B6C-1EF0-4D74-B715-B916F1AA3BF6}"/>
    <cellStyle name="Normal 2 2 2 2 2 2 2 4 5 3" xfId="18277" xr:uid="{AD6504DF-F76B-4DCF-834F-B486F8586B29}"/>
    <cellStyle name="Normal 2 2 2 2 2 2 2 4 5 4" xfId="18278" xr:uid="{22E2D068-7EB4-4ADD-BD61-E06B31806204}"/>
    <cellStyle name="Normal 2 2 2 2 2 2 2 4 5 5" xfId="18279" xr:uid="{681CB486-DBE6-44C4-ACE1-C70D8C1417F0}"/>
    <cellStyle name="Normal 2 2 2 2 2 2 2 4 5 6" xfId="18280" xr:uid="{FFF1447A-A28F-4F0F-940D-26D1A6FA99A9}"/>
    <cellStyle name="Normal 2 2 2 2 2 2 2 4 6" xfId="18281" xr:uid="{ACADF4E5-86F3-4855-8D46-16AB13D7A0E6}"/>
    <cellStyle name="Normal 2 2 2 2 2 2 2 4 6 2" xfId="18282" xr:uid="{9AC77E26-2C82-4E33-81CF-E294BFB8E447}"/>
    <cellStyle name="Normal 2 2 2 2 2 2 2 4 6 3" xfId="18283" xr:uid="{C42CA917-22DE-4D78-93F7-8BCAE3A4BD74}"/>
    <cellStyle name="Normal 2 2 2 2 2 2 2 4 6 4" xfId="18284" xr:uid="{5D9D25C9-9248-4E25-AD9C-0C073A111C10}"/>
    <cellStyle name="Normal 2 2 2 2 2 2 2 4 6 5" xfId="18285" xr:uid="{97C443A4-9066-4F3D-8D2B-39563D5F972E}"/>
    <cellStyle name="Normal 2 2 2 2 2 2 2 4 6 6" xfId="18286" xr:uid="{F4242740-CEE4-4023-B340-50E75646D748}"/>
    <cellStyle name="Normal 2 2 2 2 2 2 2 4 7" xfId="18287" xr:uid="{C47325F3-D7E4-4E77-8695-C050539D5046}"/>
    <cellStyle name="Normal 2 2 2 2 2 2 2 4 7 2" xfId="18288" xr:uid="{0AB37E71-148C-4AE2-B6EB-6D95FD4AF039}"/>
    <cellStyle name="Normal 2 2 2 2 2 2 2 4 7 3" xfId="18289" xr:uid="{F96AE4D1-CD08-4652-AA1F-3D01A3B8C275}"/>
    <cellStyle name="Normal 2 2 2 2 2 2 2 4 7 4" xfId="18290" xr:uid="{802275D9-7D79-43C4-8355-B5E15FC44B0E}"/>
    <cellStyle name="Normal 2 2 2 2 2 2 2 4 7 5" xfId="18291" xr:uid="{F85D1C17-E514-434C-BF77-6180C91A0A55}"/>
    <cellStyle name="Normal 2 2 2 2 2 2 2 4 7 6" xfId="18292" xr:uid="{79058A9E-5779-48B2-AA63-08624E8FB0E2}"/>
    <cellStyle name="Normal 2 2 2 2 2 2 2 4 8" xfId="18293" xr:uid="{84C9F989-593D-441A-8FF7-C76EDCB896D1}"/>
    <cellStyle name="Normal 2 2 2 2 2 2 2 4 8 2" xfId="18294" xr:uid="{02234F1B-7CB1-4C06-8D27-43934FC37E63}"/>
    <cellStyle name="Normal 2 2 2 2 2 2 2 4 8 3" xfId="18295" xr:uid="{507FD8C3-9AD6-47A4-A61F-137FA4A075EF}"/>
    <cellStyle name="Normal 2 2 2 2 2 2 2 4 8 4" xfId="18296" xr:uid="{C3C84AB5-A498-4FD1-8483-63905E973665}"/>
    <cellStyle name="Normal 2 2 2 2 2 2 2 4 8 5" xfId="18297" xr:uid="{161FED0B-ABAE-4F7A-9B6D-5A4DBEC4BA83}"/>
    <cellStyle name="Normal 2 2 2 2 2 2 2 4 8 6" xfId="18298" xr:uid="{43349402-559B-4DAD-AFA1-FE8BC3F670E6}"/>
    <cellStyle name="Normal 2 2 2 2 2 2 2 4 9" xfId="18299" xr:uid="{8A2D308B-AE48-42B4-8226-4D7D35319B10}"/>
    <cellStyle name="Normal 2 2 2 2 2 2 2 40" xfId="18300" xr:uid="{BE0F737D-62A6-4A01-95A7-88BE84621AB4}"/>
    <cellStyle name="Normal 2 2 2 2 2 2 2 41" xfId="18301" xr:uid="{9FBE1B0E-7167-4A43-B8FF-E83828771EB4}"/>
    <cellStyle name="Normal 2 2 2 2 2 2 2 42" xfId="18302" xr:uid="{A1A1E64F-D7BA-4F8C-9486-854295661032}"/>
    <cellStyle name="Normal 2 2 2 2 2 2 2 42 2" xfId="18303" xr:uid="{C970FCB8-2715-4E7F-881C-3D9D3B9887AB}"/>
    <cellStyle name="Normal 2 2 2 2 2 2 2 42 2 2" xfId="18304" xr:uid="{E73A00E7-7D6F-43AA-B1D6-A93A811DB944}"/>
    <cellStyle name="Normal 2 2 2 2 2 2 2 42 2 2 2" xfId="18305" xr:uid="{F810E751-9A98-49AD-A985-6C1586024354}"/>
    <cellStyle name="Normal 2 2 2 2 2 2 2 42 2 2 2 2" xfId="18306" xr:uid="{50060421-26D8-461F-BE43-EE328BAEC365}"/>
    <cellStyle name="Normal 2 2 2 2 2 2 2 42 2 2 2 3" xfId="18307" xr:uid="{2245A83A-3979-4A2A-A7FA-33B653087853}"/>
    <cellStyle name="Normal 2 2 2 2 2 2 2 42 2 2 2 4" xfId="18308" xr:uid="{27E88A34-628A-47FE-8FD9-55AD3E16B1C6}"/>
    <cellStyle name="Normal 2 2 2 2 2 2 2 42 2 2 2 5" xfId="18309" xr:uid="{BFAE2837-F6D8-42EC-8135-380040596D5D}"/>
    <cellStyle name="Normal 2 2 2 2 2 2 2 42 2 2 2 6" xfId="18310" xr:uid="{13F8C50E-88D4-4D6B-B85E-4DB5DB7715A5}"/>
    <cellStyle name="Normal 2 2 2 2 2 2 2 42 2 3" xfId="18311" xr:uid="{B467D139-C91A-4DBF-A009-3EDBE38C43E2}"/>
    <cellStyle name="Normal 2 2 2 2 2 2 2 42 2 4" xfId="18312" xr:uid="{3B8CCA33-2F53-4E74-A158-DBCD30D043B8}"/>
    <cellStyle name="Normal 2 2 2 2 2 2 2 42 2 5" xfId="18313" xr:uid="{81A8E2D5-A2A8-4CC8-A1AB-9DDDB2D7643F}"/>
    <cellStyle name="Normal 2 2 2 2 2 2 2 42 2 6" xfId="18314" xr:uid="{5C205087-B7EF-4178-9947-EEA0688A8506}"/>
    <cellStyle name="Normal 2 2 2 2 2 2 2 42 2 7" xfId="18315" xr:uid="{43E5E15D-E48C-450B-B8D4-A665F19D6C96}"/>
    <cellStyle name="Normal 2 2 2 2 2 2 2 42 3" xfId="18316" xr:uid="{3E173A17-5BA1-4983-B2F6-21CE42603AF8}"/>
    <cellStyle name="Normal 2 2 2 2 2 2 2 42 3 2" xfId="18317" xr:uid="{74734F4B-E0F0-4280-B889-31EF3844A562}"/>
    <cellStyle name="Normal 2 2 2 2 2 2 2 42 3 3" xfId="18318" xr:uid="{CA6AFB83-59D6-41A0-96A6-0947C80DADA1}"/>
    <cellStyle name="Normal 2 2 2 2 2 2 2 42 3 4" xfId="18319" xr:uid="{C2F20611-E16E-4F3D-A048-9B5E0A99AC5D}"/>
    <cellStyle name="Normal 2 2 2 2 2 2 2 42 3 5" xfId="18320" xr:uid="{216604BA-38CE-48B4-AD57-60B6ADBFCBCE}"/>
    <cellStyle name="Normal 2 2 2 2 2 2 2 42 3 6" xfId="18321" xr:uid="{E647AE85-BA48-425A-ACC4-D46F90AE110E}"/>
    <cellStyle name="Normal 2 2 2 2 2 2 2 43" xfId="18322" xr:uid="{19CE11C8-D0C1-401D-9C42-208DE144E747}"/>
    <cellStyle name="Normal 2 2 2 2 2 2 2 43 2" xfId="18323" xr:uid="{0ED167D3-B7C1-46EF-8C5C-384AF59FEF9E}"/>
    <cellStyle name="Normal 2 2 2 2 2 2 2 43 3" xfId="18324" xr:uid="{C6CC7B6A-B01E-4F71-B4D7-1746A95A7A09}"/>
    <cellStyle name="Normal 2 2 2 2 2 2 2 43 4" xfId="18325" xr:uid="{442CEC87-0CD4-42C8-AF37-A738B76F499C}"/>
    <cellStyle name="Normal 2 2 2 2 2 2 2 43 5" xfId="18326" xr:uid="{64B6FDE9-E18A-4B74-9EFF-0BD0BEC718DE}"/>
    <cellStyle name="Normal 2 2 2 2 2 2 2 43 6" xfId="18327" xr:uid="{3B282AE0-EF7F-498E-8498-C0DE715969E5}"/>
    <cellStyle name="Normal 2 2 2 2 2 2 2 44" xfId="18328" xr:uid="{39A439E0-AB05-45DD-A8F7-B65E5418DC97}"/>
    <cellStyle name="Normal 2 2 2 2 2 2 2 44 2" xfId="18329" xr:uid="{6DAC75C8-9581-40BE-95CC-3BDEEC74D592}"/>
    <cellStyle name="Normal 2 2 2 2 2 2 2 44 3" xfId="18330" xr:uid="{47F83C21-88A7-401F-A6FC-68B565091C1E}"/>
    <cellStyle name="Normal 2 2 2 2 2 2 2 44 4" xfId="18331" xr:uid="{70F9FE47-6F7F-408C-A6EA-215D128A90B0}"/>
    <cellStyle name="Normal 2 2 2 2 2 2 2 44 5" xfId="18332" xr:uid="{B5BCF13F-A7C9-4CE8-9F44-8DB0A05CB0B6}"/>
    <cellStyle name="Normal 2 2 2 2 2 2 2 44 6" xfId="18333" xr:uid="{56A737FD-47C5-41DA-AC1F-7D07C58DE542}"/>
    <cellStyle name="Normal 2 2 2 2 2 2 2 45" xfId="18334" xr:uid="{B9FD0612-DE38-40BF-8C1F-909E1153E2F8}"/>
    <cellStyle name="Normal 2 2 2 2 2 2 2 45 2" xfId="18335" xr:uid="{533DBDB2-0577-4A06-B286-9721038835C0}"/>
    <cellStyle name="Normal 2 2 2 2 2 2 2 45 3" xfId="18336" xr:uid="{6AA0828A-4A9B-49E8-84E3-9A952DE2A12C}"/>
    <cellStyle name="Normal 2 2 2 2 2 2 2 45 4" xfId="18337" xr:uid="{9D3905C7-0697-4336-9FF1-A27DB6DB3288}"/>
    <cellStyle name="Normal 2 2 2 2 2 2 2 45 5" xfId="18338" xr:uid="{76643C1C-9655-4FAB-B601-410F74A89EB5}"/>
    <cellStyle name="Normal 2 2 2 2 2 2 2 45 6" xfId="18339" xr:uid="{3316B1B6-7694-467B-8579-94632E36A5B1}"/>
    <cellStyle name="Normal 2 2 2 2 2 2 2 46" xfId="18340" xr:uid="{533D845D-E647-4B20-A667-C6D329279714}"/>
    <cellStyle name="Normal 2 2 2 2 2 2 2 46 2" xfId="18341" xr:uid="{6B42DA92-99CD-4A12-A52C-90D780F5890B}"/>
    <cellStyle name="Normal 2 2 2 2 2 2 2 46 3" xfId="18342" xr:uid="{5015A2DA-1203-487D-B6D9-C11442F0B0BB}"/>
    <cellStyle name="Normal 2 2 2 2 2 2 2 46 4" xfId="18343" xr:uid="{2E611F5D-F9F1-46D8-956A-037556F1A253}"/>
    <cellStyle name="Normal 2 2 2 2 2 2 2 46 5" xfId="18344" xr:uid="{139DACB2-9C1D-4D65-B80C-BB476853AF84}"/>
    <cellStyle name="Normal 2 2 2 2 2 2 2 46 6" xfId="18345" xr:uid="{25716845-CBB9-4EFE-9CD5-CA5EF02410C2}"/>
    <cellStyle name="Normal 2 2 2 2 2 2 2 47" xfId="18346" xr:uid="{03A88F79-4E9C-4FC0-88EF-B921726BF9A2}"/>
    <cellStyle name="Normal 2 2 2 2 2 2 2 47 2" xfId="18347" xr:uid="{06083FD1-99C6-4F7D-8B4D-5AD3FCAD1077}"/>
    <cellStyle name="Normal 2 2 2 2 2 2 2 47 3" xfId="18348" xr:uid="{D87FFFE8-7B7E-4B54-9ABA-847E4DE175AF}"/>
    <cellStyle name="Normal 2 2 2 2 2 2 2 47 4" xfId="18349" xr:uid="{ADC4BA18-0725-4177-9422-DF1364EF06F4}"/>
    <cellStyle name="Normal 2 2 2 2 2 2 2 47 5" xfId="18350" xr:uid="{9F46BFFD-F9DA-45F8-A7DF-2820B7FECB3C}"/>
    <cellStyle name="Normal 2 2 2 2 2 2 2 47 6" xfId="18351" xr:uid="{76CA63C6-1F62-418A-91E1-0AAB6FB17783}"/>
    <cellStyle name="Normal 2 2 2 2 2 2 2 48" xfId="18352" xr:uid="{06824206-AE12-4DAC-9A39-8D74DBE080ED}"/>
    <cellStyle name="Normal 2 2 2 2 2 2 2 48 2" xfId="18353" xr:uid="{E23FA432-2AF0-42CF-8E8E-13E484D4EB16}"/>
    <cellStyle name="Normal 2 2 2 2 2 2 2 48 3" xfId="18354" xr:uid="{503A153D-E3EE-4129-8C96-670F61D9E89C}"/>
    <cellStyle name="Normal 2 2 2 2 2 2 2 48 4" xfId="18355" xr:uid="{DE7DF59F-6E68-4B41-8974-776AC5AAAE20}"/>
    <cellStyle name="Normal 2 2 2 2 2 2 2 48 5" xfId="18356" xr:uid="{0E26ABC5-8243-4F7C-A286-291C6A3F3E33}"/>
    <cellStyle name="Normal 2 2 2 2 2 2 2 48 6" xfId="18357" xr:uid="{68E75E3B-1BC8-469A-9EDC-B9C22D10A399}"/>
    <cellStyle name="Normal 2 2 2 2 2 2 2 49" xfId="18358" xr:uid="{EE1C6DA9-FDB4-48F4-B3F9-5599430A1E04}"/>
    <cellStyle name="Normal 2 2 2 2 2 2 2 49 2" xfId="18359" xr:uid="{4C933271-D63E-4998-8361-29CB22D85667}"/>
    <cellStyle name="Normal 2 2 2 2 2 2 2 49 3" xfId="18360" xr:uid="{C43AB065-7B83-4247-B633-072F07A7014D}"/>
    <cellStyle name="Normal 2 2 2 2 2 2 2 49 4" xfId="18361" xr:uid="{10CA2E00-CCD4-4D38-9F8B-649FB3DED93F}"/>
    <cellStyle name="Normal 2 2 2 2 2 2 2 49 5" xfId="18362" xr:uid="{9C1C0ED2-644C-4005-8C31-C21F0C4F730E}"/>
    <cellStyle name="Normal 2 2 2 2 2 2 2 49 6" xfId="18363" xr:uid="{8C4D137E-C63D-4962-8D69-AC030425A6B5}"/>
    <cellStyle name="Normal 2 2 2 2 2 2 2 5" xfId="18364" xr:uid="{DDABCC3F-59BE-45A2-B45B-4B9959096E4D}"/>
    <cellStyle name="Normal 2 2 2 2 2 2 2 5 10" xfId="18365" xr:uid="{BE7F57F5-299D-449B-AB81-2264896725C4}"/>
    <cellStyle name="Normal 2 2 2 2 2 2 2 5 11" xfId="18366" xr:uid="{1234CE1B-5912-4E55-883F-1DA6CF8FF1CC}"/>
    <cellStyle name="Normal 2 2 2 2 2 2 2 5 12" xfId="18367" xr:uid="{1E826B1B-92DE-4DCC-8059-86843AD8EAB2}"/>
    <cellStyle name="Normal 2 2 2 2 2 2 2 5 13" xfId="18368" xr:uid="{F851FC26-4A6A-463B-AC7C-2894062CA603}"/>
    <cellStyle name="Normal 2 2 2 2 2 2 2 5 2" xfId="18369" xr:uid="{569E90BD-48DA-465C-94E3-45DDC461770D}"/>
    <cellStyle name="Normal 2 2 2 2 2 2 2 5 2 2" xfId="18370" xr:uid="{8440EBA6-7761-4F9A-94DF-F1AD8A11BBD6}"/>
    <cellStyle name="Normal 2 2 2 2 2 2 2 5 2 3" xfId="18371" xr:uid="{CBAB39C4-C608-4F1A-8F2C-BD5BD1250FC7}"/>
    <cellStyle name="Normal 2 2 2 2 2 2 2 5 2 4" xfId="18372" xr:uid="{CE151194-D0FF-45BF-8354-C8E483039A3D}"/>
    <cellStyle name="Normal 2 2 2 2 2 2 2 5 2 5" xfId="18373" xr:uid="{A26C850D-357E-4CD7-962E-9128362321D2}"/>
    <cellStyle name="Normal 2 2 2 2 2 2 2 5 2 6" xfId="18374" xr:uid="{0B4E79BD-965C-426F-8A68-9484C9FE10A1}"/>
    <cellStyle name="Normal 2 2 2 2 2 2 2 5 3" xfId="18375" xr:uid="{A10D3F0A-F639-4A3A-A9EF-8F00D8696DE1}"/>
    <cellStyle name="Normal 2 2 2 2 2 2 2 5 3 2" xfId="18376" xr:uid="{195EA823-262C-4BCA-883B-42BAD9F5F918}"/>
    <cellStyle name="Normal 2 2 2 2 2 2 2 5 3 3" xfId="18377" xr:uid="{3BF17200-9C2C-4006-A279-8B4927950ED6}"/>
    <cellStyle name="Normal 2 2 2 2 2 2 2 5 3 4" xfId="18378" xr:uid="{3D337590-DD03-4241-A70C-D9F35504A4F9}"/>
    <cellStyle name="Normal 2 2 2 2 2 2 2 5 3 5" xfId="18379" xr:uid="{C7578C3B-B1CC-4417-8E53-D1861D17346D}"/>
    <cellStyle name="Normal 2 2 2 2 2 2 2 5 3 6" xfId="18380" xr:uid="{7812C912-363E-48EB-993C-E45B26252735}"/>
    <cellStyle name="Normal 2 2 2 2 2 2 2 5 4" xfId="18381" xr:uid="{B181C48F-4523-496C-8068-E2DDE76035B2}"/>
    <cellStyle name="Normal 2 2 2 2 2 2 2 5 4 2" xfId="18382" xr:uid="{4F47C4F9-1065-4E2B-8425-EB548190AD74}"/>
    <cellStyle name="Normal 2 2 2 2 2 2 2 5 4 3" xfId="18383" xr:uid="{A461A293-4D35-413F-A764-93A1395F951B}"/>
    <cellStyle name="Normal 2 2 2 2 2 2 2 5 4 4" xfId="18384" xr:uid="{1EE008BC-F49C-45A6-824E-675CA60DF870}"/>
    <cellStyle name="Normal 2 2 2 2 2 2 2 5 4 5" xfId="18385" xr:uid="{397F136A-75B5-4454-ABAD-5E0B591086EB}"/>
    <cellStyle name="Normal 2 2 2 2 2 2 2 5 4 6" xfId="18386" xr:uid="{E2D191E7-F872-4340-B14E-2096BB577D1A}"/>
    <cellStyle name="Normal 2 2 2 2 2 2 2 5 5" xfId="18387" xr:uid="{1F2C7DDD-B726-429E-B9F7-38050867A228}"/>
    <cellStyle name="Normal 2 2 2 2 2 2 2 5 5 2" xfId="18388" xr:uid="{82F681F5-2F01-4E90-B0BF-82F024612E9D}"/>
    <cellStyle name="Normal 2 2 2 2 2 2 2 5 5 3" xfId="18389" xr:uid="{620DDB2D-D511-4FD0-A51F-8B781DE3FBEC}"/>
    <cellStyle name="Normal 2 2 2 2 2 2 2 5 5 4" xfId="18390" xr:uid="{5C02A288-56E6-45C4-9934-C50C9897CAAF}"/>
    <cellStyle name="Normal 2 2 2 2 2 2 2 5 5 5" xfId="18391" xr:uid="{DA38A800-948B-487A-A73A-23468A48D7B9}"/>
    <cellStyle name="Normal 2 2 2 2 2 2 2 5 5 6" xfId="18392" xr:uid="{A66C67D5-960A-4FC3-9485-BB0E0B57F995}"/>
    <cellStyle name="Normal 2 2 2 2 2 2 2 5 6" xfId="18393" xr:uid="{DB246B46-BE67-4053-813E-975CA629BB63}"/>
    <cellStyle name="Normal 2 2 2 2 2 2 2 5 6 2" xfId="18394" xr:uid="{AC6BC852-F144-4F4C-9789-79BA917AA93F}"/>
    <cellStyle name="Normal 2 2 2 2 2 2 2 5 6 3" xfId="18395" xr:uid="{013CA260-9418-4DDA-8EAB-64419917A785}"/>
    <cellStyle name="Normal 2 2 2 2 2 2 2 5 6 4" xfId="18396" xr:uid="{727F7B0C-57F1-48D6-AB2A-2922BFA127BD}"/>
    <cellStyle name="Normal 2 2 2 2 2 2 2 5 6 5" xfId="18397" xr:uid="{447125C0-E57F-4CDB-AEDC-1B3A7B2E97EB}"/>
    <cellStyle name="Normal 2 2 2 2 2 2 2 5 6 6" xfId="18398" xr:uid="{F10BC03C-C624-43E1-A58D-AC29C49EB4C2}"/>
    <cellStyle name="Normal 2 2 2 2 2 2 2 5 7" xfId="18399" xr:uid="{6E4EBACB-AF96-4932-BAE7-347D92DDE247}"/>
    <cellStyle name="Normal 2 2 2 2 2 2 2 5 7 2" xfId="18400" xr:uid="{EEEBCC43-AFA0-4DD6-A711-F6918D747286}"/>
    <cellStyle name="Normal 2 2 2 2 2 2 2 5 7 3" xfId="18401" xr:uid="{E7B847CA-7C5A-49E2-815A-796085D81F55}"/>
    <cellStyle name="Normal 2 2 2 2 2 2 2 5 7 4" xfId="18402" xr:uid="{F7049572-63F3-4A5D-907A-977FEB21845E}"/>
    <cellStyle name="Normal 2 2 2 2 2 2 2 5 7 5" xfId="18403" xr:uid="{395BBCDE-6D0C-40CE-B8B7-0DC4F2D1F43B}"/>
    <cellStyle name="Normal 2 2 2 2 2 2 2 5 7 6" xfId="18404" xr:uid="{6F357948-4D57-4AB2-9888-F7FF4C9B5364}"/>
    <cellStyle name="Normal 2 2 2 2 2 2 2 5 8" xfId="18405" xr:uid="{4BDAE1E4-3ABB-4BF3-81D5-15786BFCF96C}"/>
    <cellStyle name="Normal 2 2 2 2 2 2 2 5 8 2" xfId="18406" xr:uid="{7D6B8475-9EE7-4F4F-822F-305506AF97C3}"/>
    <cellStyle name="Normal 2 2 2 2 2 2 2 5 8 3" xfId="18407" xr:uid="{614FA554-1C3D-4ABA-B348-5DA28B574204}"/>
    <cellStyle name="Normal 2 2 2 2 2 2 2 5 8 4" xfId="18408" xr:uid="{758E461A-9CA9-4D8D-AF05-9D09AF243967}"/>
    <cellStyle name="Normal 2 2 2 2 2 2 2 5 8 5" xfId="18409" xr:uid="{0F60C8E3-BF6F-4A37-9BB7-BD99244C63C2}"/>
    <cellStyle name="Normal 2 2 2 2 2 2 2 5 8 6" xfId="18410" xr:uid="{F62E77FC-248F-4473-80F2-63577AE5D9DE}"/>
    <cellStyle name="Normal 2 2 2 2 2 2 2 5 9" xfId="18411" xr:uid="{5A753276-153E-497A-A45D-616270A3F362}"/>
    <cellStyle name="Normal 2 2 2 2 2 2 2 50" xfId="18412" xr:uid="{7333B7E1-4C3F-44E8-B9D9-170343A4B63C}"/>
    <cellStyle name="Normal 2 2 2 2 2 2 2 50 2" xfId="18413" xr:uid="{B51EA7A2-CAB9-4642-B5EF-BE306FD1BAA0}"/>
    <cellStyle name="Normal 2 2 2 2 2 2 2 50 3" xfId="18414" xr:uid="{7539C4C3-F232-43B6-8B33-BB3C83B062EF}"/>
    <cellStyle name="Normal 2 2 2 2 2 2 2 50 4" xfId="18415" xr:uid="{AD87C7A1-244B-49DE-A33F-EBB7CBE91183}"/>
    <cellStyle name="Normal 2 2 2 2 2 2 2 50 5" xfId="18416" xr:uid="{D6B6D5A9-83C8-4E62-AB6F-019FE711BA5C}"/>
    <cellStyle name="Normal 2 2 2 2 2 2 2 50 6" xfId="18417" xr:uid="{A3C625B8-B812-4954-9E0E-91C4385F7602}"/>
    <cellStyle name="Normal 2 2 2 2 2 2 2 51" xfId="18418" xr:uid="{26CB6E45-7A37-4923-A455-58B7CD65DD69}"/>
    <cellStyle name="Normal 2 2 2 2 2 2 2 51 2" xfId="18419" xr:uid="{92591AD7-A753-4FD4-88D0-9E40575A0AE3}"/>
    <cellStyle name="Normal 2 2 2 2 2 2 2 51 3" xfId="18420" xr:uid="{C0C4D827-FC2D-445A-B8F5-723A4E916A10}"/>
    <cellStyle name="Normal 2 2 2 2 2 2 2 51 4" xfId="18421" xr:uid="{2C8C85B6-CB1F-4357-966A-4B83C3EF8F1D}"/>
    <cellStyle name="Normal 2 2 2 2 2 2 2 51 5" xfId="18422" xr:uid="{D8A1869A-E764-4B4F-B385-D63772226D0E}"/>
    <cellStyle name="Normal 2 2 2 2 2 2 2 51 6" xfId="18423" xr:uid="{ABA2F358-FF54-492D-93E8-FDC7DE31E179}"/>
    <cellStyle name="Normal 2 2 2 2 2 2 2 52" xfId="18424" xr:uid="{3D03682D-2573-4F64-9A7D-4ADC89BCE0BC}"/>
    <cellStyle name="Normal 2 2 2 2 2 2 2 52 2" xfId="18425" xr:uid="{FFFEAB94-73B3-4452-8348-7F9EACF2E16D}"/>
    <cellStyle name="Normal 2 2 2 2 2 2 2 52 3" xfId="18426" xr:uid="{D630D39E-5644-44CF-9CBC-1E46519EC63A}"/>
    <cellStyle name="Normal 2 2 2 2 2 2 2 52 4" xfId="18427" xr:uid="{51D087CC-4F7E-466E-9D73-4CDD92773C02}"/>
    <cellStyle name="Normal 2 2 2 2 2 2 2 52 5" xfId="18428" xr:uid="{90C538C8-5300-45D0-B1C3-30F56C6AC83D}"/>
    <cellStyle name="Normal 2 2 2 2 2 2 2 52 6" xfId="18429" xr:uid="{933FEBC5-EE2E-4BD2-8C4B-8B48AECC0B67}"/>
    <cellStyle name="Normal 2 2 2 2 2 2 2 53" xfId="18430" xr:uid="{13BCB96E-74C6-48F6-9151-4178CB8410C7}"/>
    <cellStyle name="Normal 2 2 2 2 2 2 2 53 2" xfId="18431" xr:uid="{971E7146-3E02-4138-808A-1D9A6A253A89}"/>
    <cellStyle name="Normal 2 2 2 2 2 2 2 53 3" xfId="18432" xr:uid="{B5A0841A-AE96-4934-9F95-66C5BC631266}"/>
    <cellStyle name="Normal 2 2 2 2 2 2 2 53 4" xfId="18433" xr:uid="{220F17E0-1920-4171-847E-73ECB97B0382}"/>
    <cellStyle name="Normal 2 2 2 2 2 2 2 53 5" xfId="18434" xr:uid="{55E57A56-5727-4067-A2D0-D27F0D0E7166}"/>
    <cellStyle name="Normal 2 2 2 2 2 2 2 53 6" xfId="18435" xr:uid="{044D4B12-2ED2-42B2-9155-4B6814A97181}"/>
    <cellStyle name="Normal 2 2 2 2 2 2 2 54" xfId="18436" xr:uid="{36E2CEE5-986A-40B0-A050-1A5C152EAC54}"/>
    <cellStyle name="Normal 2 2 2 2 2 2 2 54 2" xfId="18437" xr:uid="{B57F6B47-B261-482D-8307-AD2DAB5843D6}"/>
    <cellStyle name="Normal 2 2 2 2 2 2 2 54 3" xfId="18438" xr:uid="{5292B0C2-27CA-49E9-BC1E-D25116BB4658}"/>
    <cellStyle name="Normal 2 2 2 2 2 2 2 54 4" xfId="18439" xr:uid="{57090EAB-4D27-4BE8-B122-21F15953564B}"/>
    <cellStyle name="Normal 2 2 2 2 2 2 2 54 5" xfId="18440" xr:uid="{A75D3978-3D27-474B-AEF5-10F4B838A2CC}"/>
    <cellStyle name="Normal 2 2 2 2 2 2 2 54 6" xfId="18441" xr:uid="{C8DBA6E1-E1DD-443C-B070-275787247955}"/>
    <cellStyle name="Normal 2 2 2 2 2 2 2 55" xfId="18442" xr:uid="{73F0B8E8-198D-4F76-917E-48CD54BB0015}"/>
    <cellStyle name="Normal 2 2 2 2 2 2 2 55 2" xfId="18443" xr:uid="{839B25E7-0640-4712-8C43-8ECB5AEA2754}"/>
    <cellStyle name="Normal 2 2 2 2 2 2 2 55 3" xfId="18444" xr:uid="{4DAF13C3-0ACB-4B0B-878B-455AE646320E}"/>
    <cellStyle name="Normal 2 2 2 2 2 2 2 55 4" xfId="18445" xr:uid="{4853F5D3-91C0-4C48-B20D-92D5F9991C92}"/>
    <cellStyle name="Normal 2 2 2 2 2 2 2 55 5" xfId="18446" xr:uid="{3C579A4E-D23B-49E4-982D-7595C1AC708B}"/>
    <cellStyle name="Normal 2 2 2 2 2 2 2 55 6" xfId="18447" xr:uid="{F157D502-A04C-4B72-A4FA-D654DE170BC6}"/>
    <cellStyle name="Normal 2 2 2 2 2 2 2 56" xfId="18448" xr:uid="{7B6D323B-0C3D-4651-8E20-D9E7CE831E30}"/>
    <cellStyle name="Normal 2 2 2 2 2 2 2 56 2" xfId="18449" xr:uid="{3B885C9F-6276-487F-AE0B-3FECD91FE01C}"/>
    <cellStyle name="Normal 2 2 2 2 2 2 2 56 3" xfId="18450" xr:uid="{B4DE58C6-2A3D-4A2E-8479-8D1168CC9250}"/>
    <cellStyle name="Normal 2 2 2 2 2 2 2 56 4" xfId="18451" xr:uid="{1F2E8F1B-6CDA-423D-AC08-0AE4A8A1B4F4}"/>
    <cellStyle name="Normal 2 2 2 2 2 2 2 56 5" xfId="18452" xr:uid="{D826017F-B8D2-4E54-AAAF-171C6DD4A38F}"/>
    <cellStyle name="Normal 2 2 2 2 2 2 2 56 6" xfId="18453" xr:uid="{479B1FB1-8783-41BC-878D-C94CE973A475}"/>
    <cellStyle name="Normal 2 2 2 2 2 2 2 57" xfId="18454" xr:uid="{598C44AA-6453-4528-B9B0-6BDD580F699C}"/>
    <cellStyle name="Normal 2 2 2 2 2 2 2 57 2" xfId="18455" xr:uid="{122CBB38-E6E1-4805-ADE3-727DAAE4FB98}"/>
    <cellStyle name="Normal 2 2 2 2 2 2 2 57 3" xfId="18456" xr:uid="{81BBBD04-8A2B-42A4-9B69-462BEB593CA8}"/>
    <cellStyle name="Normal 2 2 2 2 2 2 2 57 4" xfId="18457" xr:uid="{AD83CA55-5AE6-456B-8167-D99A4EF4A758}"/>
    <cellStyle name="Normal 2 2 2 2 2 2 2 57 5" xfId="18458" xr:uid="{027D592B-13B1-4334-9948-96A5E9DEDA1D}"/>
    <cellStyle name="Normal 2 2 2 2 2 2 2 57 6" xfId="18459" xr:uid="{4CEED9E1-8577-4A78-B750-993AE701D2BE}"/>
    <cellStyle name="Normal 2 2 2 2 2 2 2 58" xfId="18460" xr:uid="{E2E2C66F-8B33-4620-A86F-EA4B981858B1}"/>
    <cellStyle name="Normal 2 2 2 2 2 2 2 58 2" xfId="18461" xr:uid="{5B3DCBD4-BBDF-40FE-9E6A-7C26A9963AEE}"/>
    <cellStyle name="Normal 2 2 2 2 2 2 2 58 3" xfId="18462" xr:uid="{DF66BA1E-88F4-4022-B8C2-62D6FECD2822}"/>
    <cellStyle name="Normal 2 2 2 2 2 2 2 58 4" xfId="18463" xr:uid="{817ABE97-E2CB-4AF9-8F67-3F8FA64138FC}"/>
    <cellStyle name="Normal 2 2 2 2 2 2 2 58 5" xfId="18464" xr:uid="{C4F8812D-BEAC-44F1-9306-A2E37E721D06}"/>
    <cellStyle name="Normal 2 2 2 2 2 2 2 58 6" xfId="18465" xr:uid="{905FE781-D41F-4D09-973D-8115C421F765}"/>
    <cellStyle name="Normal 2 2 2 2 2 2 2 59" xfId="18466" xr:uid="{9BDDEC7B-7D02-46FC-B5EF-AAD1FAD9C382}"/>
    <cellStyle name="Normal 2 2 2 2 2 2 2 59 2" xfId="18467" xr:uid="{7C90E27F-7BE7-4642-A006-E7CCD16323E6}"/>
    <cellStyle name="Normal 2 2 2 2 2 2 2 59 3" xfId="18468" xr:uid="{541C83EB-AAFF-47B8-B17A-FAFF0880B6F2}"/>
    <cellStyle name="Normal 2 2 2 2 2 2 2 59 4" xfId="18469" xr:uid="{C1A79942-4167-4835-8DE7-287314DD823C}"/>
    <cellStyle name="Normal 2 2 2 2 2 2 2 59 5" xfId="18470" xr:uid="{BAC6D1B0-5E0F-4875-AEC4-84A7F9F67470}"/>
    <cellStyle name="Normal 2 2 2 2 2 2 2 59 6" xfId="18471" xr:uid="{2072AFCD-1971-4C15-BBAC-AF3FFB2E9C7E}"/>
    <cellStyle name="Normal 2 2 2 2 2 2 2 6" xfId="18472" xr:uid="{5F2E6296-1FF2-4212-8EB1-78FA9C77E9AD}"/>
    <cellStyle name="Normal 2 2 2 2 2 2 2 6 10" xfId="18473" xr:uid="{78717152-8919-4C2A-8847-1DCEB6E6AB13}"/>
    <cellStyle name="Normal 2 2 2 2 2 2 2 6 11" xfId="18474" xr:uid="{249A9375-37D2-4638-AB1B-D44B06BEE16F}"/>
    <cellStyle name="Normal 2 2 2 2 2 2 2 6 12" xfId="18475" xr:uid="{20ACA9F8-AE7B-45B6-8284-7D2E4F9122AE}"/>
    <cellStyle name="Normal 2 2 2 2 2 2 2 6 13" xfId="18476" xr:uid="{6AE69EE3-F2E8-477D-9066-84B76084C63F}"/>
    <cellStyle name="Normal 2 2 2 2 2 2 2 6 2" xfId="18477" xr:uid="{CB630DF4-5E79-4478-B781-D83A70505429}"/>
    <cellStyle name="Normal 2 2 2 2 2 2 2 6 2 2" xfId="18478" xr:uid="{8852A2E3-43CC-4C17-8E10-C08CA682EDE2}"/>
    <cellStyle name="Normal 2 2 2 2 2 2 2 6 2 3" xfId="18479" xr:uid="{E7ECDC4D-F168-4B95-B62D-86788814AF47}"/>
    <cellStyle name="Normal 2 2 2 2 2 2 2 6 2 4" xfId="18480" xr:uid="{4E926FD9-4602-4F3C-9892-97B7A285D2EE}"/>
    <cellStyle name="Normal 2 2 2 2 2 2 2 6 2 5" xfId="18481" xr:uid="{1F69D95E-128E-44B2-9C73-C888BF5A1B7B}"/>
    <cellStyle name="Normal 2 2 2 2 2 2 2 6 2 6" xfId="18482" xr:uid="{B4B251E8-C75E-4E2B-922D-E8A67C936A5A}"/>
    <cellStyle name="Normal 2 2 2 2 2 2 2 6 3" xfId="18483" xr:uid="{99E64B1D-B9A2-4613-A530-5EAB0EAE1AEA}"/>
    <cellStyle name="Normal 2 2 2 2 2 2 2 6 3 2" xfId="18484" xr:uid="{E849A7EB-8370-4870-BDA1-B68773F0F845}"/>
    <cellStyle name="Normal 2 2 2 2 2 2 2 6 3 3" xfId="18485" xr:uid="{9B95C89F-F123-4659-AB28-3ACA30D53647}"/>
    <cellStyle name="Normal 2 2 2 2 2 2 2 6 3 4" xfId="18486" xr:uid="{C62A13FD-F0F7-4B71-B218-DF96B398F76B}"/>
    <cellStyle name="Normal 2 2 2 2 2 2 2 6 3 5" xfId="18487" xr:uid="{624261F5-E16E-4BFD-B314-3A742E27FE19}"/>
    <cellStyle name="Normal 2 2 2 2 2 2 2 6 3 6" xfId="18488" xr:uid="{D6339E74-7B29-4979-8298-2A5B752D0F98}"/>
    <cellStyle name="Normal 2 2 2 2 2 2 2 6 4" xfId="18489" xr:uid="{69100E88-CE67-46E6-9131-A0584249A850}"/>
    <cellStyle name="Normal 2 2 2 2 2 2 2 6 4 2" xfId="18490" xr:uid="{C5C5EA06-1E6D-49A2-84B6-1546EB891826}"/>
    <cellStyle name="Normal 2 2 2 2 2 2 2 6 4 3" xfId="18491" xr:uid="{24E484D5-4668-4A67-8F83-0DC1520AB3C1}"/>
    <cellStyle name="Normal 2 2 2 2 2 2 2 6 4 4" xfId="18492" xr:uid="{1A47F312-7E7D-4A0C-B1B3-576CF9753055}"/>
    <cellStyle name="Normal 2 2 2 2 2 2 2 6 4 5" xfId="18493" xr:uid="{8A594B64-39B8-4FD6-9927-F93150F6F135}"/>
    <cellStyle name="Normal 2 2 2 2 2 2 2 6 4 6" xfId="18494" xr:uid="{1C12FA5D-7ACC-4E9F-AFA6-35C42CDAE2F0}"/>
    <cellStyle name="Normal 2 2 2 2 2 2 2 6 5" xfId="18495" xr:uid="{EF28C38C-0AE6-4079-B8FB-051009E01440}"/>
    <cellStyle name="Normal 2 2 2 2 2 2 2 6 5 2" xfId="18496" xr:uid="{07E0AE24-DFD2-4634-8286-141292BE3487}"/>
    <cellStyle name="Normal 2 2 2 2 2 2 2 6 5 3" xfId="18497" xr:uid="{8261B2D4-BC1F-4960-B209-474D105686CB}"/>
    <cellStyle name="Normal 2 2 2 2 2 2 2 6 5 4" xfId="18498" xr:uid="{D8115F57-2691-43D0-BF85-8AB7E16CFE18}"/>
    <cellStyle name="Normal 2 2 2 2 2 2 2 6 5 5" xfId="18499" xr:uid="{F949E887-5965-4E18-B088-7B5974ECD3DE}"/>
    <cellStyle name="Normal 2 2 2 2 2 2 2 6 5 6" xfId="18500" xr:uid="{6DD067F3-D560-444E-A5E9-5462F2CAAA97}"/>
    <cellStyle name="Normal 2 2 2 2 2 2 2 6 6" xfId="18501" xr:uid="{2088650E-0EF6-41B1-8CCE-3F431C08903A}"/>
    <cellStyle name="Normal 2 2 2 2 2 2 2 6 6 2" xfId="18502" xr:uid="{B3E1D3D3-8A92-4E1B-ADB4-3949546B6E73}"/>
    <cellStyle name="Normal 2 2 2 2 2 2 2 6 6 3" xfId="18503" xr:uid="{8DC1FCD2-EE26-4288-BE4F-9FF10721CC6B}"/>
    <cellStyle name="Normal 2 2 2 2 2 2 2 6 6 4" xfId="18504" xr:uid="{78C6765D-B98A-44C2-88F1-85C8782AF716}"/>
    <cellStyle name="Normal 2 2 2 2 2 2 2 6 6 5" xfId="18505" xr:uid="{2B45E0FB-6606-4A68-8DCA-BB77C0B0DF66}"/>
    <cellStyle name="Normal 2 2 2 2 2 2 2 6 6 6" xfId="18506" xr:uid="{FB0898FA-ECC1-4419-BCC5-2DB89951F91F}"/>
    <cellStyle name="Normal 2 2 2 2 2 2 2 6 7" xfId="18507" xr:uid="{592359FC-D745-4306-8E2D-88BE66D4822E}"/>
    <cellStyle name="Normal 2 2 2 2 2 2 2 6 7 2" xfId="18508" xr:uid="{643FC5C5-CA30-4715-AA4E-2FF1D9C86262}"/>
    <cellStyle name="Normal 2 2 2 2 2 2 2 6 7 3" xfId="18509" xr:uid="{A496A969-A43E-4760-8724-3B1A76498E07}"/>
    <cellStyle name="Normal 2 2 2 2 2 2 2 6 7 4" xfId="18510" xr:uid="{763FC44E-AC7B-4F6A-8B12-6CC795140E39}"/>
    <cellStyle name="Normal 2 2 2 2 2 2 2 6 7 5" xfId="18511" xr:uid="{692FDA63-8415-4EA6-8271-7F21581467F0}"/>
    <cellStyle name="Normal 2 2 2 2 2 2 2 6 7 6" xfId="18512" xr:uid="{81E8A492-9191-4CBE-997B-F44F4A40A33F}"/>
    <cellStyle name="Normal 2 2 2 2 2 2 2 6 8" xfId="18513" xr:uid="{1AE2F8FA-1274-444F-BEB8-AA4963E653D3}"/>
    <cellStyle name="Normal 2 2 2 2 2 2 2 6 8 2" xfId="18514" xr:uid="{2500E26F-7B83-42C8-A428-CC6F9B99557F}"/>
    <cellStyle name="Normal 2 2 2 2 2 2 2 6 8 3" xfId="18515" xr:uid="{68E7E003-EA21-4244-990B-2FEBBEBE3FAF}"/>
    <cellStyle name="Normal 2 2 2 2 2 2 2 6 8 4" xfId="18516" xr:uid="{C674FAFE-9843-4D2A-A970-4CD792717865}"/>
    <cellStyle name="Normal 2 2 2 2 2 2 2 6 8 5" xfId="18517" xr:uid="{E7D47563-7C40-4737-8061-8C86CFD18EF4}"/>
    <cellStyle name="Normal 2 2 2 2 2 2 2 6 8 6" xfId="18518" xr:uid="{0D5B892D-89AE-4C0D-B15A-FF8C1E347E66}"/>
    <cellStyle name="Normal 2 2 2 2 2 2 2 6 9" xfId="18519" xr:uid="{EA1C52FF-8CF4-4696-A37D-844D683DCDA1}"/>
    <cellStyle name="Normal 2 2 2 2 2 2 2 60" xfId="18520" xr:uid="{61DC78C5-3E2D-4C72-A67C-373B7A45F6D5}"/>
    <cellStyle name="Normal 2 2 2 2 2 2 2 60 2" xfId="18521" xr:uid="{952189AC-5012-470A-B749-C4F20084F644}"/>
    <cellStyle name="Normal 2 2 2 2 2 2 2 60 3" xfId="18522" xr:uid="{A29E969E-D66A-43FF-8720-76AD3E57A670}"/>
    <cellStyle name="Normal 2 2 2 2 2 2 2 60 4" xfId="18523" xr:uid="{F820EBB0-D238-4F1F-AAB1-1BF4CD3CCE8D}"/>
    <cellStyle name="Normal 2 2 2 2 2 2 2 60 5" xfId="18524" xr:uid="{C12F2E8C-800C-4D62-ABDC-6FB008E883CC}"/>
    <cellStyle name="Normal 2 2 2 2 2 2 2 60 6" xfId="18525" xr:uid="{82F3AAC5-1BB5-417D-BC07-CD4E396E93A4}"/>
    <cellStyle name="Normal 2 2 2 2 2 2 2 61" xfId="18526" xr:uid="{B1371376-88F4-4488-A7CD-60C84EEB7D8C}"/>
    <cellStyle name="Normal 2 2 2 2 2 2 2 61 2" xfId="18527" xr:uid="{0BBFAB67-3EB0-4911-9E4B-26EDD40387BA}"/>
    <cellStyle name="Normal 2 2 2 2 2 2 2 61 3" xfId="18528" xr:uid="{BC586289-F388-4771-BD1D-D5C59F449253}"/>
    <cellStyle name="Normal 2 2 2 2 2 2 2 61 4" xfId="18529" xr:uid="{07E0DEA6-83F2-4085-B4B7-254DF1E9F0C6}"/>
    <cellStyle name="Normal 2 2 2 2 2 2 2 61 5" xfId="18530" xr:uid="{436F3265-1848-44F6-9564-9CC75D902A77}"/>
    <cellStyle name="Normal 2 2 2 2 2 2 2 61 6" xfId="18531" xr:uid="{4FD09AFB-AE18-449D-93EE-72628893B19D}"/>
    <cellStyle name="Normal 2 2 2 2 2 2 2 62" xfId="18532" xr:uid="{13ABDB17-709F-493F-953C-8F82F68679AA}"/>
    <cellStyle name="Normal 2 2 2 2 2 2 2 62 2" xfId="18533" xr:uid="{EA1AD45F-E602-4761-8522-1DEF34E7EA3C}"/>
    <cellStyle name="Normal 2 2 2 2 2 2 2 62 2 2" xfId="18534" xr:uid="{F145F36E-5AC7-48AB-8A0F-D05E88AE4D38}"/>
    <cellStyle name="Normal 2 2 2 2 2 2 2 62 2 3" xfId="18535" xr:uid="{19084876-D39B-45A1-A89A-4F1BC5AD85DA}"/>
    <cellStyle name="Normal 2 2 2 2 2 2 2 62 2 4" xfId="18536" xr:uid="{507F481B-CEC1-45A7-8BDB-0D788AFB4B84}"/>
    <cellStyle name="Normal 2 2 2 2 2 2 2 62 2 5" xfId="18537" xr:uid="{02E0CCBA-E577-48C1-A25C-A47CE5401B08}"/>
    <cellStyle name="Normal 2 2 2 2 2 2 2 62 2 6" xfId="18538" xr:uid="{2F7BF485-1BBE-4B29-BC89-1168A2ED70B8}"/>
    <cellStyle name="Normal 2 2 2 2 2 2 2 63" xfId="18539" xr:uid="{77ECD5BB-5758-4112-90FD-4A438281283B}"/>
    <cellStyle name="Normal 2 2 2 2 2 2 2 63 10" xfId="18540" xr:uid="{AE2EC9F3-DD53-4C9F-9776-C186D9CD0046}"/>
    <cellStyle name="Normal 2 2 2 2 2 2 2 63 11" xfId="18541" xr:uid="{13AF61D9-2D53-4E1E-899F-E196E1232A40}"/>
    <cellStyle name="Normal 2 2 2 2 2 2 2 63 2" xfId="18542" xr:uid="{07DF7884-E73A-48B9-8EEE-586EA73B2C87}"/>
    <cellStyle name="Normal 2 2 2 2 2 2 2 63 2 2" xfId="18543" xr:uid="{4A20BBB5-73AC-4AA2-8CE9-97DFCF6F2408}"/>
    <cellStyle name="Normal 2 2 2 2 2 2 2 63 2 2 2" xfId="18544" xr:uid="{C99274E3-47D0-4356-A406-E7EF1B8F5A81}"/>
    <cellStyle name="Normal 2 2 2 2 2 2 2 63 2 2 3" xfId="18545" xr:uid="{C26C7C8B-677C-4C70-81D9-891949BDA35F}"/>
    <cellStyle name="Normal 2 2 2 2 2 2 2 63 2 3" xfId="18546" xr:uid="{DFDC62B0-F826-4A61-8290-4BB5A44395B9}"/>
    <cellStyle name="Normal 2 2 2 2 2 2 2 63 2 4" xfId="18547" xr:uid="{B0568616-A498-41C4-BDFA-E52404873888}"/>
    <cellStyle name="Normal 2 2 2 2 2 2 2 63 2 5" xfId="18548" xr:uid="{5B4DBF78-462C-467D-BC14-B25C17757DBB}"/>
    <cellStyle name="Normal 2 2 2 2 2 2 2 63 2 6" xfId="18549" xr:uid="{E0E8D1CF-72F6-482C-815E-B92F63BAA47A}"/>
    <cellStyle name="Normal 2 2 2 2 2 2 2 63 2 7" xfId="18550" xr:uid="{6E84AF77-C524-42E5-80EF-33DBEFEB4700}"/>
    <cellStyle name="Normal 2 2 2 2 2 2 2 63 2 8" xfId="18551" xr:uid="{75B5F5DB-B05C-4916-9DA9-81A52BF5EAC6}"/>
    <cellStyle name="Normal 2 2 2 2 2 2 2 63 2 9" xfId="18552" xr:uid="{1E2A1878-D096-40B9-9D3E-DCE5FC214396}"/>
    <cellStyle name="Normal 2 2 2 2 2 2 2 63 3" xfId="18553" xr:uid="{40C888B3-DB99-42B7-AB77-DCF9393B87C9}"/>
    <cellStyle name="Normal 2 2 2 2 2 2 2 63 4" xfId="18554" xr:uid="{F9924EE9-A6D2-4F6F-B7DF-5C814FB62EFC}"/>
    <cellStyle name="Normal 2 2 2 2 2 2 2 63 5" xfId="18555" xr:uid="{BBAC2E4F-22E4-4F15-8D61-0BBA7D88332C}"/>
    <cellStyle name="Normal 2 2 2 2 2 2 2 63 5 2" xfId="18556" xr:uid="{3D820834-13C8-423A-A9F3-C123918CD84A}"/>
    <cellStyle name="Normal 2 2 2 2 2 2 2 63 5 3" xfId="18557" xr:uid="{BDAB3293-8CFB-4287-944C-D5B14E4FD629}"/>
    <cellStyle name="Normal 2 2 2 2 2 2 2 63 6" xfId="18558" xr:uid="{F782C3BC-019A-41B9-9B86-964221E21BE1}"/>
    <cellStyle name="Normal 2 2 2 2 2 2 2 63 7" xfId="18559" xr:uid="{FA8D874C-6B9F-4499-8450-572DC51952C4}"/>
    <cellStyle name="Normal 2 2 2 2 2 2 2 63 8" xfId="18560" xr:uid="{7848D0F3-F5E0-4144-82AD-00B4D153AB50}"/>
    <cellStyle name="Normal 2 2 2 2 2 2 2 63 9" xfId="18561" xr:uid="{C7CE8A3B-FE6C-46BC-9119-56D307867C84}"/>
    <cellStyle name="Normal 2 2 2 2 2 2 2 64" xfId="18562" xr:uid="{FAA30291-2F01-490A-84F8-AC4C899EFD5B}"/>
    <cellStyle name="Normal 2 2 2 2 2 2 2 65" xfId="18563" xr:uid="{631E72A6-1A8D-48B9-9CE7-0C2002DEAC9E}"/>
    <cellStyle name="Normal 2 2 2 2 2 2 2 66" xfId="18564" xr:uid="{6304F0AD-750B-49E2-8C7F-C007C9099C0F}"/>
    <cellStyle name="Normal 2 2 2 2 2 2 2 66 2" xfId="18565" xr:uid="{2656CC5C-4AE1-4011-AE3F-965E03887406}"/>
    <cellStyle name="Normal 2 2 2 2 2 2 2 66 2 2" xfId="18566" xr:uid="{506FBECF-684E-4C07-A09D-C896CDE520D2}"/>
    <cellStyle name="Normal 2 2 2 2 2 2 2 66 2 3" xfId="18567" xr:uid="{F7816DB3-203C-48CD-8916-30EB07892812}"/>
    <cellStyle name="Normal 2 2 2 2 2 2 2 66 3" xfId="18568" xr:uid="{6F199C4A-41C1-4DEA-9EF3-A5B543904A41}"/>
    <cellStyle name="Normal 2 2 2 2 2 2 2 66 4" xfId="18569" xr:uid="{4883E73D-1EA7-40F7-AFE6-F2933C50E457}"/>
    <cellStyle name="Normal 2 2 2 2 2 2 2 66 5" xfId="18570" xr:uid="{173960B5-3A4A-4D2D-AB1D-A5880F99E43A}"/>
    <cellStyle name="Normal 2 2 2 2 2 2 2 66 6" xfId="18571" xr:uid="{C0F1B822-97B2-44A4-A9AC-B13AE2B1042A}"/>
    <cellStyle name="Normal 2 2 2 2 2 2 2 66 7" xfId="18572" xr:uid="{50CC4DED-23B7-4DA3-89A8-0CE5C96875C8}"/>
    <cellStyle name="Normal 2 2 2 2 2 2 2 66 8" xfId="18573" xr:uid="{F5DA7F2A-DA27-473E-B677-BED19F8E9A89}"/>
    <cellStyle name="Normal 2 2 2 2 2 2 2 66 9" xfId="18574" xr:uid="{4323A518-0081-487A-8C72-72B96F1FA668}"/>
    <cellStyle name="Normal 2 2 2 2 2 2 2 67" xfId="18575" xr:uid="{1E35A195-BF1F-488F-80E2-55BCCE6460F6}"/>
    <cellStyle name="Normal 2 2 2 2 2 2 2 68" xfId="18576" xr:uid="{B9AA8F8D-EAC5-40D4-9AC4-E753BC6136E8}"/>
    <cellStyle name="Normal 2 2 2 2 2 2 2 68 2" xfId="18577" xr:uid="{02A91360-9209-4904-91C0-B888607C8E4E}"/>
    <cellStyle name="Normal 2 2 2 2 2 2 2 68 3" xfId="18578" xr:uid="{92E01C79-951E-416E-B081-8FFF2DA869A8}"/>
    <cellStyle name="Normal 2 2 2 2 2 2 2 69" xfId="18579" xr:uid="{50FB4560-922F-4B8C-A591-08D79FB5305E}"/>
    <cellStyle name="Normal 2 2 2 2 2 2 2 7" xfId="18580" xr:uid="{95BBAAB0-3AD1-4FE9-987B-75F3A226F34C}"/>
    <cellStyle name="Normal 2 2 2 2 2 2 2 7 10" xfId="18581" xr:uid="{8A821362-3CE9-4347-9198-C1CB5922FACB}"/>
    <cellStyle name="Normal 2 2 2 2 2 2 2 7 11" xfId="18582" xr:uid="{6205873C-4E00-4C01-8178-E0BDC73006E7}"/>
    <cellStyle name="Normal 2 2 2 2 2 2 2 7 12" xfId="18583" xr:uid="{09A071F4-1C25-4123-BE62-6FE1EF510243}"/>
    <cellStyle name="Normal 2 2 2 2 2 2 2 7 13" xfId="18584" xr:uid="{A0321D6D-63EE-421E-BA96-567744F4F6D0}"/>
    <cellStyle name="Normal 2 2 2 2 2 2 2 7 2" xfId="18585" xr:uid="{DE377C66-2E55-47CA-A8D5-5AD65BD75D71}"/>
    <cellStyle name="Normal 2 2 2 2 2 2 2 7 2 2" xfId="18586" xr:uid="{697AF774-F06F-4020-9DA2-ED75407DA2A8}"/>
    <cellStyle name="Normal 2 2 2 2 2 2 2 7 2 3" xfId="18587" xr:uid="{6EF0EC21-E2A6-4D5C-B1B3-8E31CC132DBE}"/>
    <cellStyle name="Normal 2 2 2 2 2 2 2 7 2 4" xfId="18588" xr:uid="{2C04349A-327D-4CFB-9A0F-53AC93D0B08D}"/>
    <cellStyle name="Normal 2 2 2 2 2 2 2 7 2 5" xfId="18589" xr:uid="{062708B9-87C1-4A3E-9E7D-9002AAF8CDF2}"/>
    <cellStyle name="Normal 2 2 2 2 2 2 2 7 2 6" xfId="18590" xr:uid="{028932D4-E834-448E-9A3A-9578FBB57D04}"/>
    <cellStyle name="Normal 2 2 2 2 2 2 2 7 3" xfId="18591" xr:uid="{0894D7FF-34FA-4ECE-A9D4-C537F044C00B}"/>
    <cellStyle name="Normal 2 2 2 2 2 2 2 7 3 2" xfId="18592" xr:uid="{A12068C7-A235-4CB0-A74F-43820BD327D0}"/>
    <cellStyle name="Normal 2 2 2 2 2 2 2 7 3 3" xfId="18593" xr:uid="{5293E47C-E662-4C3C-88A8-836FE07C0AED}"/>
    <cellStyle name="Normal 2 2 2 2 2 2 2 7 3 4" xfId="18594" xr:uid="{B3396BB4-A15C-4882-9C6D-BBB9BB857679}"/>
    <cellStyle name="Normal 2 2 2 2 2 2 2 7 3 5" xfId="18595" xr:uid="{8A403460-E1A3-4AA7-88FC-A82BF109684E}"/>
    <cellStyle name="Normal 2 2 2 2 2 2 2 7 3 6" xfId="18596" xr:uid="{CAB5D183-37C3-43C1-825A-6C50434CED08}"/>
    <cellStyle name="Normal 2 2 2 2 2 2 2 7 4" xfId="18597" xr:uid="{ADBA60DD-8BE9-4143-AB0B-CB6A446347C9}"/>
    <cellStyle name="Normal 2 2 2 2 2 2 2 7 4 2" xfId="18598" xr:uid="{97D6A837-7F15-4A12-88CA-489CB6310581}"/>
    <cellStyle name="Normal 2 2 2 2 2 2 2 7 4 3" xfId="18599" xr:uid="{1F127244-BC8F-4B33-A6A1-716CC46A2C79}"/>
    <cellStyle name="Normal 2 2 2 2 2 2 2 7 4 4" xfId="18600" xr:uid="{3A41BBCE-A16C-4121-BCD3-2C665113FE7F}"/>
    <cellStyle name="Normal 2 2 2 2 2 2 2 7 4 5" xfId="18601" xr:uid="{006C7F68-43B6-4AF4-A0B3-CEED75CB2E1E}"/>
    <cellStyle name="Normal 2 2 2 2 2 2 2 7 4 6" xfId="18602" xr:uid="{C1062BBD-9DCB-4DF6-BCEE-EC6681819C11}"/>
    <cellStyle name="Normal 2 2 2 2 2 2 2 7 5" xfId="18603" xr:uid="{4A4E177C-B7C1-47A2-B6CD-953E756FB144}"/>
    <cellStyle name="Normal 2 2 2 2 2 2 2 7 5 2" xfId="18604" xr:uid="{C631BB23-EC23-46B5-90B6-FA66400E82A3}"/>
    <cellStyle name="Normal 2 2 2 2 2 2 2 7 5 3" xfId="18605" xr:uid="{D7C8779D-8A22-4D4C-8E2B-C6161047E9AB}"/>
    <cellStyle name="Normal 2 2 2 2 2 2 2 7 5 4" xfId="18606" xr:uid="{0B04BD2A-314D-419E-9FF1-2E535B0AAFBA}"/>
    <cellStyle name="Normal 2 2 2 2 2 2 2 7 5 5" xfId="18607" xr:uid="{7EAF6C81-34FF-4785-9FDF-87C9B956FAEA}"/>
    <cellStyle name="Normal 2 2 2 2 2 2 2 7 5 6" xfId="18608" xr:uid="{E8F318A8-AE13-442C-8DC7-8E3964793575}"/>
    <cellStyle name="Normal 2 2 2 2 2 2 2 7 6" xfId="18609" xr:uid="{B7624038-5DFA-48D4-82CE-9FF3FC017184}"/>
    <cellStyle name="Normal 2 2 2 2 2 2 2 7 6 2" xfId="18610" xr:uid="{B7DEF0A0-A26A-4AFD-8120-F20F8CAE6D12}"/>
    <cellStyle name="Normal 2 2 2 2 2 2 2 7 6 3" xfId="18611" xr:uid="{44334D3D-8E4D-4389-A969-E21CF72459D1}"/>
    <cellStyle name="Normal 2 2 2 2 2 2 2 7 6 4" xfId="18612" xr:uid="{A3446B6C-D8E6-4A7E-974C-5B762FA48ECC}"/>
    <cellStyle name="Normal 2 2 2 2 2 2 2 7 6 5" xfId="18613" xr:uid="{D68B224B-9634-4AD0-AF32-084974B5746C}"/>
    <cellStyle name="Normal 2 2 2 2 2 2 2 7 6 6" xfId="18614" xr:uid="{E7AC7D7A-9AC3-47D1-81BC-A141AC14FF23}"/>
    <cellStyle name="Normal 2 2 2 2 2 2 2 7 7" xfId="18615" xr:uid="{E0883B1F-A29F-49D1-B704-EA9D269AD41D}"/>
    <cellStyle name="Normal 2 2 2 2 2 2 2 7 7 2" xfId="18616" xr:uid="{C8B28DF0-0FE2-46CA-A48D-7F4FBA34A8BA}"/>
    <cellStyle name="Normal 2 2 2 2 2 2 2 7 7 3" xfId="18617" xr:uid="{C62F3ED4-3F26-4754-A2FE-379748BD5BDC}"/>
    <cellStyle name="Normal 2 2 2 2 2 2 2 7 7 4" xfId="18618" xr:uid="{D7B518F9-4899-4405-872A-A91924FDC385}"/>
    <cellStyle name="Normal 2 2 2 2 2 2 2 7 7 5" xfId="18619" xr:uid="{9D0C9C83-899B-41B0-99AA-EBFFB1F099E2}"/>
    <cellStyle name="Normal 2 2 2 2 2 2 2 7 7 6" xfId="18620" xr:uid="{5F2A99C4-67A4-4B1A-B890-6BBCB31C7424}"/>
    <cellStyle name="Normal 2 2 2 2 2 2 2 7 8" xfId="18621" xr:uid="{C057537F-589D-46E2-B83D-71ECC1A09AA3}"/>
    <cellStyle name="Normal 2 2 2 2 2 2 2 7 8 2" xfId="18622" xr:uid="{156919AD-E6A6-4B71-9DDB-A56AD3738780}"/>
    <cellStyle name="Normal 2 2 2 2 2 2 2 7 8 3" xfId="18623" xr:uid="{0DC7ABD6-A033-4C7B-BFF3-367E975F3805}"/>
    <cellStyle name="Normal 2 2 2 2 2 2 2 7 8 4" xfId="18624" xr:uid="{DD163AB9-B94D-4033-9909-23F472CCAC4C}"/>
    <cellStyle name="Normal 2 2 2 2 2 2 2 7 8 5" xfId="18625" xr:uid="{799537EC-A7B8-4F40-BFC6-7D04A3CA5BD2}"/>
    <cellStyle name="Normal 2 2 2 2 2 2 2 7 8 6" xfId="18626" xr:uid="{433B7B30-B16F-4CCE-B747-DFF60A10E066}"/>
    <cellStyle name="Normal 2 2 2 2 2 2 2 7 9" xfId="18627" xr:uid="{7026C8CB-0A48-4D9B-872C-0F3D667502EC}"/>
    <cellStyle name="Normal 2 2 2 2 2 2 2 70" xfId="18628" xr:uid="{112B344E-A7DF-421E-BCB4-7DC0A30A1066}"/>
    <cellStyle name="Normal 2 2 2 2 2 2 2 71" xfId="18629" xr:uid="{497CD324-9E74-4D17-862C-F508BA8264C9}"/>
    <cellStyle name="Normal 2 2 2 2 2 2 2 72" xfId="18630" xr:uid="{61C28578-22AB-4A1F-B973-FFFE7927F2FA}"/>
    <cellStyle name="Normal 2 2 2 2 2 2 2 73" xfId="18631" xr:uid="{4296F1EA-D76F-4D23-9A50-23CEF520D138}"/>
    <cellStyle name="Normal 2 2 2 2 2 2 2 74" xfId="18632" xr:uid="{7B63CC55-E441-4C86-A902-C3A70907ECFB}"/>
    <cellStyle name="Normal 2 2 2 2 2 2 2 75" xfId="18633" xr:uid="{5ABE81FE-F459-4CAD-8E12-ABBD197FD4D2}"/>
    <cellStyle name="Normal 2 2 2 2 2 2 2 8" xfId="18634" xr:uid="{5EF6B06C-CC83-40A6-883F-D269C8E8E0F4}"/>
    <cellStyle name="Normal 2 2 2 2 2 2 2 8 10" xfId="18635" xr:uid="{C9FCA915-017D-496C-8593-67032BB42955}"/>
    <cellStyle name="Normal 2 2 2 2 2 2 2 8 11" xfId="18636" xr:uid="{D689D88D-A33E-43ED-9867-216124293243}"/>
    <cellStyle name="Normal 2 2 2 2 2 2 2 8 12" xfId="18637" xr:uid="{21A14F92-4AD5-43C6-B86D-4778789F3257}"/>
    <cellStyle name="Normal 2 2 2 2 2 2 2 8 13" xfId="18638" xr:uid="{479B45ED-2E10-4770-A7A5-E49CC461AFA2}"/>
    <cellStyle name="Normal 2 2 2 2 2 2 2 8 2" xfId="18639" xr:uid="{C1D79BBC-1CA5-432C-82AD-32347BBE75AB}"/>
    <cellStyle name="Normal 2 2 2 2 2 2 2 8 2 2" xfId="18640" xr:uid="{4FBEE914-37D7-4E41-880E-7C9BFCAFF7EB}"/>
    <cellStyle name="Normal 2 2 2 2 2 2 2 8 2 3" xfId="18641" xr:uid="{B6CA5D14-16DC-4043-B707-D5F192BA1D6C}"/>
    <cellStyle name="Normal 2 2 2 2 2 2 2 8 2 4" xfId="18642" xr:uid="{F12C2CF9-590D-4E01-87FE-86FC657F7B1B}"/>
    <cellStyle name="Normal 2 2 2 2 2 2 2 8 2 5" xfId="18643" xr:uid="{00587680-5049-4EB6-9592-119773D11C3F}"/>
    <cellStyle name="Normal 2 2 2 2 2 2 2 8 2 6" xfId="18644" xr:uid="{149E793F-07D4-41F6-8CD7-FD8D3C9F2031}"/>
    <cellStyle name="Normal 2 2 2 2 2 2 2 8 3" xfId="18645" xr:uid="{CD42FCAA-5150-4D22-9ADF-AB648EF3AAED}"/>
    <cellStyle name="Normal 2 2 2 2 2 2 2 8 3 2" xfId="18646" xr:uid="{7197D5D1-319D-4E74-B54E-91CB4DE7AFD5}"/>
    <cellStyle name="Normal 2 2 2 2 2 2 2 8 3 3" xfId="18647" xr:uid="{5E8D3A4A-0206-41F9-ABF1-A293A536FD2E}"/>
    <cellStyle name="Normal 2 2 2 2 2 2 2 8 3 4" xfId="18648" xr:uid="{B68B195F-DA8E-4838-BB57-B5F7A66E5795}"/>
    <cellStyle name="Normal 2 2 2 2 2 2 2 8 3 5" xfId="18649" xr:uid="{46D98141-D57B-46A9-A975-96A0AA478A1C}"/>
    <cellStyle name="Normal 2 2 2 2 2 2 2 8 3 6" xfId="18650" xr:uid="{AFA73EB7-D849-472A-AAE4-738B418FE7DA}"/>
    <cellStyle name="Normal 2 2 2 2 2 2 2 8 4" xfId="18651" xr:uid="{26B87760-8CA6-47C5-88F1-83BB05595944}"/>
    <cellStyle name="Normal 2 2 2 2 2 2 2 8 4 2" xfId="18652" xr:uid="{3C69CED7-6D1B-4038-9C98-409E9615307C}"/>
    <cellStyle name="Normal 2 2 2 2 2 2 2 8 4 3" xfId="18653" xr:uid="{C2285BCF-6904-43B8-8BD2-A48A65A61BE7}"/>
    <cellStyle name="Normal 2 2 2 2 2 2 2 8 4 4" xfId="18654" xr:uid="{8FFC3656-70A7-4256-A993-0A8495494DBC}"/>
    <cellStyle name="Normal 2 2 2 2 2 2 2 8 4 5" xfId="18655" xr:uid="{350E9B28-0636-4EC9-919A-D0A5BC2C6680}"/>
    <cellStyle name="Normal 2 2 2 2 2 2 2 8 4 6" xfId="18656" xr:uid="{85615BC7-5010-4903-915D-03DBD100210D}"/>
    <cellStyle name="Normal 2 2 2 2 2 2 2 8 5" xfId="18657" xr:uid="{AE288654-BCA6-44D3-BDB3-C4BC1EAE7D9E}"/>
    <cellStyle name="Normal 2 2 2 2 2 2 2 8 5 2" xfId="18658" xr:uid="{95ED48D3-5E30-42F5-92F3-F984219840DD}"/>
    <cellStyle name="Normal 2 2 2 2 2 2 2 8 5 3" xfId="18659" xr:uid="{70F78B89-6806-4421-9AE4-9C1CB42027A8}"/>
    <cellStyle name="Normal 2 2 2 2 2 2 2 8 5 4" xfId="18660" xr:uid="{F7892379-64ED-4717-9399-55208FDA5812}"/>
    <cellStyle name="Normal 2 2 2 2 2 2 2 8 5 5" xfId="18661" xr:uid="{5B7A9750-1252-40BC-953D-069647F96059}"/>
    <cellStyle name="Normal 2 2 2 2 2 2 2 8 5 6" xfId="18662" xr:uid="{927DBAF1-E406-4497-BC6C-ACECF0EA78F0}"/>
    <cellStyle name="Normal 2 2 2 2 2 2 2 8 6" xfId="18663" xr:uid="{4624058F-1EB8-4318-8AE1-56ACA836B8AB}"/>
    <cellStyle name="Normal 2 2 2 2 2 2 2 8 6 2" xfId="18664" xr:uid="{0AFF3668-BEE9-4039-8A1F-934F9D6C3EC8}"/>
    <cellStyle name="Normal 2 2 2 2 2 2 2 8 6 3" xfId="18665" xr:uid="{76485BA6-7B7C-43B7-A86E-99A0E6E64C53}"/>
    <cellStyle name="Normal 2 2 2 2 2 2 2 8 6 4" xfId="18666" xr:uid="{3CCED8CD-0E29-409B-BEA0-79208A20BC19}"/>
    <cellStyle name="Normal 2 2 2 2 2 2 2 8 6 5" xfId="18667" xr:uid="{316354E4-8913-4D5B-9E0E-A10BC99CFFA2}"/>
    <cellStyle name="Normal 2 2 2 2 2 2 2 8 6 6" xfId="18668" xr:uid="{0002A5DC-4FD8-4A79-BB03-DBCFE42BE5FB}"/>
    <cellStyle name="Normal 2 2 2 2 2 2 2 8 7" xfId="18669" xr:uid="{FAC0A486-0279-4E65-B034-9266C63F23D4}"/>
    <cellStyle name="Normal 2 2 2 2 2 2 2 8 7 2" xfId="18670" xr:uid="{8EE3D0D2-DD9C-4DEC-92FF-D4D7139E6A3E}"/>
    <cellStyle name="Normal 2 2 2 2 2 2 2 8 7 3" xfId="18671" xr:uid="{1CA58C54-8960-4F33-8210-D254B7A7602C}"/>
    <cellStyle name="Normal 2 2 2 2 2 2 2 8 7 4" xfId="18672" xr:uid="{B8F9FFD0-FB9E-4D2C-8863-90D325CD8951}"/>
    <cellStyle name="Normal 2 2 2 2 2 2 2 8 7 5" xfId="18673" xr:uid="{D88ADCB1-EB7B-4A60-BE4B-36306C0D8B62}"/>
    <cellStyle name="Normal 2 2 2 2 2 2 2 8 7 6" xfId="18674" xr:uid="{0B4F86E2-B1CF-49CA-ADAD-7C92B8046746}"/>
    <cellStyle name="Normal 2 2 2 2 2 2 2 8 8" xfId="18675" xr:uid="{6C552F63-5686-48FB-A303-64A073B68E6C}"/>
    <cellStyle name="Normal 2 2 2 2 2 2 2 8 8 2" xfId="18676" xr:uid="{859C1E2C-C9F3-426F-8D0A-F730041F1789}"/>
    <cellStyle name="Normal 2 2 2 2 2 2 2 8 8 3" xfId="18677" xr:uid="{879A46B6-6F70-43C6-9FD7-331C3CDBD943}"/>
    <cellStyle name="Normal 2 2 2 2 2 2 2 8 8 4" xfId="18678" xr:uid="{811C0BEA-3F45-4760-A0BA-9D3F1CA1B9E3}"/>
    <cellStyle name="Normal 2 2 2 2 2 2 2 8 8 5" xfId="18679" xr:uid="{8B46C61B-9CCE-47F2-8F53-9020B50040C7}"/>
    <cellStyle name="Normal 2 2 2 2 2 2 2 8 8 6" xfId="18680" xr:uid="{067C6963-8CA9-4A5C-890D-21A7060069E5}"/>
    <cellStyle name="Normal 2 2 2 2 2 2 2 8 9" xfId="18681" xr:uid="{6247BCDE-D029-451E-BBD8-3A0965F2BDDC}"/>
    <cellStyle name="Normal 2 2 2 2 2 2 2 9" xfId="18682" xr:uid="{AF614D9E-8D10-4F12-9DD6-F84CD6321F05}"/>
    <cellStyle name="Normal 2 2 2 2 2 2 2 9 10" xfId="18683" xr:uid="{22FD8697-4B37-4471-98CE-ED18B7F32626}"/>
    <cellStyle name="Normal 2 2 2 2 2 2 2 9 11" xfId="18684" xr:uid="{A2CA8D0B-0682-4EE3-8E68-613703AB7732}"/>
    <cellStyle name="Normal 2 2 2 2 2 2 2 9 12" xfId="18685" xr:uid="{9F44D3A1-557A-4510-A4E9-5F2A8FF04647}"/>
    <cellStyle name="Normal 2 2 2 2 2 2 2 9 13" xfId="18686" xr:uid="{591EF6F3-0523-4E36-B2CF-3AC5F6E378E6}"/>
    <cellStyle name="Normal 2 2 2 2 2 2 2 9 2" xfId="18687" xr:uid="{6546FA63-929D-4EC1-B005-AE6820FD87BD}"/>
    <cellStyle name="Normal 2 2 2 2 2 2 2 9 2 2" xfId="18688" xr:uid="{1FA374BE-DD71-493F-948C-2620FEEC20B4}"/>
    <cellStyle name="Normal 2 2 2 2 2 2 2 9 2 3" xfId="18689" xr:uid="{153DB177-3716-43A0-99D0-8429C599FA7C}"/>
    <cellStyle name="Normal 2 2 2 2 2 2 2 9 2 4" xfId="18690" xr:uid="{11DFD48C-B734-4B21-834E-7814010C16B9}"/>
    <cellStyle name="Normal 2 2 2 2 2 2 2 9 2 5" xfId="18691" xr:uid="{47088535-A97A-46F7-9966-50B4C4E9223C}"/>
    <cellStyle name="Normal 2 2 2 2 2 2 2 9 2 6" xfId="18692" xr:uid="{DB06BA9A-AE6E-44C4-B5AE-3990A5AA5942}"/>
    <cellStyle name="Normal 2 2 2 2 2 2 2 9 3" xfId="18693" xr:uid="{C59A1B14-0E83-4145-9E47-12177BE7C824}"/>
    <cellStyle name="Normal 2 2 2 2 2 2 2 9 3 2" xfId="18694" xr:uid="{597922BF-99EB-460E-9187-88E015074FE0}"/>
    <cellStyle name="Normal 2 2 2 2 2 2 2 9 3 3" xfId="18695" xr:uid="{58491BF6-11F3-4195-8F3A-E7785CAD7799}"/>
    <cellStyle name="Normal 2 2 2 2 2 2 2 9 3 4" xfId="18696" xr:uid="{2802BCE8-F088-4ADE-87D2-BB5326B88A5D}"/>
    <cellStyle name="Normal 2 2 2 2 2 2 2 9 3 5" xfId="18697" xr:uid="{031B52C6-BA42-4299-A207-548E3DC5E7B6}"/>
    <cellStyle name="Normal 2 2 2 2 2 2 2 9 3 6" xfId="18698" xr:uid="{F7CBFFF0-8A63-408E-BDE8-A118478FB5E4}"/>
    <cellStyle name="Normal 2 2 2 2 2 2 2 9 4" xfId="18699" xr:uid="{96F28358-5E96-4806-BEC7-F6FE49BA125B}"/>
    <cellStyle name="Normal 2 2 2 2 2 2 2 9 4 2" xfId="18700" xr:uid="{64EA1606-B780-4D02-A46F-4E9DB51DD726}"/>
    <cellStyle name="Normal 2 2 2 2 2 2 2 9 4 3" xfId="18701" xr:uid="{21FF3F0E-A3D6-4FF5-A55F-840074F43A89}"/>
    <cellStyle name="Normal 2 2 2 2 2 2 2 9 4 4" xfId="18702" xr:uid="{F62AC784-1D52-4DEE-98F5-AAD243168D4C}"/>
    <cellStyle name="Normal 2 2 2 2 2 2 2 9 4 5" xfId="18703" xr:uid="{01E88192-9647-4538-83C7-B3A41EBE66D2}"/>
    <cellStyle name="Normal 2 2 2 2 2 2 2 9 4 6" xfId="18704" xr:uid="{3E0F7A4A-828D-4442-BA22-89018C869FED}"/>
    <cellStyle name="Normal 2 2 2 2 2 2 2 9 5" xfId="18705" xr:uid="{DA8C40EA-F8B9-4B20-B852-678C2600D7CF}"/>
    <cellStyle name="Normal 2 2 2 2 2 2 2 9 5 2" xfId="18706" xr:uid="{F260036D-B51E-47A3-AC3D-F061FB32AD7F}"/>
    <cellStyle name="Normal 2 2 2 2 2 2 2 9 5 3" xfId="18707" xr:uid="{D46B62A6-1DD8-4558-A80A-EFDBA6B90855}"/>
    <cellStyle name="Normal 2 2 2 2 2 2 2 9 5 4" xfId="18708" xr:uid="{6925C5FB-975A-4B43-A20F-C18C7107E25F}"/>
    <cellStyle name="Normal 2 2 2 2 2 2 2 9 5 5" xfId="18709" xr:uid="{AA0D34D5-10C1-488A-B014-FB2DF985DC09}"/>
    <cellStyle name="Normal 2 2 2 2 2 2 2 9 5 6" xfId="18710" xr:uid="{69D28DED-CD63-4155-B7E3-55F63D45E03A}"/>
    <cellStyle name="Normal 2 2 2 2 2 2 2 9 6" xfId="18711" xr:uid="{0DD39B5A-D1C4-417D-A290-70D84E1EE288}"/>
    <cellStyle name="Normal 2 2 2 2 2 2 2 9 6 2" xfId="18712" xr:uid="{AF7BED29-0E40-4B60-9A10-4713331D941C}"/>
    <cellStyle name="Normal 2 2 2 2 2 2 2 9 6 3" xfId="18713" xr:uid="{58832195-6BE1-4915-A351-F7D9FAA9946A}"/>
    <cellStyle name="Normal 2 2 2 2 2 2 2 9 6 4" xfId="18714" xr:uid="{EFD194B1-04B3-4806-850D-39B329AB719C}"/>
    <cellStyle name="Normal 2 2 2 2 2 2 2 9 6 5" xfId="18715" xr:uid="{95F9667E-1FD6-435F-9F36-663D51175121}"/>
    <cellStyle name="Normal 2 2 2 2 2 2 2 9 6 6" xfId="18716" xr:uid="{7DA00D0D-A5F7-4DF6-A7A3-EE559695E6A4}"/>
    <cellStyle name="Normal 2 2 2 2 2 2 2 9 7" xfId="18717" xr:uid="{0559B8E4-AB41-4748-AE88-9D83030D264C}"/>
    <cellStyle name="Normal 2 2 2 2 2 2 2 9 7 2" xfId="18718" xr:uid="{BBA39742-D6A7-40E8-AE73-FAD56BA9247E}"/>
    <cellStyle name="Normal 2 2 2 2 2 2 2 9 7 3" xfId="18719" xr:uid="{EF66C66F-6990-44BF-BD6B-6461FAF1E749}"/>
    <cellStyle name="Normal 2 2 2 2 2 2 2 9 7 4" xfId="18720" xr:uid="{C8773143-99F7-4FFB-9053-A64297AC3030}"/>
    <cellStyle name="Normal 2 2 2 2 2 2 2 9 7 5" xfId="18721" xr:uid="{CF30BC57-DDEA-473D-B5FA-0AAF75898402}"/>
    <cellStyle name="Normal 2 2 2 2 2 2 2 9 7 6" xfId="18722" xr:uid="{3FD2264E-4536-4569-BC6A-6F011A082384}"/>
    <cellStyle name="Normal 2 2 2 2 2 2 2 9 8" xfId="18723" xr:uid="{59360694-59BC-4CD4-B19E-6E6EE6C5B418}"/>
    <cellStyle name="Normal 2 2 2 2 2 2 2 9 8 2" xfId="18724" xr:uid="{02410418-DDC2-4E79-8F55-5E16C7521918}"/>
    <cellStyle name="Normal 2 2 2 2 2 2 2 9 8 3" xfId="18725" xr:uid="{2C461B2F-442E-4524-9FBF-52DFE0BCEC43}"/>
    <cellStyle name="Normal 2 2 2 2 2 2 2 9 8 4" xfId="18726" xr:uid="{92871061-0322-485F-A703-0BED9B89EC3A}"/>
    <cellStyle name="Normal 2 2 2 2 2 2 2 9 8 5" xfId="18727" xr:uid="{5860F7D6-04BB-48D1-9658-A34628B709E1}"/>
    <cellStyle name="Normal 2 2 2 2 2 2 2 9 8 6" xfId="18728" xr:uid="{7E1C7217-EAE8-45D9-8D33-9E16913C50C0}"/>
    <cellStyle name="Normal 2 2 2 2 2 2 2 9 9" xfId="18729" xr:uid="{EA991B3B-6F3E-4861-AAD5-2CE9DCD682E5}"/>
    <cellStyle name="Normal 2 2 2 2 2 2 20" xfId="18730" xr:uid="{A6879CE2-7E5F-4B10-87DC-9B2D3FC9C0F6}"/>
    <cellStyle name="Normal 2 2 2 2 2 2 20 10" xfId="18731" xr:uid="{83A9542D-7D69-4338-AFD7-DACB826A7C4B}"/>
    <cellStyle name="Normal 2 2 2 2 2 2 20 11" xfId="18732" xr:uid="{4C40437E-A29F-4E67-83D6-4BCDD5E79B22}"/>
    <cellStyle name="Normal 2 2 2 2 2 2 20 12" xfId="18733" xr:uid="{12C95B59-3E6C-4158-8DBC-2F2A221605C3}"/>
    <cellStyle name="Normal 2 2 2 2 2 2 20 13" xfId="18734" xr:uid="{D71AA5D7-285F-4D8E-A973-406D3CDBAA7D}"/>
    <cellStyle name="Normal 2 2 2 2 2 2 20 2" xfId="18735" xr:uid="{DEA39BE2-801B-4BFA-899C-79E506A8B14E}"/>
    <cellStyle name="Normal 2 2 2 2 2 2 20 2 2" xfId="18736" xr:uid="{E11DC48C-5EA0-4E89-9D56-19206334201D}"/>
    <cellStyle name="Normal 2 2 2 2 2 2 20 2 3" xfId="18737" xr:uid="{91AC4123-BBB6-48B1-9A03-2174B6670E67}"/>
    <cellStyle name="Normal 2 2 2 2 2 2 20 2 4" xfId="18738" xr:uid="{298C44B9-B85B-4BA3-A7F7-1514E172DCA1}"/>
    <cellStyle name="Normal 2 2 2 2 2 2 20 2 5" xfId="18739" xr:uid="{06A63A01-091D-4EA6-B270-BB30568CAF7D}"/>
    <cellStyle name="Normal 2 2 2 2 2 2 20 2 6" xfId="18740" xr:uid="{1B0F46E0-23C0-409C-B3A7-8027E751DF4A}"/>
    <cellStyle name="Normal 2 2 2 2 2 2 20 3" xfId="18741" xr:uid="{3EDD3886-0AA6-4974-862A-B66EC0F10910}"/>
    <cellStyle name="Normal 2 2 2 2 2 2 20 3 2" xfId="18742" xr:uid="{EC0DF964-C1F5-4771-9B9B-57B00C3FCADD}"/>
    <cellStyle name="Normal 2 2 2 2 2 2 20 3 3" xfId="18743" xr:uid="{49103CA8-4002-46FA-A866-8A61A1F98CF3}"/>
    <cellStyle name="Normal 2 2 2 2 2 2 20 3 4" xfId="18744" xr:uid="{D10BC03A-248A-4218-9AF5-D9F9F7943A73}"/>
    <cellStyle name="Normal 2 2 2 2 2 2 20 3 5" xfId="18745" xr:uid="{01260D06-07BD-4FF7-B633-5B59944323D9}"/>
    <cellStyle name="Normal 2 2 2 2 2 2 20 3 6" xfId="18746" xr:uid="{D8368C7B-2709-4775-900B-DF5DC4167954}"/>
    <cellStyle name="Normal 2 2 2 2 2 2 20 4" xfId="18747" xr:uid="{22F9C533-88E4-4D65-A78D-9ED3A23795D7}"/>
    <cellStyle name="Normal 2 2 2 2 2 2 20 4 2" xfId="18748" xr:uid="{2095E474-E5FF-48BE-893C-90CE91482C42}"/>
    <cellStyle name="Normal 2 2 2 2 2 2 20 4 3" xfId="18749" xr:uid="{65A97F48-9587-4D3A-8DBF-4044913DD1BE}"/>
    <cellStyle name="Normal 2 2 2 2 2 2 20 4 4" xfId="18750" xr:uid="{7D28A413-F492-44AC-AEF9-624ECC31C7E2}"/>
    <cellStyle name="Normal 2 2 2 2 2 2 20 4 5" xfId="18751" xr:uid="{F0AFE0DF-1150-4BA6-BC63-B021898FAEB9}"/>
    <cellStyle name="Normal 2 2 2 2 2 2 20 4 6" xfId="18752" xr:uid="{CB267648-8097-4DC1-A20A-EFD7A3A2B4BE}"/>
    <cellStyle name="Normal 2 2 2 2 2 2 20 5" xfId="18753" xr:uid="{CC22A915-19C8-4DB9-A87F-427C0043832A}"/>
    <cellStyle name="Normal 2 2 2 2 2 2 20 5 2" xfId="18754" xr:uid="{7F5D45D7-8833-49E5-80A9-203DA502BC86}"/>
    <cellStyle name="Normal 2 2 2 2 2 2 20 5 3" xfId="18755" xr:uid="{17A28710-49C7-4529-A88E-C902EF6A0A82}"/>
    <cellStyle name="Normal 2 2 2 2 2 2 20 5 4" xfId="18756" xr:uid="{EE78FD8C-BB45-417F-8C7B-027FFB9F32CF}"/>
    <cellStyle name="Normal 2 2 2 2 2 2 20 5 5" xfId="18757" xr:uid="{990ECE59-EAD6-41E9-8CCB-6EAC5E43B063}"/>
    <cellStyle name="Normal 2 2 2 2 2 2 20 5 6" xfId="18758" xr:uid="{489E2EF5-259E-45F3-9807-BF0BCA110613}"/>
    <cellStyle name="Normal 2 2 2 2 2 2 20 6" xfId="18759" xr:uid="{61360A7A-BF26-4515-8FD7-14998D274AA9}"/>
    <cellStyle name="Normal 2 2 2 2 2 2 20 6 2" xfId="18760" xr:uid="{15225C6D-BF3F-4688-A0F9-CAC53A9F8DFA}"/>
    <cellStyle name="Normal 2 2 2 2 2 2 20 6 3" xfId="18761" xr:uid="{97314A25-B280-4E47-86FE-3720ED279380}"/>
    <cellStyle name="Normal 2 2 2 2 2 2 20 6 4" xfId="18762" xr:uid="{BF031FEC-D1DF-4764-B9A4-F220D07BA523}"/>
    <cellStyle name="Normal 2 2 2 2 2 2 20 6 5" xfId="18763" xr:uid="{BF4413C6-D4E3-4717-A4B6-86485FDD95A0}"/>
    <cellStyle name="Normal 2 2 2 2 2 2 20 6 6" xfId="18764" xr:uid="{F905B1F8-2F7E-44ED-BB6B-A1D177EC8C09}"/>
    <cellStyle name="Normal 2 2 2 2 2 2 20 7" xfId="18765" xr:uid="{0C6BAD09-413A-404D-BA8C-F82A890D8898}"/>
    <cellStyle name="Normal 2 2 2 2 2 2 20 7 2" xfId="18766" xr:uid="{A1FC5708-25DA-4228-94A8-28C50DF8DD9B}"/>
    <cellStyle name="Normal 2 2 2 2 2 2 20 7 3" xfId="18767" xr:uid="{F98AFDF0-37BD-4F19-A949-B2702B64A843}"/>
    <cellStyle name="Normal 2 2 2 2 2 2 20 7 4" xfId="18768" xr:uid="{3C477550-1B94-4208-BAD8-98D292C87FFE}"/>
    <cellStyle name="Normal 2 2 2 2 2 2 20 7 5" xfId="18769" xr:uid="{03B75D8B-7F2E-4AAD-A4C3-7AB71B311F93}"/>
    <cellStyle name="Normal 2 2 2 2 2 2 20 7 6" xfId="18770" xr:uid="{B448E1BC-E9A5-4811-8B47-A226D108CDCD}"/>
    <cellStyle name="Normal 2 2 2 2 2 2 20 8" xfId="18771" xr:uid="{AEFA44CB-0DD0-4A68-9D86-CE43C59CB82D}"/>
    <cellStyle name="Normal 2 2 2 2 2 2 20 8 2" xfId="18772" xr:uid="{C809CCB5-7041-4E33-9762-44DC3841A0D8}"/>
    <cellStyle name="Normal 2 2 2 2 2 2 20 8 3" xfId="18773" xr:uid="{E23D29FB-7198-47BB-ABBE-7AB31FEA0DFC}"/>
    <cellStyle name="Normal 2 2 2 2 2 2 20 8 4" xfId="18774" xr:uid="{654CBE32-40D6-432F-A323-FF620F097DB7}"/>
    <cellStyle name="Normal 2 2 2 2 2 2 20 8 5" xfId="18775" xr:uid="{3FFACE0C-2256-46AE-9FF0-9DF9F95501A0}"/>
    <cellStyle name="Normal 2 2 2 2 2 2 20 8 6" xfId="18776" xr:uid="{6DFD0D82-8F53-4886-B102-5F7F5FC776F3}"/>
    <cellStyle name="Normal 2 2 2 2 2 2 20 9" xfId="18777" xr:uid="{C5D10B2B-0DDC-4C63-99C3-D9FABDD28906}"/>
    <cellStyle name="Normal 2 2 2 2 2 2 21" xfId="18778" xr:uid="{4D56EBCA-8B76-4AC7-B4A4-8AC872C9AB4B}"/>
    <cellStyle name="Normal 2 2 2 2 2 2 21 10" xfId="18779" xr:uid="{F1EFE533-6CF9-426A-8160-3F97208EE72E}"/>
    <cellStyle name="Normal 2 2 2 2 2 2 21 11" xfId="18780" xr:uid="{3E676A85-4746-4DC9-AAB8-73B55D47D783}"/>
    <cellStyle name="Normal 2 2 2 2 2 2 21 12" xfId="18781" xr:uid="{B4A898F6-327C-4145-8D93-F3641ABEDD9C}"/>
    <cellStyle name="Normal 2 2 2 2 2 2 21 13" xfId="18782" xr:uid="{2EE785CE-10E2-4AE7-9A06-3B094423710C}"/>
    <cellStyle name="Normal 2 2 2 2 2 2 21 2" xfId="18783" xr:uid="{557024AD-DE6C-4C0F-8F16-D21CB8C9C220}"/>
    <cellStyle name="Normal 2 2 2 2 2 2 21 2 2" xfId="18784" xr:uid="{DA3A57C3-810D-4E1B-B7F0-E370A13497E5}"/>
    <cellStyle name="Normal 2 2 2 2 2 2 21 2 3" xfId="18785" xr:uid="{F4E966DC-21EA-4B9C-B5AB-5267086E0322}"/>
    <cellStyle name="Normal 2 2 2 2 2 2 21 2 4" xfId="18786" xr:uid="{ED119D96-D37F-4316-B0AA-0809F8392C92}"/>
    <cellStyle name="Normal 2 2 2 2 2 2 21 2 5" xfId="18787" xr:uid="{7D77B4F0-5647-4CB7-B981-6F6020337949}"/>
    <cellStyle name="Normal 2 2 2 2 2 2 21 2 6" xfId="18788" xr:uid="{12B05C60-DA1B-412C-9C7B-5FD895CA4D9B}"/>
    <cellStyle name="Normal 2 2 2 2 2 2 21 3" xfId="18789" xr:uid="{9A29E384-515F-419E-AFDE-75033F23A18E}"/>
    <cellStyle name="Normal 2 2 2 2 2 2 21 3 2" xfId="18790" xr:uid="{CA962864-0D9E-4FDD-ADE8-6EA58DA78E72}"/>
    <cellStyle name="Normal 2 2 2 2 2 2 21 3 3" xfId="18791" xr:uid="{C8FAC408-B489-47EF-96AA-83CCAF3D237A}"/>
    <cellStyle name="Normal 2 2 2 2 2 2 21 3 4" xfId="18792" xr:uid="{1AEC2BAD-D193-4147-8D44-8F2ABC40D1CB}"/>
    <cellStyle name="Normal 2 2 2 2 2 2 21 3 5" xfId="18793" xr:uid="{78A4F4DD-4F9C-48E0-98E7-360E03674D2A}"/>
    <cellStyle name="Normal 2 2 2 2 2 2 21 3 6" xfId="18794" xr:uid="{2D5521FC-ADDE-461F-9E9B-313E0C4CC651}"/>
    <cellStyle name="Normal 2 2 2 2 2 2 21 4" xfId="18795" xr:uid="{BA279DF8-FBF8-4EB0-AF92-8586A4EEA32A}"/>
    <cellStyle name="Normal 2 2 2 2 2 2 21 4 2" xfId="18796" xr:uid="{78AB77AC-047A-45D8-95EE-923DBA8BB7E4}"/>
    <cellStyle name="Normal 2 2 2 2 2 2 21 4 3" xfId="18797" xr:uid="{A3295795-CAFA-4CD9-8C6A-C0DAEDBC6CC9}"/>
    <cellStyle name="Normal 2 2 2 2 2 2 21 4 4" xfId="18798" xr:uid="{2ED1F95F-B366-4B49-B3F8-CA958A15F268}"/>
    <cellStyle name="Normal 2 2 2 2 2 2 21 4 5" xfId="18799" xr:uid="{DA969797-782E-4507-9035-71404A2A4AB9}"/>
    <cellStyle name="Normal 2 2 2 2 2 2 21 4 6" xfId="18800" xr:uid="{D5448AAF-2124-4760-BD80-A8874B3C38D9}"/>
    <cellStyle name="Normal 2 2 2 2 2 2 21 5" xfId="18801" xr:uid="{EA9529E9-3410-4F85-AE48-E7C96F35FB81}"/>
    <cellStyle name="Normal 2 2 2 2 2 2 21 5 2" xfId="18802" xr:uid="{F945B92A-213A-4D50-9798-02BFFB0E6D50}"/>
    <cellStyle name="Normal 2 2 2 2 2 2 21 5 3" xfId="18803" xr:uid="{6A30FD69-00BF-4051-8084-9A8FCDA136B2}"/>
    <cellStyle name="Normal 2 2 2 2 2 2 21 5 4" xfId="18804" xr:uid="{0C777563-5949-440D-9E39-0E702CDD0D13}"/>
    <cellStyle name="Normal 2 2 2 2 2 2 21 5 5" xfId="18805" xr:uid="{635EF72C-D7BB-4812-B04E-44BE065D49C4}"/>
    <cellStyle name="Normal 2 2 2 2 2 2 21 5 6" xfId="18806" xr:uid="{F175D51D-7793-4725-AF3A-4D86E345B7C1}"/>
    <cellStyle name="Normal 2 2 2 2 2 2 21 6" xfId="18807" xr:uid="{F330B0FC-4635-4582-97E2-6401802DE4B0}"/>
    <cellStyle name="Normal 2 2 2 2 2 2 21 6 2" xfId="18808" xr:uid="{2A4B3348-C12B-427D-A4DB-DD3E42B67533}"/>
    <cellStyle name="Normal 2 2 2 2 2 2 21 6 3" xfId="18809" xr:uid="{EF12F97D-AFEE-428B-988E-658B49986F9E}"/>
    <cellStyle name="Normal 2 2 2 2 2 2 21 6 4" xfId="18810" xr:uid="{CAD82F8E-98DF-453C-BED4-70AD1A4B16A4}"/>
    <cellStyle name="Normal 2 2 2 2 2 2 21 6 5" xfId="18811" xr:uid="{1A79AA9C-C0C7-48C5-B6D9-923A3BC5229A}"/>
    <cellStyle name="Normal 2 2 2 2 2 2 21 6 6" xfId="18812" xr:uid="{F05A0E47-0C4A-49C2-A5CD-ECD7D4CC1416}"/>
    <cellStyle name="Normal 2 2 2 2 2 2 21 7" xfId="18813" xr:uid="{725AC560-2B27-4533-A550-DBF43B6F92E5}"/>
    <cellStyle name="Normal 2 2 2 2 2 2 21 7 2" xfId="18814" xr:uid="{4E4C2E66-2D01-4407-AB54-949F56E5D4FB}"/>
    <cellStyle name="Normal 2 2 2 2 2 2 21 7 3" xfId="18815" xr:uid="{0B5BEAFB-4564-4690-B6F8-586D0D1F2B6E}"/>
    <cellStyle name="Normal 2 2 2 2 2 2 21 7 4" xfId="18816" xr:uid="{B074DB10-314E-4151-83FA-A0BFFF5F4CBD}"/>
    <cellStyle name="Normal 2 2 2 2 2 2 21 7 5" xfId="18817" xr:uid="{A359E6A6-8897-4AB7-8A15-47FC4B1D914D}"/>
    <cellStyle name="Normal 2 2 2 2 2 2 21 7 6" xfId="18818" xr:uid="{2B3F9109-360F-4530-AEEE-EFC45D29289B}"/>
    <cellStyle name="Normal 2 2 2 2 2 2 21 8" xfId="18819" xr:uid="{EE01C924-DF53-4669-98E8-950F6252D0D7}"/>
    <cellStyle name="Normal 2 2 2 2 2 2 21 8 2" xfId="18820" xr:uid="{837945DD-7F26-4981-96FF-A3B3596DB35C}"/>
    <cellStyle name="Normal 2 2 2 2 2 2 21 8 3" xfId="18821" xr:uid="{F2941724-67F7-4403-9FEB-40BE0284DAA7}"/>
    <cellStyle name="Normal 2 2 2 2 2 2 21 8 4" xfId="18822" xr:uid="{DB25BCA5-AC18-4E34-9B37-B40206013185}"/>
    <cellStyle name="Normal 2 2 2 2 2 2 21 8 5" xfId="18823" xr:uid="{113ED067-D1B9-4061-9B81-36CE32C7AA92}"/>
    <cellStyle name="Normal 2 2 2 2 2 2 21 8 6" xfId="18824" xr:uid="{FBF4E3B2-390A-41D0-A192-F1BA2021D08F}"/>
    <cellStyle name="Normal 2 2 2 2 2 2 21 9" xfId="18825" xr:uid="{B6CB9960-8913-45ED-B068-C8734ACCEFBF}"/>
    <cellStyle name="Normal 2 2 2 2 2 2 22" xfId="18826" xr:uid="{3EB85417-364E-4787-8310-0DF5329DB048}"/>
    <cellStyle name="Normal 2 2 2 2 2 2 22 10" xfId="18827" xr:uid="{ECB298F0-C9DF-4038-AF62-AA95EB1786E9}"/>
    <cellStyle name="Normal 2 2 2 2 2 2 22 11" xfId="18828" xr:uid="{2083D06D-1531-4271-B55A-EDEDCEC9BCE4}"/>
    <cellStyle name="Normal 2 2 2 2 2 2 22 12" xfId="18829" xr:uid="{FDE11601-AB71-4536-B7A9-2257A9B4DDD3}"/>
    <cellStyle name="Normal 2 2 2 2 2 2 22 13" xfId="18830" xr:uid="{157CF27A-5E22-4715-A390-40C9F5546752}"/>
    <cellStyle name="Normal 2 2 2 2 2 2 22 2" xfId="18831" xr:uid="{932DB9F9-C13F-4E74-8682-B239D45B5370}"/>
    <cellStyle name="Normal 2 2 2 2 2 2 22 2 2" xfId="18832" xr:uid="{8E2590FF-0F01-4E27-BDE9-E5FF3D68FEB9}"/>
    <cellStyle name="Normal 2 2 2 2 2 2 22 2 3" xfId="18833" xr:uid="{4EA5AFD8-87B9-4C31-AE26-7AFC6440565F}"/>
    <cellStyle name="Normal 2 2 2 2 2 2 22 2 4" xfId="18834" xr:uid="{7F4ACBCC-1977-434A-A545-0A829DD93D4C}"/>
    <cellStyle name="Normal 2 2 2 2 2 2 22 2 5" xfId="18835" xr:uid="{C7206579-6BA4-474B-83F6-F96E03C6A896}"/>
    <cellStyle name="Normal 2 2 2 2 2 2 22 2 6" xfId="18836" xr:uid="{D07D600C-2DAA-44A8-8D89-1591B7078D43}"/>
    <cellStyle name="Normal 2 2 2 2 2 2 22 3" xfId="18837" xr:uid="{44563520-5B04-442A-88CA-49F59F1402B3}"/>
    <cellStyle name="Normal 2 2 2 2 2 2 22 3 2" xfId="18838" xr:uid="{D197D1ED-CBEE-4218-9DA0-726789DFC25B}"/>
    <cellStyle name="Normal 2 2 2 2 2 2 22 3 3" xfId="18839" xr:uid="{8ADD862B-1A6B-4687-94A8-C61D51B1E902}"/>
    <cellStyle name="Normal 2 2 2 2 2 2 22 3 4" xfId="18840" xr:uid="{3D6BD8CA-AB22-42B3-A5A8-C0C42C1E96CA}"/>
    <cellStyle name="Normal 2 2 2 2 2 2 22 3 5" xfId="18841" xr:uid="{3C811DEA-7623-4251-882F-B99A90DB396E}"/>
    <cellStyle name="Normal 2 2 2 2 2 2 22 3 6" xfId="18842" xr:uid="{1306294C-2429-46FB-A7B5-6335CAC29C47}"/>
    <cellStyle name="Normal 2 2 2 2 2 2 22 4" xfId="18843" xr:uid="{28E18539-046D-4280-A138-80CA69CE8AA1}"/>
    <cellStyle name="Normal 2 2 2 2 2 2 22 4 2" xfId="18844" xr:uid="{BF121897-163A-4064-BE70-4715C8881621}"/>
    <cellStyle name="Normal 2 2 2 2 2 2 22 4 3" xfId="18845" xr:uid="{9B07DB4F-AB2C-4B8F-91BC-E25CA557B45A}"/>
    <cellStyle name="Normal 2 2 2 2 2 2 22 4 4" xfId="18846" xr:uid="{D90729F5-8CF7-4652-A060-263B30C9E80C}"/>
    <cellStyle name="Normal 2 2 2 2 2 2 22 4 5" xfId="18847" xr:uid="{59767F70-AE13-4AA5-B49E-DBA6D6AEF01D}"/>
    <cellStyle name="Normal 2 2 2 2 2 2 22 4 6" xfId="18848" xr:uid="{F3E04E89-82C7-4B48-AE43-D5BBD088B139}"/>
    <cellStyle name="Normal 2 2 2 2 2 2 22 5" xfId="18849" xr:uid="{279F69B2-1234-4B26-9590-174E6B3BECCE}"/>
    <cellStyle name="Normal 2 2 2 2 2 2 22 5 2" xfId="18850" xr:uid="{A051E2ED-82CE-4A19-AB5D-F94568A17701}"/>
    <cellStyle name="Normal 2 2 2 2 2 2 22 5 3" xfId="18851" xr:uid="{8E09EF48-E2BC-4193-85A2-180F76EFEE5C}"/>
    <cellStyle name="Normal 2 2 2 2 2 2 22 5 4" xfId="18852" xr:uid="{186889D2-4BDB-4550-9E9D-E1F7C96A8E90}"/>
    <cellStyle name="Normal 2 2 2 2 2 2 22 5 5" xfId="18853" xr:uid="{5D837C16-1EC7-43DA-BC82-F6C9394B24A6}"/>
    <cellStyle name="Normal 2 2 2 2 2 2 22 5 6" xfId="18854" xr:uid="{FA01F217-BC17-4F48-8F62-9C0FBEC7C804}"/>
    <cellStyle name="Normal 2 2 2 2 2 2 22 6" xfId="18855" xr:uid="{4E86F884-25FD-4371-9303-B57DEE17D2FF}"/>
    <cellStyle name="Normal 2 2 2 2 2 2 22 6 2" xfId="18856" xr:uid="{31F8715B-8BA4-43A9-9E36-7E0CDDB9FBB2}"/>
    <cellStyle name="Normal 2 2 2 2 2 2 22 6 3" xfId="18857" xr:uid="{34736542-8341-43BC-B496-155EE9ACD2DA}"/>
    <cellStyle name="Normal 2 2 2 2 2 2 22 6 4" xfId="18858" xr:uid="{F02464D1-4CBA-42FA-AE49-5DC228A19A36}"/>
    <cellStyle name="Normal 2 2 2 2 2 2 22 6 5" xfId="18859" xr:uid="{09D4429F-3B48-4BD1-8D62-9F31BE80C02F}"/>
    <cellStyle name="Normal 2 2 2 2 2 2 22 6 6" xfId="18860" xr:uid="{7076F4C5-8D4F-419C-B768-DD550F22E02A}"/>
    <cellStyle name="Normal 2 2 2 2 2 2 22 7" xfId="18861" xr:uid="{96732EDC-C0DD-4DBB-9FF0-DFAF4CC05CD1}"/>
    <cellStyle name="Normal 2 2 2 2 2 2 22 7 2" xfId="18862" xr:uid="{0CBF2222-FE3B-488E-BC3D-6F02F695F413}"/>
    <cellStyle name="Normal 2 2 2 2 2 2 22 7 3" xfId="18863" xr:uid="{2E1B0041-4ED1-450F-8E05-266FA806C9B9}"/>
    <cellStyle name="Normal 2 2 2 2 2 2 22 7 4" xfId="18864" xr:uid="{F9688D20-2507-4531-9ED1-A81A5FE950F2}"/>
    <cellStyle name="Normal 2 2 2 2 2 2 22 7 5" xfId="18865" xr:uid="{751050DE-5F15-404F-8A9F-8EE9E71CFE75}"/>
    <cellStyle name="Normal 2 2 2 2 2 2 22 7 6" xfId="18866" xr:uid="{46B013C0-31E1-412D-BFFC-58389F14F71D}"/>
    <cellStyle name="Normal 2 2 2 2 2 2 22 8" xfId="18867" xr:uid="{E0ADEA72-68A5-49D3-A55E-BABE728675DF}"/>
    <cellStyle name="Normal 2 2 2 2 2 2 22 8 2" xfId="18868" xr:uid="{1003689B-8BF3-4AB8-829F-47C5E7F8AD38}"/>
    <cellStyle name="Normal 2 2 2 2 2 2 22 8 3" xfId="18869" xr:uid="{C302C1BA-7760-4D4C-948A-9AFC7A15983E}"/>
    <cellStyle name="Normal 2 2 2 2 2 2 22 8 4" xfId="18870" xr:uid="{1FA9D20E-DE9D-4B25-9DEC-FC7F9FBFB279}"/>
    <cellStyle name="Normal 2 2 2 2 2 2 22 8 5" xfId="18871" xr:uid="{9D21751E-4DB6-408E-9B0C-283208096423}"/>
    <cellStyle name="Normal 2 2 2 2 2 2 22 8 6" xfId="18872" xr:uid="{BDB69B89-D14D-4D1B-ACBC-CADE9A8A3515}"/>
    <cellStyle name="Normal 2 2 2 2 2 2 22 9" xfId="18873" xr:uid="{6369E484-4914-4AB0-9187-8F5F72394D61}"/>
    <cellStyle name="Normal 2 2 2 2 2 2 23" xfId="18874" xr:uid="{B961CBF0-9D70-434A-96D8-B5A5B8CD468A}"/>
    <cellStyle name="Normal 2 2 2 2 2 2 23 10" xfId="18875" xr:uid="{A65F6019-7EC9-402D-82A6-DE6AB3CC969E}"/>
    <cellStyle name="Normal 2 2 2 2 2 2 23 11" xfId="18876" xr:uid="{1E34C304-B5CB-4C47-8314-E8C9760BC22A}"/>
    <cellStyle name="Normal 2 2 2 2 2 2 23 12" xfId="18877" xr:uid="{9D64EF82-354E-488E-92DC-661272A45EFF}"/>
    <cellStyle name="Normal 2 2 2 2 2 2 23 13" xfId="18878" xr:uid="{3E048306-509F-48B6-A3B3-F57C763B44CD}"/>
    <cellStyle name="Normal 2 2 2 2 2 2 23 2" xfId="18879" xr:uid="{7D6B3DCD-004E-4992-AD18-4D4A272A1278}"/>
    <cellStyle name="Normal 2 2 2 2 2 2 23 2 2" xfId="18880" xr:uid="{58E67C41-E495-4975-ACA2-869CD29575CA}"/>
    <cellStyle name="Normal 2 2 2 2 2 2 23 2 3" xfId="18881" xr:uid="{156BE826-AC15-4D25-B8A0-C643912B6CD0}"/>
    <cellStyle name="Normal 2 2 2 2 2 2 23 2 4" xfId="18882" xr:uid="{91ADA2F0-1601-4D5D-A04F-34B1CB06276E}"/>
    <cellStyle name="Normal 2 2 2 2 2 2 23 2 5" xfId="18883" xr:uid="{D1460FD3-DDE0-4B2E-8977-DAAE27B1C0BB}"/>
    <cellStyle name="Normal 2 2 2 2 2 2 23 2 6" xfId="18884" xr:uid="{614C747F-26D8-4EC4-8ABF-74278F75C79C}"/>
    <cellStyle name="Normal 2 2 2 2 2 2 23 3" xfId="18885" xr:uid="{4C707347-B88F-4ACB-9C8C-D3061CC100DA}"/>
    <cellStyle name="Normal 2 2 2 2 2 2 23 3 2" xfId="18886" xr:uid="{9F35B0CA-DEED-4FCB-80B2-7F7F58B6C8F6}"/>
    <cellStyle name="Normal 2 2 2 2 2 2 23 3 3" xfId="18887" xr:uid="{40E5D76A-8A85-4A77-AE49-97B8AEA49EC4}"/>
    <cellStyle name="Normal 2 2 2 2 2 2 23 3 4" xfId="18888" xr:uid="{5BF5254C-6CAF-4929-8BB0-FC0C6923820D}"/>
    <cellStyle name="Normal 2 2 2 2 2 2 23 3 5" xfId="18889" xr:uid="{31C8F0FF-366E-4E12-BF2F-EFDF9C32DF88}"/>
    <cellStyle name="Normal 2 2 2 2 2 2 23 3 6" xfId="18890" xr:uid="{20995322-E7A1-451E-9AA6-EA3B9B986703}"/>
    <cellStyle name="Normal 2 2 2 2 2 2 23 4" xfId="18891" xr:uid="{33FAEC80-F93C-420C-9CE4-42821D42E356}"/>
    <cellStyle name="Normal 2 2 2 2 2 2 23 4 2" xfId="18892" xr:uid="{EBB43D2E-D861-407F-82E6-62BE4F375B00}"/>
    <cellStyle name="Normal 2 2 2 2 2 2 23 4 3" xfId="18893" xr:uid="{BB933097-C615-4BC5-B9CF-CCDC5E316462}"/>
    <cellStyle name="Normal 2 2 2 2 2 2 23 4 4" xfId="18894" xr:uid="{BAD59B34-7386-470C-8FB7-91A9573BE63E}"/>
    <cellStyle name="Normal 2 2 2 2 2 2 23 4 5" xfId="18895" xr:uid="{1DA63484-FDD7-4ED9-A58E-EF43989E10B2}"/>
    <cellStyle name="Normal 2 2 2 2 2 2 23 4 6" xfId="18896" xr:uid="{F469DCB8-2974-485D-9F3A-B3269B584132}"/>
    <cellStyle name="Normal 2 2 2 2 2 2 23 5" xfId="18897" xr:uid="{A2A596A5-C5C3-4481-9538-3D7CDF7B3343}"/>
    <cellStyle name="Normal 2 2 2 2 2 2 23 5 2" xfId="18898" xr:uid="{1DF7FE3A-B20D-456F-9B3D-F582FFFCF711}"/>
    <cellStyle name="Normal 2 2 2 2 2 2 23 5 3" xfId="18899" xr:uid="{378B814D-293B-42AB-AED6-B16FBEA747D3}"/>
    <cellStyle name="Normal 2 2 2 2 2 2 23 5 4" xfId="18900" xr:uid="{0FDEBD94-329C-4AA3-A0CC-834AEFB51830}"/>
    <cellStyle name="Normal 2 2 2 2 2 2 23 5 5" xfId="18901" xr:uid="{591E475D-6694-4D6A-BA45-63D171EB18CF}"/>
    <cellStyle name="Normal 2 2 2 2 2 2 23 5 6" xfId="18902" xr:uid="{08D432BF-5101-4FE5-AB18-C25A12CA9BEA}"/>
    <cellStyle name="Normal 2 2 2 2 2 2 23 6" xfId="18903" xr:uid="{C53B3788-CE36-4560-A4A0-0713A42142E3}"/>
    <cellStyle name="Normal 2 2 2 2 2 2 23 6 2" xfId="18904" xr:uid="{67DB87FF-6D0F-414E-9FD7-4472E5404356}"/>
    <cellStyle name="Normal 2 2 2 2 2 2 23 6 3" xfId="18905" xr:uid="{69FC8B32-2394-44A4-98CD-96D0F1963D06}"/>
    <cellStyle name="Normal 2 2 2 2 2 2 23 6 4" xfId="18906" xr:uid="{3FAEF2E6-1E80-4CEC-9B00-B8807737C5B7}"/>
    <cellStyle name="Normal 2 2 2 2 2 2 23 6 5" xfId="18907" xr:uid="{E2693859-1A38-4179-8E16-42ECDE7842E2}"/>
    <cellStyle name="Normal 2 2 2 2 2 2 23 6 6" xfId="18908" xr:uid="{F96FA11E-2171-4F94-8808-CBB4ADCFDCFB}"/>
    <cellStyle name="Normal 2 2 2 2 2 2 23 7" xfId="18909" xr:uid="{DC7BD101-FECB-4B74-9904-A819D6552897}"/>
    <cellStyle name="Normal 2 2 2 2 2 2 23 7 2" xfId="18910" xr:uid="{49540F38-B488-4DE2-A146-E51BDD0D26C0}"/>
    <cellStyle name="Normal 2 2 2 2 2 2 23 7 3" xfId="18911" xr:uid="{6FE0C7BF-F7F3-4F67-A4DB-4FEE49586D0B}"/>
    <cellStyle name="Normal 2 2 2 2 2 2 23 7 4" xfId="18912" xr:uid="{3F637765-1937-4446-A485-9D85E24A15B1}"/>
    <cellStyle name="Normal 2 2 2 2 2 2 23 7 5" xfId="18913" xr:uid="{E94E0C0D-6D85-41F8-BB71-6F070710F597}"/>
    <cellStyle name="Normal 2 2 2 2 2 2 23 7 6" xfId="18914" xr:uid="{D2D6AEB8-10E2-4119-8FC8-9FC83D4E158F}"/>
    <cellStyle name="Normal 2 2 2 2 2 2 23 8" xfId="18915" xr:uid="{8AB33F37-2EFC-45BE-9A74-74C32B369A87}"/>
    <cellStyle name="Normal 2 2 2 2 2 2 23 8 2" xfId="18916" xr:uid="{70FAC4DC-1D63-4CEA-808A-A4A6784F39DF}"/>
    <cellStyle name="Normal 2 2 2 2 2 2 23 8 3" xfId="18917" xr:uid="{7B126B49-0EF9-44A6-B2F7-B411DF973AB6}"/>
    <cellStyle name="Normal 2 2 2 2 2 2 23 8 4" xfId="18918" xr:uid="{3FFF1AEC-CC6B-4B93-98B9-E3C25AEAE313}"/>
    <cellStyle name="Normal 2 2 2 2 2 2 23 8 5" xfId="18919" xr:uid="{91A780CE-A4D4-4906-B510-AF69F5E0A662}"/>
    <cellStyle name="Normal 2 2 2 2 2 2 23 8 6" xfId="18920" xr:uid="{97840FC0-6B1D-48AF-A18F-1FC14B7196A7}"/>
    <cellStyle name="Normal 2 2 2 2 2 2 23 9" xfId="18921" xr:uid="{00C84185-9B57-4C39-B284-5F2E3EE9DF2D}"/>
    <cellStyle name="Normal 2 2 2 2 2 2 24" xfId="18922" xr:uid="{476EEB0C-5C05-4F70-91DC-81C909E1FA1B}"/>
    <cellStyle name="Normal 2 2 2 2 2 2 24 10" xfId="18923" xr:uid="{8BD915EB-1969-49CE-B33D-BF331A8489FD}"/>
    <cellStyle name="Normal 2 2 2 2 2 2 24 11" xfId="18924" xr:uid="{696DAED2-BBFC-4B78-92F1-A46F681DA9FE}"/>
    <cellStyle name="Normal 2 2 2 2 2 2 24 12" xfId="18925" xr:uid="{8FEF9AF3-1301-4A7A-92E0-BC5532192843}"/>
    <cellStyle name="Normal 2 2 2 2 2 2 24 13" xfId="18926" xr:uid="{33A671BC-9CFC-437C-93D9-597623FD5FD4}"/>
    <cellStyle name="Normal 2 2 2 2 2 2 24 2" xfId="18927" xr:uid="{59EE62AB-788F-457B-AEB7-8F980694200B}"/>
    <cellStyle name="Normal 2 2 2 2 2 2 24 2 2" xfId="18928" xr:uid="{BAFD0DD0-BA48-46DA-9387-22B6707DCDE3}"/>
    <cellStyle name="Normal 2 2 2 2 2 2 24 2 3" xfId="18929" xr:uid="{F5A0ABA7-171A-46C5-B3E6-87501A2479FB}"/>
    <cellStyle name="Normal 2 2 2 2 2 2 24 2 4" xfId="18930" xr:uid="{AEE76484-C035-437B-989D-552E5EBB043F}"/>
    <cellStyle name="Normal 2 2 2 2 2 2 24 2 5" xfId="18931" xr:uid="{7C4825B3-4B1E-41F5-BA7B-C3AFA7FD3908}"/>
    <cellStyle name="Normal 2 2 2 2 2 2 24 2 6" xfId="18932" xr:uid="{F5B5BF98-E3E2-4CDA-86F6-C9006E3D216F}"/>
    <cellStyle name="Normal 2 2 2 2 2 2 24 3" xfId="18933" xr:uid="{480BB2F2-1E19-43CD-BC7A-4D982C87A4D7}"/>
    <cellStyle name="Normal 2 2 2 2 2 2 24 3 2" xfId="18934" xr:uid="{00529A18-0699-452E-8E26-566FB63FC869}"/>
    <cellStyle name="Normal 2 2 2 2 2 2 24 3 3" xfId="18935" xr:uid="{B8E188A4-1D27-42CD-9D15-76D7B7DABAD8}"/>
    <cellStyle name="Normal 2 2 2 2 2 2 24 3 4" xfId="18936" xr:uid="{83B1CCD2-9C6E-4792-8A33-15880E2D551A}"/>
    <cellStyle name="Normal 2 2 2 2 2 2 24 3 5" xfId="18937" xr:uid="{229400ED-877C-4341-93B9-1BC787BF9A57}"/>
    <cellStyle name="Normal 2 2 2 2 2 2 24 3 6" xfId="18938" xr:uid="{97B499F1-A1A1-46BC-8A79-22B568D37F65}"/>
    <cellStyle name="Normal 2 2 2 2 2 2 24 4" xfId="18939" xr:uid="{A638E962-C79C-44D8-BFC3-5668E66AE9AF}"/>
    <cellStyle name="Normal 2 2 2 2 2 2 24 4 2" xfId="18940" xr:uid="{1C8382ED-2986-4823-93E8-80720110C8A8}"/>
    <cellStyle name="Normal 2 2 2 2 2 2 24 4 3" xfId="18941" xr:uid="{26B52741-A272-4B95-BF19-09A6B865793F}"/>
    <cellStyle name="Normal 2 2 2 2 2 2 24 4 4" xfId="18942" xr:uid="{BABA249F-810A-48C7-BA2E-6EFE510AAD17}"/>
    <cellStyle name="Normal 2 2 2 2 2 2 24 4 5" xfId="18943" xr:uid="{D039AB12-D745-45BE-BDCC-270289279E48}"/>
    <cellStyle name="Normal 2 2 2 2 2 2 24 4 6" xfId="18944" xr:uid="{39458883-DBA6-4F8D-815D-D1F71D6E447E}"/>
    <cellStyle name="Normal 2 2 2 2 2 2 24 5" xfId="18945" xr:uid="{B658BB44-4DC7-44C6-9471-80C96BA4ABD3}"/>
    <cellStyle name="Normal 2 2 2 2 2 2 24 5 2" xfId="18946" xr:uid="{62159687-C4D6-4D59-9887-EC4D0102D06D}"/>
    <cellStyle name="Normal 2 2 2 2 2 2 24 5 3" xfId="18947" xr:uid="{E9420F66-CF11-420A-BB2A-98A6C072F596}"/>
    <cellStyle name="Normal 2 2 2 2 2 2 24 5 4" xfId="18948" xr:uid="{15D1EFA2-32BB-4B99-AB6E-D7C20CE049A6}"/>
    <cellStyle name="Normal 2 2 2 2 2 2 24 5 5" xfId="18949" xr:uid="{7329513C-0A4F-4CC8-BC9D-12CA68CEF55E}"/>
    <cellStyle name="Normal 2 2 2 2 2 2 24 5 6" xfId="18950" xr:uid="{7C81D55A-0398-40C5-ABAA-8F7ED072A3E3}"/>
    <cellStyle name="Normal 2 2 2 2 2 2 24 6" xfId="18951" xr:uid="{C0B1B96C-4074-4728-A57F-5AB19096FC3D}"/>
    <cellStyle name="Normal 2 2 2 2 2 2 24 6 2" xfId="18952" xr:uid="{C2B5A245-7A5A-4F25-A6D5-53F2D2170DB7}"/>
    <cellStyle name="Normal 2 2 2 2 2 2 24 6 3" xfId="18953" xr:uid="{1233D28E-D2B6-4561-AFFE-A221998C8070}"/>
    <cellStyle name="Normal 2 2 2 2 2 2 24 6 4" xfId="18954" xr:uid="{17A6B02E-8FC4-49B8-8185-D889A39BC83F}"/>
    <cellStyle name="Normal 2 2 2 2 2 2 24 6 5" xfId="18955" xr:uid="{414037D4-F45A-49B6-9F24-2F9C7736A369}"/>
    <cellStyle name="Normal 2 2 2 2 2 2 24 6 6" xfId="18956" xr:uid="{2A1C68EA-BB9B-412C-BED7-21F28D92E588}"/>
    <cellStyle name="Normal 2 2 2 2 2 2 24 7" xfId="18957" xr:uid="{066A633D-2BAE-42F0-8CDD-A70BA9A7136F}"/>
    <cellStyle name="Normal 2 2 2 2 2 2 24 7 2" xfId="18958" xr:uid="{1E02F8C5-EEB9-451E-9C35-B22207166C12}"/>
    <cellStyle name="Normal 2 2 2 2 2 2 24 7 3" xfId="18959" xr:uid="{0F25E10A-A212-4303-B853-D488DA90F0E4}"/>
    <cellStyle name="Normal 2 2 2 2 2 2 24 7 4" xfId="18960" xr:uid="{7334ED36-5CC3-4728-91CB-5B71325D70A0}"/>
    <cellStyle name="Normal 2 2 2 2 2 2 24 7 5" xfId="18961" xr:uid="{C559C6FF-B630-4593-951D-F7B51D8FE584}"/>
    <cellStyle name="Normal 2 2 2 2 2 2 24 7 6" xfId="18962" xr:uid="{4A365B63-0B2F-4EC5-8027-C5354262B278}"/>
    <cellStyle name="Normal 2 2 2 2 2 2 24 8" xfId="18963" xr:uid="{15B34305-38FD-4710-8AF8-9DB3B2D60B8F}"/>
    <cellStyle name="Normal 2 2 2 2 2 2 24 8 2" xfId="18964" xr:uid="{A14B0DD3-C302-4ED2-A9BC-D482871BF8C2}"/>
    <cellStyle name="Normal 2 2 2 2 2 2 24 8 3" xfId="18965" xr:uid="{59D108A1-B589-4269-883A-8D7EB7CB7D15}"/>
    <cellStyle name="Normal 2 2 2 2 2 2 24 8 4" xfId="18966" xr:uid="{46D7864F-1988-42E8-BDEF-2CCF3D798F88}"/>
    <cellStyle name="Normal 2 2 2 2 2 2 24 8 5" xfId="18967" xr:uid="{A5B3D7F4-1B51-498C-AE2D-D7477AAC91B2}"/>
    <cellStyle name="Normal 2 2 2 2 2 2 24 8 6" xfId="18968" xr:uid="{43DBC997-A2D1-417A-A67A-3164DC542BD6}"/>
    <cellStyle name="Normal 2 2 2 2 2 2 24 9" xfId="18969" xr:uid="{D67D3587-1DFE-49E3-9C12-EA6D9F6D933E}"/>
    <cellStyle name="Normal 2 2 2 2 2 2 25" xfId="18970" xr:uid="{E61449B9-C1CF-49BD-B07E-FD13B218845F}"/>
    <cellStyle name="Normal 2 2 2 2 2 2 25 10" xfId="18971" xr:uid="{23E5E41F-0C95-4D23-B925-00FB20D05E1F}"/>
    <cellStyle name="Normal 2 2 2 2 2 2 25 11" xfId="18972" xr:uid="{B0A86FA6-253E-4413-9547-9C83EDC25535}"/>
    <cellStyle name="Normal 2 2 2 2 2 2 25 12" xfId="18973" xr:uid="{9CDA5687-893D-4DB9-BFAB-D9E77D821DB7}"/>
    <cellStyle name="Normal 2 2 2 2 2 2 25 13" xfId="18974" xr:uid="{A9888066-87E8-40F4-B6DA-0254ED21DC6A}"/>
    <cellStyle name="Normal 2 2 2 2 2 2 25 2" xfId="18975" xr:uid="{1C142B8C-F7AC-4CA8-A842-47071394A1CF}"/>
    <cellStyle name="Normal 2 2 2 2 2 2 25 2 2" xfId="18976" xr:uid="{1E1890A6-28E6-4062-8558-CE57CA9CAFF9}"/>
    <cellStyle name="Normal 2 2 2 2 2 2 25 2 3" xfId="18977" xr:uid="{065210AC-6BD6-44B1-9060-D081A74E3DAF}"/>
    <cellStyle name="Normal 2 2 2 2 2 2 25 2 4" xfId="18978" xr:uid="{AE7CF2F2-2A38-42D8-B6B3-42F26EF10244}"/>
    <cellStyle name="Normal 2 2 2 2 2 2 25 2 5" xfId="18979" xr:uid="{E13F4413-81FC-4211-940B-056AAECF9B14}"/>
    <cellStyle name="Normal 2 2 2 2 2 2 25 2 6" xfId="18980" xr:uid="{40814B0A-E713-4588-895C-32EBBAA80D13}"/>
    <cellStyle name="Normal 2 2 2 2 2 2 25 3" xfId="18981" xr:uid="{F98A22B9-866E-4479-9A96-8CB2E987CE94}"/>
    <cellStyle name="Normal 2 2 2 2 2 2 25 3 2" xfId="18982" xr:uid="{5DE90575-E10B-428B-92F0-EFE2E1983604}"/>
    <cellStyle name="Normal 2 2 2 2 2 2 25 3 3" xfId="18983" xr:uid="{0EB09317-DC6E-46C3-8D96-884DE8CEBA88}"/>
    <cellStyle name="Normal 2 2 2 2 2 2 25 3 4" xfId="18984" xr:uid="{4BF180E3-08FE-424E-BCA2-645106E8D315}"/>
    <cellStyle name="Normal 2 2 2 2 2 2 25 3 5" xfId="18985" xr:uid="{03501E21-2B45-4C14-928A-E95BACB9BC8F}"/>
    <cellStyle name="Normal 2 2 2 2 2 2 25 3 6" xfId="18986" xr:uid="{36E96B2E-F368-4D0C-83EB-740806DC13D2}"/>
    <cellStyle name="Normal 2 2 2 2 2 2 25 4" xfId="18987" xr:uid="{F89A967F-D9FE-4433-BEB8-71EA62AEF0EB}"/>
    <cellStyle name="Normal 2 2 2 2 2 2 25 4 2" xfId="18988" xr:uid="{9A7558E5-F4CF-4069-BEC6-A0747421CE84}"/>
    <cellStyle name="Normal 2 2 2 2 2 2 25 4 3" xfId="18989" xr:uid="{E7A0DE00-1EA5-4EF3-9CAE-C4ED6C878EE2}"/>
    <cellStyle name="Normal 2 2 2 2 2 2 25 4 4" xfId="18990" xr:uid="{311F6F39-8F23-4147-921B-11214B64A73B}"/>
    <cellStyle name="Normal 2 2 2 2 2 2 25 4 5" xfId="18991" xr:uid="{D5567BD1-4D6E-439A-B0EA-05FE2B2F8AA6}"/>
    <cellStyle name="Normal 2 2 2 2 2 2 25 4 6" xfId="18992" xr:uid="{B45A1D3E-60C7-41B5-B37A-E60142A25FB0}"/>
    <cellStyle name="Normal 2 2 2 2 2 2 25 5" xfId="18993" xr:uid="{7D28B7E6-006B-4D64-B4C2-DF899118A4FA}"/>
    <cellStyle name="Normal 2 2 2 2 2 2 25 5 2" xfId="18994" xr:uid="{CD37F5CE-45B2-4ACF-8A1C-7C890FAA610F}"/>
    <cellStyle name="Normal 2 2 2 2 2 2 25 5 3" xfId="18995" xr:uid="{D270E1F0-5920-4C12-B658-C59EF1B2384A}"/>
    <cellStyle name="Normal 2 2 2 2 2 2 25 5 4" xfId="18996" xr:uid="{73842252-B138-4745-BBDC-2E115075722D}"/>
    <cellStyle name="Normal 2 2 2 2 2 2 25 5 5" xfId="18997" xr:uid="{3CFD92B3-2522-4119-93F1-C378792F545D}"/>
    <cellStyle name="Normal 2 2 2 2 2 2 25 5 6" xfId="18998" xr:uid="{2E9F173E-365D-4208-85E4-875E6E746F2E}"/>
    <cellStyle name="Normal 2 2 2 2 2 2 25 6" xfId="18999" xr:uid="{0CF7D1F1-3144-4D39-9708-C78908F05237}"/>
    <cellStyle name="Normal 2 2 2 2 2 2 25 6 2" xfId="19000" xr:uid="{3712F5F9-585F-4012-B43F-B3C857BE0696}"/>
    <cellStyle name="Normal 2 2 2 2 2 2 25 6 3" xfId="19001" xr:uid="{BC528F9C-90A4-4EC4-9B83-F26A59353EF9}"/>
    <cellStyle name="Normal 2 2 2 2 2 2 25 6 4" xfId="19002" xr:uid="{17F1544D-F7B6-44BB-8664-4C6C66453220}"/>
    <cellStyle name="Normal 2 2 2 2 2 2 25 6 5" xfId="19003" xr:uid="{65E5F056-C0C3-45FC-BA6E-FABB01B4F924}"/>
    <cellStyle name="Normal 2 2 2 2 2 2 25 6 6" xfId="19004" xr:uid="{DDDCE7A5-5D82-4AA8-9C71-9E9692801466}"/>
    <cellStyle name="Normal 2 2 2 2 2 2 25 7" xfId="19005" xr:uid="{AEB65B69-8A07-4FB2-8475-75574C4A9298}"/>
    <cellStyle name="Normal 2 2 2 2 2 2 25 7 2" xfId="19006" xr:uid="{88E73FE9-D307-4711-A249-8B38519C56B6}"/>
    <cellStyle name="Normal 2 2 2 2 2 2 25 7 3" xfId="19007" xr:uid="{8D30652D-5D4A-46CE-AE26-1D76886D186E}"/>
    <cellStyle name="Normal 2 2 2 2 2 2 25 7 4" xfId="19008" xr:uid="{EB3AF459-8096-4EBB-8CA3-4DF1E9AA9AA9}"/>
    <cellStyle name="Normal 2 2 2 2 2 2 25 7 5" xfId="19009" xr:uid="{76AB6CD9-6FA3-47D2-A438-BB336867A503}"/>
    <cellStyle name="Normal 2 2 2 2 2 2 25 7 6" xfId="19010" xr:uid="{5CE6EDC1-49C1-4BAB-ADAE-A8509D0C014E}"/>
    <cellStyle name="Normal 2 2 2 2 2 2 25 8" xfId="19011" xr:uid="{6304AC33-4620-4885-835E-93D59B7850D3}"/>
    <cellStyle name="Normal 2 2 2 2 2 2 25 8 2" xfId="19012" xr:uid="{74E7837B-E7BF-4801-B6FD-FAABB39BE3E7}"/>
    <cellStyle name="Normal 2 2 2 2 2 2 25 8 3" xfId="19013" xr:uid="{9CC88884-BE6C-42FD-8EDA-48822FD1A58C}"/>
    <cellStyle name="Normal 2 2 2 2 2 2 25 8 4" xfId="19014" xr:uid="{5BC35FA0-5769-443E-8376-60100C709E98}"/>
    <cellStyle name="Normal 2 2 2 2 2 2 25 8 5" xfId="19015" xr:uid="{84EEB48C-66A6-4F64-B077-C5EF9E758EED}"/>
    <cellStyle name="Normal 2 2 2 2 2 2 25 8 6" xfId="19016" xr:uid="{C3D30519-A353-41D8-9098-A4CF524A3ACE}"/>
    <cellStyle name="Normal 2 2 2 2 2 2 25 9" xfId="19017" xr:uid="{25D84DC4-491F-4646-9896-2A873026CE49}"/>
    <cellStyle name="Normal 2 2 2 2 2 2 26" xfId="19018" xr:uid="{E2C5725A-CFC5-4BB4-A651-888F8E4D285A}"/>
    <cellStyle name="Normal 2 2 2 2 2 2 26 10" xfId="19019" xr:uid="{AE6DDA62-3080-4E0C-8442-398A49D55ED7}"/>
    <cellStyle name="Normal 2 2 2 2 2 2 26 11" xfId="19020" xr:uid="{F4B8B4CF-8CFC-4D3A-AF69-79D19A2F6B70}"/>
    <cellStyle name="Normal 2 2 2 2 2 2 26 12" xfId="19021" xr:uid="{D7A3B759-6DE0-472A-90F5-EEF3AE300B3C}"/>
    <cellStyle name="Normal 2 2 2 2 2 2 26 13" xfId="19022" xr:uid="{3E4FFEF9-62D8-40C9-94D3-201D1DFD32E1}"/>
    <cellStyle name="Normal 2 2 2 2 2 2 26 2" xfId="19023" xr:uid="{851673FC-5B76-405E-AFEE-CF192626738E}"/>
    <cellStyle name="Normal 2 2 2 2 2 2 26 2 2" xfId="19024" xr:uid="{0B644D1F-CFBF-4780-9FA7-57F724A25C2C}"/>
    <cellStyle name="Normal 2 2 2 2 2 2 26 2 3" xfId="19025" xr:uid="{919908AA-D687-47E9-9DB0-8FF33547D349}"/>
    <cellStyle name="Normal 2 2 2 2 2 2 26 2 4" xfId="19026" xr:uid="{C6F925C6-1EEB-4252-9B1C-8CB7D7902B2F}"/>
    <cellStyle name="Normal 2 2 2 2 2 2 26 2 5" xfId="19027" xr:uid="{88902F49-D984-4EFA-8CE5-C5AC001583F2}"/>
    <cellStyle name="Normal 2 2 2 2 2 2 26 2 6" xfId="19028" xr:uid="{A0AAF43D-792F-496B-BB90-CAB53D546AA2}"/>
    <cellStyle name="Normal 2 2 2 2 2 2 26 3" xfId="19029" xr:uid="{FE7DFA8F-D7BC-42B7-939C-8E5DCC807988}"/>
    <cellStyle name="Normal 2 2 2 2 2 2 26 3 2" xfId="19030" xr:uid="{96656012-5557-4062-B878-85919797A531}"/>
    <cellStyle name="Normal 2 2 2 2 2 2 26 3 3" xfId="19031" xr:uid="{F8D84C37-107A-4515-8403-9657249343D0}"/>
    <cellStyle name="Normal 2 2 2 2 2 2 26 3 4" xfId="19032" xr:uid="{C16829C7-C08D-4A16-B9A3-947A88FDD232}"/>
    <cellStyle name="Normal 2 2 2 2 2 2 26 3 5" xfId="19033" xr:uid="{7ACE9B11-1112-47DE-BB94-CE1FE78BF539}"/>
    <cellStyle name="Normal 2 2 2 2 2 2 26 3 6" xfId="19034" xr:uid="{0F6E8FF2-679A-4365-B171-F19A62064893}"/>
    <cellStyle name="Normal 2 2 2 2 2 2 26 4" xfId="19035" xr:uid="{E5F2628B-3B5B-4685-9ED6-BAE93B518513}"/>
    <cellStyle name="Normal 2 2 2 2 2 2 26 4 2" xfId="19036" xr:uid="{261DB389-516B-42B6-8213-BECCE820C9F7}"/>
    <cellStyle name="Normal 2 2 2 2 2 2 26 4 3" xfId="19037" xr:uid="{33B48F3C-7476-4605-8D7E-E6FF792CE1B6}"/>
    <cellStyle name="Normal 2 2 2 2 2 2 26 4 4" xfId="19038" xr:uid="{E36E04E0-2845-4817-A2CB-F06AE37B6A57}"/>
    <cellStyle name="Normal 2 2 2 2 2 2 26 4 5" xfId="19039" xr:uid="{87A468E6-4064-43AF-BACC-65F2B23EB432}"/>
    <cellStyle name="Normal 2 2 2 2 2 2 26 4 6" xfId="19040" xr:uid="{0E08F2A6-24DA-4E0C-9912-255A150BAE2E}"/>
    <cellStyle name="Normal 2 2 2 2 2 2 26 5" xfId="19041" xr:uid="{771F6691-B245-442D-A925-795620B2EA26}"/>
    <cellStyle name="Normal 2 2 2 2 2 2 26 5 2" xfId="19042" xr:uid="{1F540622-580D-4544-98A9-FA6DCD44FDEE}"/>
    <cellStyle name="Normal 2 2 2 2 2 2 26 5 3" xfId="19043" xr:uid="{590CD04C-8BCD-40D0-9B28-A402B859F711}"/>
    <cellStyle name="Normal 2 2 2 2 2 2 26 5 4" xfId="19044" xr:uid="{9578B691-F466-43B4-9CD1-D70FECB4A480}"/>
    <cellStyle name="Normal 2 2 2 2 2 2 26 5 5" xfId="19045" xr:uid="{5642990F-2C93-42C3-8D94-4CADF2F97041}"/>
    <cellStyle name="Normal 2 2 2 2 2 2 26 5 6" xfId="19046" xr:uid="{48BFC4C6-1757-48E2-8A8B-B679AB1648E3}"/>
    <cellStyle name="Normal 2 2 2 2 2 2 26 6" xfId="19047" xr:uid="{7E9A4AED-2309-406F-8CF6-0517363C2BC4}"/>
    <cellStyle name="Normal 2 2 2 2 2 2 26 6 2" xfId="19048" xr:uid="{D329CC8D-5AC4-408E-B075-3BCD7B06A37A}"/>
    <cellStyle name="Normal 2 2 2 2 2 2 26 6 3" xfId="19049" xr:uid="{6CC238E4-0CEB-4B11-8889-95A0246C9D4C}"/>
    <cellStyle name="Normal 2 2 2 2 2 2 26 6 4" xfId="19050" xr:uid="{61D5C477-44AB-4790-851E-980AFCF6F25F}"/>
    <cellStyle name="Normal 2 2 2 2 2 2 26 6 5" xfId="19051" xr:uid="{0255D197-615F-47F5-859F-72C5753AA24D}"/>
    <cellStyle name="Normal 2 2 2 2 2 2 26 6 6" xfId="19052" xr:uid="{1883146A-DAA5-4CCE-82A7-C73CCC41EC44}"/>
    <cellStyle name="Normal 2 2 2 2 2 2 26 7" xfId="19053" xr:uid="{21B9EEBC-DE9B-4044-B15F-32CF16BA2325}"/>
    <cellStyle name="Normal 2 2 2 2 2 2 26 7 2" xfId="19054" xr:uid="{AA932251-F05A-43FB-BB82-A4371BC09C04}"/>
    <cellStyle name="Normal 2 2 2 2 2 2 26 7 3" xfId="19055" xr:uid="{10BE473B-B669-4478-83BF-4A59AF2683D3}"/>
    <cellStyle name="Normal 2 2 2 2 2 2 26 7 4" xfId="19056" xr:uid="{4CA0B3B0-D64A-4D7C-9398-7681F818C915}"/>
    <cellStyle name="Normal 2 2 2 2 2 2 26 7 5" xfId="19057" xr:uid="{54D8F639-934E-48DB-90D5-2A50177305F3}"/>
    <cellStyle name="Normal 2 2 2 2 2 2 26 7 6" xfId="19058" xr:uid="{A9930EA2-E8C8-4ACE-B810-5738C23E3B3B}"/>
    <cellStyle name="Normal 2 2 2 2 2 2 26 8" xfId="19059" xr:uid="{76056FD2-97A3-4F4F-A18C-78D4C4EB204F}"/>
    <cellStyle name="Normal 2 2 2 2 2 2 26 8 2" xfId="19060" xr:uid="{339C4366-4596-4968-A8FC-EDF9C9C73E28}"/>
    <cellStyle name="Normal 2 2 2 2 2 2 26 8 3" xfId="19061" xr:uid="{1A96AE3B-1329-48E6-AFB9-E360688C1494}"/>
    <cellStyle name="Normal 2 2 2 2 2 2 26 8 4" xfId="19062" xr:uid="{D8BEF45C-5420-4916-9F69-E541223596FC}"/>
    <cellStyle name="Normal 2 2 2 2 2 2 26 8 5" xfId="19063" xr:uid="{06B15A19-BE8A-4CE1-AB0C-D10C4B745D62}"/>
    <cellStyle name="Normal 2 2 2 2 2 2 26 8 6" xfId="19064" xr:uid="{36BD3700-07DD-4B7A-8102-22BF7D2EBFE5}"/>
    <cellStyle name="Normal 2 2 2 2 2 2 26 9" xfId="19065" xr:uid="{0552E391-390C-4D72-B46A-A91931A5BEB5}"/>
    <cellStyle name="Normal 2 2 2 2 2 2 27" xfId="19066" xr:uid="{A49001B8-BB74-4060-8230-2B26C8488EC5}"/>
    <cellStyle name="Normal 2 2 2 2 2 2 27 10" xfId="19067" xr:uid="{DAD4063B-1CC5-4F8E-89C7-8A49290166CC}"/>
    <cellStyle name="Normal 2 2 2 2 2 2 27 11" xfId="19068" xr:uid="{52D39AA2-1DA2-4528-A056-8295C555D06B}"/>
    <cellStyle name="Normal 2 2 2 2 2 2 27 12" xfId="19069" xr:uid="{B254ED76-28C9-4A41-A13E-E831AA6703D8}"/>
    <cellStyle name="Normal 2 2 2 2 2 2 27 13" xfId="19070" xr:uid="{9007801A-454B-4CBF-BBA0-7BA00E4934B5}"/>
    <cellStyle name="Normal 2 2 2 2 2 2 27 2" xfId="19071" xr:uid="{8B159266-730C-458C-A5D7-F4B597B34EE4}"/>
    <cellStyle name="Normal 2 2 2 2 2 2 27 2 2" xfId="19072" xr:uid="{981AAC5B-9A50-4168-9C5D-E4CFA4C8EBCF}"/>
    <cellStyle name="Normal 2 2 2 2 2 2 27 2 3" xfId="19073" xr:uid="{63736B91-D668-4FC8-BB67-68E3E9D3E2CD}"/>
    <cellStyle name="Normal 2 2 2 2 2 2 27 2 4" xfId="19074" xr:uid="{E6E979E1-7332-4832-BF0C-31A7D2AFA1FA}"/>
    <cellStyle name="Normal 2 2 2 2 2 2 27 2 5" xfId="19075" xr:uid="{808CAB90-DAE4-4444-80BD-1C3910E1251C}"/>
    <cellStyle name="Normal 2 2 2 2 2 2 27 2 6" xfId="19076" xr:uid="{007DF38B-707A-4284-9F23-581EAAAA4E06}"/>
    <cellStyle name="Normal 2 2 2 2 2 2 27 3" xfId="19077" xr:uid="{D65047B3-2064-40BC-99BA-EA07F8FD80A0}"/>
    <cellStyle name="Normal 2 2 2 2 2 2 27 3 2" xfId="19078" xr:uid="{817A0EDE-44CB-475C-8E62-C5886B241BC8}"/>
    <cellStyle name="Normal 2 2 2 2 2 2 27 3 3" xfId="19079" xr:uid="{26FFF5D7-E0E8-4D51-982A-BE0EB56A355D}"/>
    <cellStyle name="Normal 2 2 2 2 2 2 27 3 4" xfId="19080" xr:uid="{E2549E83-4627-4C61-9CA0-B9BC1C59EBF5}"/>
    <cellStyle name="Normal 2 2 2 2 2 2 27 3 5" xfId="19081" xr:uid="{27000358-CA8B-4932-9D3B-32BF3DB6C709}"/>
    <cellStyle name="Normal 2 2 2 2 2 2 27 3 6" xfId="19082" xr:uid="{7CACDC33-2669-416A-AFAB-C8599F009AF6}"/>
    <cellStyle name="Normal 2 2 2 2 2 2 27 4" xfId="19083" xr:uid="{D220E1A6-2F77-4238-94CA-71F6D3511CB7}"/>
    <cellStyle name="Normal 2 2 2 2 2 2 27 4 2" xfId="19084" xr:uid="{8B4227D4-9BD7-40CE-A8CB-BD40AE404148}"/>
    <cellStyle name="Normal 2 2 2 2 2 2 27 4 3" xfId="19085" xr:uid="{9DD71AED-F93A-4112-A6C7-703540594A21}"/>
    <cellStyle name="Normal 2 2 2 2 2 2 27 4 4" xfId="19086" xr:uid="{24F6D3E4-4517-459C-8519-56E60326A65C}"/>
    <cellStyle name="Normal 2 2 2 2 2 2 27 4 5" xfId="19087" xr:uid="{36711E3B-1FC9-40FB-946A-2573022CAA2D}"/>
    <cellStyle name="Normal 2 2 2 2 2 2 27 4 6" xfId="19088" xr:uid="{E706A163-74C1-4A13-8396-4EA782A11C0C}"/>
    <cellStyle name="Normal 2 2 2 2 2 2 27 5" xfId="19089" xr:uid="{12DA4425-2822-4DDA-AE01-5841BC8BEB34}"/>
    <cellStyle name="Normal 2 2 2 2 2 2 27 5 2" xfId="19090" xr:uid="{0C52BCCD-D400-4EEB-867C-D5A0DFBF7251}"/>
    <cellStyle name="Normal 2 2 2 2 2 2 27 5 3" xfId="19091" xr:uid="{C78ED874-EC4A-4247-A58A-701083A421C9}"/>
    <cellStyle name="Normal 2 2 2 2 2 2 27 5 4" xfId="19092" xr:uid="{3CBD02E2-C1D8-4E08-BB9B-59BFC6CA01B1}"/>
    <cellStyle name="Normal 2 2 2 2 2 2 27 5 5" xfId="19093" xr:uid="{A36303BA-6B4A-4ECE-8E82-3FA65A0AB006}"/>
    <cellStyle name="Normal 2 2 2 2 2 2 27 5 6" xfId="19094" xr:uid="{DA09490D-ED89-4A92-BEA4-E1C3EF8FB645}"/>
    <cellStyle name="Normal 2 2 2 2 2 2 27 6" xfId="19095" xr:uid="{A88B30C6-0366-4F51-AEEF-C50EC58F8A09}"/>
    <cellStyle name="Normal 2 2 2 2 2 2 27 6 2" xfId="19096" xr:uid="{13533C30-A439-4AC0-9F39-6AD27B30B8AC}"/>
    <cellStyle name="Normal 2 2 2 2 2 2 27 6 3" xfId="19097" xr:uid="{646C469A-2C92-48AA-BAB2-AD4EED5A7FCC}"/>
    <cellStyle name="Normal 2 2 2 2 2 2 27 6 4" xfId="19098" xr:uid="{CEEC2508-5C38-4FF4-917D-014EE341B322}"/>
    <cellStyle name="Normal 2 2 2 2 2 2 27 6 5" xfId="19099" xr:uid="{273752AC-2F50-412B-9132-D46C91AD9CB9}"/>
    <cellStyle name="Normal 2 2 2 2 2 2 27 6 6" xfId="19100" xr:uid="{CC61C20A-CD01-4AE3-A124-7501DE201685}"/>
    <cellStyle name="Normal 2 2 2 2 2 2 27 7" xfId="19101" xr:uid="{A43622E4-CEAF-44B0-9727-8FAA86AEACB6}"/>
    <cellStyle name="Normal 2 2 2 2 2 2 27 7 2" xfId="19102" xr:uid="{6516EE58-4DBA-4AD6-A885-A69BF2A2D02B}"/>
    <cellStyle name="Normal 2 2 2 2 2 2 27 7 3" xfId="19103" xr:uid="{0C11F6CD-E549-46FC-9536-63E56FDE2CDF}"/>
    <cellStyle name="Normal 2 2 2 2 2 2 27 7 4" xfId="19104" xr:uid="{CDDE3D91-BEF3-463E-B8C6-73B2C2A35F45}"/>
    <cellStyle name="Normal 2 2 2 2 2 2 27 7 5" xfId="19105" xr:uid="{A3E19115-C22B-46DD-904A-565B7A30C5A7}"/>
    <cellStyle name="Normal 2 2 2 2 2 2 27 7 6" xfId="19106" xr:uid="{BF54D9C5-35E3-4E6F-9AEA-904F6866E5DA}"/>
    <cellStyle name="Normal 2 2 2 2 2 2 27 8" xfId="19107" xr:uid="{E6CECC83-D8CC-4CB4-8082-ECDF18EE81EC}"/>
    <cellStyle name="Normal 2 2 2 2 2 2 27 8 2" xfId="19108" xr:uid="{9E658640-90D0-48F9-B5E3-F0E01FAEB854}"/>
    <cellStyle name="Normal 2 2 2 2 2 2 27 8 3" xfId="19109" xr:uid="{36016DDB-1534-4E6D-BBF5-4C18464D5B2C}"/>
    <cellStyle name="Normal 2 2 2 2 2 2 27 8 4" xfId="19110" xr:uid="{1414BFA4-01AA-476C-9CF0-8517BE16F09A}"/>
    <cellStyle name="Normal 2 2 2 2 2 2 27 8 5" xfId="19111" xr:uid="{E08B9874-9175-48D8-BDC7-FBCB4D962887}"/>
    <cellStyle name="Normal 2 2 2 2 2 2 27 8 6" xfId="19112" xr:uid="{B591D7E1-A060-47E1-BD88-35AB929BB69F}"/>
    <cellStyle name="Normal 2 2 2 2 2 2 27 9" xfId="19113" xr:uid="{D860164F-CCC4-46CB-8F0C-4ED59EE8337F}"/>
    <cellStyle name="Normal 2 2 2 2 2 2 28" xfId="19114" xr:uid="{43CA41C7-FEF5-4E8C-A618-66D1965749D1}"/>
    <cellStyle name="Normal 2 2 2 2 2 2 28 10" xfId="19115" xr:uid="{B425CC81-674E-416D-9C40-41903D746FDA}"/>
    <cellStyle name="Normal 2 2 2 2 2 2 28 11" xfId="19116" xr:uid="{A7AAD344-DBBC-4E5F-86CA-0DC8C17C3824}"/>
    <cellStyle name="Normal 2 2 2 2 2 2 28 2" xfId="19117" xr:uid="{73F97B5B-C9DA-45ED-888B-6B4EAD8F2879}"/>
    <cellStyle name="Normal 2 2 2 2 2 2 28 3" xfId="19118" xr:uid="{5661EC76-A1D2-4113-95DA-71386C33BC30}"/>
    <cellStyle name="Normal 2 2 2 2 2 2 28 4" xfId="19119" xr:uid="{199D9712-E610-476D-BF85-3EDE6755A50E}"/>
    <cellStyle name="Normal 2 2 2 2 2 2 28 5" xfId="19120" xr:uid="{91A514F4-DC1A-4340-ABC9-E9CFB98BA3A3}"/>
    <cellStyle name="Normal 2 2 2 2 2 2 28 6" xfId="19121" xr:uid="{D24B809C-3CB0-476F-8505-ACE1E4231CCB}"/>
    <cellStyle name="Normal 2 2 2 2 2 2 28 7" xfId="19122" xr:uid="{8EE3E058-FC7C-4734-806E-857F254F8DFF}"/>
    <cellStyle name="Normal 2 2 2 2 2 2 28 8" xfId="19123" xr:uid="{092A6A73-984C-4A7C-AFEB-7FD0BF32C95E}"/>
    <cellStyle name="Normal 2 2 2 2 2 2 28 9" xfId="19124" xr:uid="{C862F557-B8E8-40B3-AFDE-106F865972A1}"/>
    <cellStyle name="Normal 2 2 2 2 2 2 29" xfId="19125" xr:uid="{12C06D87-8C9D-47FF-AB1B-B0AC28233665}"/>
    <cellStyle name="Normal 2 2 2 2 2 2 3" xfId="19126" xr:uid="{F78AED09-9061-41D1-8EEB-056D8CE4107F}"/>
    <cellStyle name="Normal 2 2 2 2 2 2 3 10" xfId="19127" xr:uid="{FA775C96-0DFB-498F-805E-9D7EA62B0B11}"/>
    <cellStyle name="Normal 2 2 2 2 2 2 3 11" xfId="19128" xr:uid="{68565F2C-776F-42AE-BF58-4E25CF20F550}"/>
    <cellStyle name="Normal 2 2 2 2 2 2 3 12" xfId="19129" xr:uid="{B5691D0A-7AF5-46E2-B710-C472FAB8058B}"/>
    <cellStyle name="Normal 2 2 2 2 2 2 3 13" xfId="19130" xr:uid="{F75D7E75-07AA-4429-88CB-99EBFA3A36F2}"/>
    <cellStyle name="Normal 2 2 2 2 2 2 3 14" xfId="19131" xr:uid="{49960D00-94F9-4548-B21A-4BC9B5E2DD4A}"/>
    <cellStyle name="Normal 2 2 2 2 2 2 3 2" xfId="19132" xr:uid="{988DF325-E54E-4D5D-A35F-F6D0BA271A16}"/>
    <cellStyle name="Normal 2 2 2 2 2 2 3 2 2" xfId="19133" xr:uid="{A0E793AD-F4F1-4699-81F1-3B18099D6348}"/>
    <cellStyle name="Normal 2 2 2 2 2 2 3 2 3" xfId="19134" xr:uid="{97D531A7-904A-40F2-9948-73E86D286A33}"/>
    <cellStyle name="Normal 2 2 2 2 2 2 3 2 4" xfId="19135" xr:uid="{1012DE29-C9B1-4189-A422-786C840C5BA3}"/>
    <cellStyle name="Normal 2 2 2 2 2 2 3 2 5" xfId="19136" xr:uid="{8C273F2B-57D3-4148-B378-615FA1DB8B9F}"/>
    <cellStyle name="Normal 2 2 2 2 2 2 3 2 6" xfId="19137" xr:uid="{693DE01F-F0E4-4C76-9412-AED8C04E072E}"/>
    <cellStyle name="Normal 2 2 2 2 2 2 3 3" xfId="19138" xr:uid="{FCC7B56E-F009-4221-BD8B-D8DEC1DDADCB}"/>
    <cellStyle name="Normal 2 2 2 2 2 2 3 3 2" xfId="19139" xr:uid="{992C4279-19A2-4076-AAC5-F4D058E328FF}"/>
    <cellStyle name="Normal 2 2 2 2 2 2 3 3 3" xfId="19140" xr:uid="{AA6DD9AA-3866-48DC-9578-5524698AC872}"/>
    <cellStyle name="Normal 2 2 2 2 2 2 3 3 4" xfId="19141" xr:uid="{6C87EFF4-C6BB-4E8D-B85D-C27866FACBFF}"/>
    <cellStyle name="Normal 2 2 2 2 2 2 3 3 5" xfId="19142" xr:uid="{CD417734-A092-4FF8-92ED-DCC8873ADE10}"/>
    <cellStyle name="Normal 2 2 2 2 2 2 3 3 6" xfId="19143" xr:uid="{2387E680-E9E7-4437-93B6-1D5382F85256}"/>
    <cellStyle name="Normal 2 2 2 2 2 2 3 4" xfId="19144" xr:uid="{08F655DA-F45F-4B14-8C11-DD005AB3514D}"/>
    <cellStyle name="Normal 2 2 2 2 2 2 3 4 2" xfId="19145" xr:uid="{FB69E8DB-1CB6-4A89-882B-43A9EB34F21B}"/>
    <cellStyle name="Normal 2 2 2 2 2 2 3 4 3" xfId="19146" xr:uid="{C4F418FB-A858-461B-95CB-6CBAFCE14BFF}"/>
    <cellStyle name="Normal 2 2 2 2 2 2 3 4 4" xfId="19147" xr:uid="{8B648699-BA59-4278-9016-4715DCAE67F1}"/>
    <cellStyle name="Normal 2 2 2 2 2 2 3 4 5" xfId="19148" xr:uid="{3C440AAD-E6FB-4BEA-BFF6-90256BB7A8E7}"/>
    <cellStyle name="Normal 2 2 2 2 2 2 3 4 6" xfId="19149" xr:uid="{83933EC2-3E51-4BFF-88B8-2ED62C9203DA}"/>
    <cellStyle name="Normal 2 2 2 2 2 2 3 5" xfId="19150" xr:uid="{D6647F92-BA52-4126-AC1D-88E5240661FC}"/>
    <cellStyle name="Normal 2 2 2 2 2 2 3 5 2" xfId="19151" xr:uid="{651FD634-9D47-4A71-B2D4-A7F43DE06DA6}"/>
    <cellStyle name="Normal 2 2 2 2 2 2 3 5 3" xfId="19152" xr:uid="{E15C0C62-5AA4-4CCB-AC9C-1BD15C7E9C00}"/>
    <cellStyle name="Normal 2 2 2 2 2 2 3 5 4" xfId="19153" xr:uid="{D629F99C-4B5C-4DC1-9267-C3FA7D015FC4}"/>
    <cellStyle name="Normal 2 2 2 2 2 2 3 5 5" xfId="19154" xr:uid="{9F6E66EB-3690-45A0-9F27-136C53C0AB79}"/>
    <cellStyle name="Normal 2 2 2 2 2 2 3 5 6" xfId="19155" xr:uid="{0756843D-4B2B-4FFC-BF1D-5E1EFEB07ABF}"/>
    <cellStyle name="Normal 2 2 2 2 2 2 3 6" xfId="19156" xr:uid="{A56E08FB-D35F-4C9A-A380-C78B931209ED}"/>
    <cellStyle name="Normal 2 2 2 2 2 2 3 6 2" xfId="19157" xr:uid="{3CEEB0B2-89BA-440D-A5CA-2DE4FFF97C40}"/>
    <cellStyle name="Normal 2 2 2 2 2 2 3 6 3" xfId="19158" xr:uid="{03C2985A-BEAC-46BC-BE2A-CA0BE2FABB16}"/>
    <cellStyle name="Normal 2 2 2 2 2 2 3 6 4" xfId="19159" xr:uid="{DD7CB36B-F1A8-4EFC-8B5E-5B5D061CDD29}"/>
    <cellStyle name="Normal 2 2 2 2 2 2 3 6 5" xfId="19160" xr:uid="{69B9432E-ADA8-42E6-8FDC-0F5C5012DC12}"/>
    <cellStyle name="Normal 2 2 2 2 2 2 3 6 6" xfId="19161" xr:uid="{09CACA28-8C4D-479A-B476-495F1139C824}"/>
    <cellStyle name="Normal 2 2 2 2 2 2 3 7" xfId="19162" xr:uid="{391FB0F0-4CD9-4B7A-BD8D-AFCABC33A863}"/>
    <cellStyle name="Normal 2 2 2 2 2 2 3 7 2" xfId="19163" xr:uid="{7376FA7C-EE38-4978-8669-79842A6A5528}"/>
    <cellStyle name="Normal 2 2 2 2 2 2 3 7 3" xfId="19164" xr:uid="{BE165B4B-FD36-4167-B4DC-0B4895A79983}"/>
    <cellStyle name="Normal 2 2 2 2 2 2 3 7 4" xfId="19165" xr:uid="{E50DA847-665F-48BD-B3FB-42055E52B70A}"/>
    <cellStyle name="Normal 2 2 2 2 2 2 3 7 5" xfId="19166" xr:uid="{22A22D42-A782-4226-A788-784BACADFABB}"/>
    <cellStyle name="Normal 2 2 2 2 2 2 3 7 6" xfId="19167" xr:uid="{12BD18E3-D9EC-4B2E-A4F7-E520E9D6148B}"/>
    <cellStyle name="Normal 2 2 2 2 2 2 3 8" xfId="19168" xr:uid="{13415E50-4D8C-4774-8AB1-D45C432A6959}"/>
    <cellStyle name="Normal 2 2 2 2 2 2 3 8 2" xfId="19169" xr:uid="{8F664E74-CCE4-464A-A979-FA62DD28D5C3}"/>
    <cellStyle name="Normal 2 2 2 2 2 2 3 8 3" xfId="19170" xr:uid="{C6D2BFBA-900C-4CEA-81F6-5ECF7058DE0A}"/>
    <cellStyle name="Normal 2 2 2 2 2 2 3 8 4" xfId="19171" xr:uid="{2C635878-1B11-49DF-B428-3962E38277A6}"/>
    <cellStyle name="Normal 2 2 2 2 2 2 3 8 5" xfId="19172" xr:uid="{FC1EA11F-1D78-4576-A9F3-5C184AF0C991}"/>
    <cellStyle name="Normal 2 2 2 2 2 2 3 8 6" xfId="19173" xr:uid="{E7322377-6DE6-43D0-A779-AA4BFCEE1DDC}"/>
    <cellStyle name="Normal 2 2 2 2 2 2 3 9" xfId="19174" xr:uid="{43690A87-A432-4F2C-9F2F-3F08FAB9BEDC}"/>
    <cellStyle name="Normal 2 2 2 2 2 2 30" xfId="19175" xr:uid="{4E07EE87-868A-49A6-B2F3-C261BE033411}"/>
    <cellStyle name="Normal 2 2 2 2 2 2 31" xfId="19176" xr:uid="{1477CF51-2801-424D-B607-33A3F264F3F8}"/>
    <cellStyle name="Normal 2 2 2 2 2 2 32" xfId="19177" xr:uid="{4176863D-503B-4B96-8D69-E8C749A08B93}"/>
    <cellStyle name="Normal 2 2 2 2 2 2 33" xfId="19178" xr:uid="{07DF0F12-2BD7-4B72-A94C-D50D22101A9E}"/>
    <cellStyle name="Normal 2 2 2 2 2 2 34" xfId="19179" xr:uid="{26F34915-E84A-4A9B-825D-C4C3E48D2F2A}"/>
    <cellStyle name="Normal 2 2 2 2 2 2 35" xfId="19180" xr:uid="{F517C713-E22D-411C-B1D1-5589E4C0D277}"/>
    <cellStyle name="Normal 2 2 2 2 2 2 36" xfId="19181" xr:uid="{C9E21F18-E685-4FDD-87D3-C23D2DE576ED}"/>
    <cellStyle name="Normal 2 2 2 2 2 2 37" xfId="19182" xr:uid="{43B19A17-55CE-4C1A-8A8E-AB5C63281E10}"/>
    <cellStyle name="Normal 2 2 2 2 2 2 38" xfId="19183" xr:uid="{03DE74FC-DC53-43A2-8F68-9C4B5BA7F68A}"/>
    <cellStyle name="Normal 2 2 2 2 2 2 39" xfId="19184" xr:uid="{FE6784FF-255D-4B1C-A3F8-E42AB9129B9D}"/>
    <cellStyle name="Normal 2 2 2 2 2 2 4" xfId="19185" xr:uid="{155CA417-672E-4A85-BA07-0DF2722A9EDD}"/>
    <cellStyle name="Normal 2 2 2 2 2 2 4 10" xfId="19186" xr:uid="{E345F0DF-B57E-4302-9B53-1862A2DDD9C2}"/>
    <cellStyle name="Normal 2 2 2 2 2 2 4 11" xfId="19187" xr:uid="{FBC153B0-53F7-463B-8EFB-6475BE047833}"/>
    <cellStyle name="Normal 2 2 2 2 2 2 4 12" xfId="19188" xr:uid="{FE50F81B-4574-46E7-8CF6-8BF6CB457FEE}"/>
    <cellStyle name="Normal 2 2 2 2 2 2 4 13" xfId="19189" xr:uid="{D49B1F9D-B57F-4550-8023-F4C6FEF39D1C}"/>
    <cellStyle name="Normal 2 2 2 2 2 2 4 14" xfId="19190" xr:uid="{C144B65B-9F1A-4861-A2B7-B08940AD313E}"/>
    <cellStyle name="Normal 2 2 2 2 2 2 4 2" xfId="19191" xr:uid="{93846369-1833-4812-8F11-41376C671B26}"/>
    <cellStyle name="Normal 2 2 2 2 2 2 4 2 2" xfId="19192" xr:uid="{79177C34-28CB-4058-98A0-CEC323171C79}"/>
    <cellStyle name="Normal 2 2 2 2 2 2 4 2 3" xfId="19193" xr:uid="{2F6F3DEB-8363-490B-8654-66CFC307FDAE}"/>
    <cellStyle name="Normal 2 2 2 2 2 2 4 2 4" xfId="19194" xr:uid="{5318328B-1836-4E9B-96FB-C74F8AA87AFF}"/>
    <cellStyle name="Normal 2 2 2 2 2 2 4 2 5" xfId="19195" xr:uid="{8C15A084-AC1D-4A8C-B955-1F2996CB308A}"/>
    <cellStyle name="Normal 2 2 2 2 2 2 4 2 6" xfId="19196" xr:uid="{A983678A-CD04-4500-BEF9-0547ABA45AFD}"/>
    <cellStyle name="Normal 2 2 2 2 2 2 4 3" xfId="19197" xr:uid="{43669792-9DB9-4AE1-AD87-D2EE6185DC2B}"/>
    <cellStyle name="Normal 2 2 2 2 2 2 4 3 2" xfId="19198" xr:uid="{E959D796-7A3A-457F-9602-056DFA3B6479}"/>
    <cellStyle name="Normal 2 2 2 2 2 2 4 3 3" xfId="19199" xr:uid="{81F80FD3-49B0-4B6A-9744-2932C738F3B2}"/>
    <cellStyle name="Normal 2 2 2 2 2 2 4 3 4" xfId="19200" xr:uid="{1017ACCB-6C44-4441-B7D8-E47C55E02D06}"/>
    <cellStyle name="Normal 2 2 2 2 2 2 4 3 5" xfId="19201" xr:uid="{F1335B7E-1347-4765-9D1B-01876FEFCDBF}"/>
    <cellStyle name="Normal 2 2 2 2 2 2 4 3 6" xfId="19202" xr:uid="{8513AAEE-F47B-4E4B-A03D-EDE067AE3B2D}"/>
    <cellStyle name="Normal 2 2 2 2 2 2 4 4" xfId="19203" xr:uid="{57732892-16E5-4798-BBA0-94343DDB37D5}"/>
    <cellStyle name="Normal 2 2 2 2 2 2 4 4 2" xfId="19204" xr:uid="{421BE60C-A992-4EB3-9062-35126A16086C}"/>
    <cellStyle name="Normal 2 2 2 2 2 2 4 4 3" xfId="19205" xr:uid="{1BFC205B-7808-47A6-AB33-7823577F8EA7}"/>
    <cellStyle name="Normal 2 2 2 2 2 2 4 4 4" xfId="19206" xr:uid="{95972FFC-D7A6-44D7-ADAA-843D1E915AB3}"/>
    <cellStyle name="Normal 2 2 2 2 2 2 4 4 5" xfId="19207" xr:uid="{CD14D3B8-5D6B-42F3-84B1-FF22D58D3039}"/>
    <cellStyle name="Normal 2 2 2 2 2 2 4 4 6" xfId="19208" xr:uid="{063AED32-7BBE-4D32-9E53-6CF2A9527B72}"/>
    <cellStyle name="Normal 2 2 2 2 2 2 4 5" xfId="19209" xr:uid="{5C1DAB65-A235-4711-83FD-CF2010A8ADC4}"/>
    <cellStyle name="Normal 2 2 2 2 2 2 4 5 2" xfId="19210" xr:uid="{F0D3671F-1584-41AB-9D95-9BBAA901804F}"/>
    <cellStyle name="Normal 2 2 2 2 2 2 4 5 3" xfId="19211" xr:uid="{F0339771-EE90-4EB7-8AD3-74664B666AF8}"/>
    <cellStyle name="Normal 2 2 2 2 2 2 4 5 4" xfId="19212" xr:uid="{A3EED552-8537-430F-A660-370ADB62B660}"/>
    <cellStyle name="Normal 2 2 2 2 2 2 4 5 5" xfId="19213" xr:uid="{417BEE33-EB91-4CB1-B563-716B5C533FA2}"/>
    <cellStyle name="Normal 2 2 2 2 2 2 4 5 6" xfId="19214" xr:uid="{A1543999-83EE-4891-93F1-E734821B59F1}"/>
    <cellStyle name="Normal 2 2 2 2 2 2 4 6" xfId="19215" xr:uid="{67F7224E-CE8A-439F-A1AC-812F59DCE8AB}"/>
    <cellStyle name="Normal 2 2 2 2 2 2 4 6 2" xfId="19216" xr:uid="{E838C2D7-C55A-43DD-8D80-F7E84BDEA21A}"/>
    <cellStyle name="Normal 2 2 2 2 2 2 4 6 3" xfId="19217" xr:uid="{4AA5C02D-AACD-4BA2-B3F1-10354DE87E01}"/>
    <cellStyle name="Normal 2 2 2 2 2 2 4 6 4" xfId="19218" xr:uid="{1AE559C8-D4F2-499E-817A-6CD32A8D633B}"/>
    <cellStyle name="Normal 2 2 2 2 2 2 4 6 5" xfId="19219" xr:uid="{52FC296E-1CA0-4354-A7DB-5FFD52E170DB}"/>
    <cellStyle name="Normal 2 2 2 2 2 2 4 6 6" xfId="19220" xr:uid="{DDD38E33-5C32-49D5-999D-ECB9BA1E3E07}"/>
    <cellStyle name="Normal 2 2 2 2 2 2 4 7" xfId="19221" xr:uid="{CC66A632-E0C1-4118-9E54-D49762AE6FD0}"/>
    <cellStyle name="Normal 2 2 2 2 2 2 4 7 2" xfId="19222" xr:uid="{DEAA7480-F64F-40AE-A518-8942501C49A9}"/>
    <cellStyle name="Normal 2 2 2 2 2 2 4 7 3" xfId="19223" xr:uid="{C3E5C3D9-DC74-49A8-A9E1-5C37BDAA639E}"/>
    <cellStyle name="Normal 2 2 2 2 2 2 4 7 4" xfId="19224" xr:uid="{49B1706A-37B7-453D-873E-68AF7453B6A8}"/>
    <cellStyle name="Normal 2 2 2 2 2 2 4 7 5" xfId="19225" xr:uid="{02F1DA44-E0CD-4CE1-AEFA-C9CBD92A16DF}"/>
    <cellStyle name="Normal 2 2 2 2 2 2 4 7 6" xfId="19226" xr:uid="{0F76C8AD-74B0-4C95-B316-710AA7818000}"/>
    <cellStyle name="Normal 2 2 2 2 2 2 4 8" xfId="19227" xr:uid="{9D699761-EE3C-4964-8E49-B8DC683C7174}"/>
    <cellStyle name="Normal 2 2 2 2 2 2 4 8 2" xfId="19228" xr:uid="{B8B77C08-D1C4-410E-9713-4F4EE507463C}"/>
    <cellStyle name="Normal 2 2 2 2 2 2 4 8 3" xfId="19229" xr:uid="{B350A0D5-7CEF-4752-B4EE-0990E7681077}"/>
    <cellStyle name="Normal 2 2 2 2 2 2 4 8 4" xfId="19230" xr:uid="{4D2BB96A-B246-41C9-A2E1-94E66DAC567A}"/>
    <cellStyle name="Normal 2 2 2 2 2 2 4 8 5" xfId="19231" xr:uid="{711B9912-F4F5-434B-9E76-2F32F3D0CCA4}"/>
    <cellStyle name="Normal 2 2 2 2 2 2 4 8 6" xfId="19232" xr:uid="{11D6A8A1-B812-4B12-91DB-12798AAE4D2C}"/>
    <cellStyle name="Normal 2 2 2 2 2 2 4 9" xfId="19233" xr:uid="{2A155327-8316-4461-9486-81BE062BC2D8}"/>
    <cellStyle name="Normal 2 2 2 2 2 2 40" xfId="19234" xr:uid="{3648FA41-534F-4936-A4E4-A68AF7DB688C}"/>
    <cellStyle name="Normal 2 2 2 2 2 2 41" xfId="19235" xr:uid="{AEBDFB8A-ECEC-48C9-805E-B5A8548DDFB9}"/>
    <cellStyle name="Normal 2 2 2 2 2 2 42" xfId="19236" xr:uid="{F417E7DB-89E8-4EC3-B47A-4B45EFE0AA26}"/>
    <cellStyle name="Normal 2 2 2 2 2 2 43" xfId="19237" xr:uid="{329FF60C-6DC4-48B3-B3D4-AEE3E9E08BC8}"/>
    <cellStyle name="Normal 2 2 2 2 2 2 43 2" xfId="19238" xr:uid="{62BC829C-180C-4AAC-9C81-733DD4BA43DE}"/>
    <cellStyle name="Normal 2 2 2 2 2 2 43 3" xfId="19239" xr:uid="{592CD628-5F00-4A19-9DCD-E3511E1BED2D}"/>
    <cellStyle name="Normal 2 2 2 2 2 2 43 4" xfId="19240" xr:uid="{6359A394-1753-48D6-9067-D1B953C437EE}"/>
    <cellStyle name="Normal 2 2 2 2 2 2 43 5" xfId="19241" xr:uid="{53B4B616-B376-45B8-9AEB-335812F724F7}"/>
    <cellStyle name="Normal 2 2 2 2 2 2 43 6" xfId="19242" xr:uid="{221D31A3-FFCB-487F-B702-557CEB525604}"/>
    <cellStyle name="Normal 2 2 2 2 2 2 44" xfId="19243" xr:uid="{30403AFA-CC1B-4A4D-B1C1-F82833317A96}"/>
    <cellStyle name="Normal 2 2 2 2 2 2 44 2" xfId="19244" xr:uid="{151FD510-7705-46FC-9509-3B594D706064}"/>
    <cellStyle name="Normal 2 2 2 2 2 2 44 3" xfId="19245" xr:uid="{4F28BDEA-B26F-4979-9823-5791042A06B7}"/>
    <cellStyle name="Normal 2 2 2 2 2 2 44 4" xfId="19246" xr:uid="{9A53BB06-85FD-411D-8100-4DCD9FD30E86}"/>
    <cellStyle name="Normal 2 2 2 2 2 2 44 5" xfId="19247" xr:uid="{24086B85-45BF-4450-A53D-3858FA0BE271}"/>
    <cellStyle name="Normal 2 2 2 2 2 2 44 6" xfId="19248" xr:uid="{DB2D0D9F-7E97-4096-B05E-B9B27185DB90}"/>
    <cellStyle name="Normal 2 2 2 2 2 2 45" xfId="19249" xr:uid="{8A52786C-ACDE-4CDC-814B-AB8028D58292}"/>
    <cellStyle name="Normal 2 2 2 2 2 2 45 2" xfId="19250" xr:uid="{B64E35AA-2001-4F48-8B13-4C3A372A2DB1}"/>
    <cellStyle name="Normal 2 2 2 2 2 2 45 3" xfId="19251" xr:uid="{BDBDDE3C-DD35-473A-9745-D4BCD94B6C11}"/>
    <cellStyle name="Normal 2 2 2 2 2 2 45 4" xfId="19252" xr:uid="{92395DF1-9CA9-4230-9238-926498437288}"/>
    <cellStyle name="Normal 2 2 2 2 2 2 45 5" xfId="19253" xr:uid="{8A7ED3E3-BCEC-45DE-8AB6-66DEF5925253}"/>
    <cellStyle name="Normal 2 2 2 2 2 2 45 6" xfId="19254" xr:uid="{67044505-3176-406C-A151-D68B8FF84A6B}"/>
    <cellStyle name="Normal 2 2 2 2 2 2 46" xfId="19255" xr:uid="{2C9DB3FE-31EC-4711-98A3-FB4EE2188B31}"/>
    <cellStyle name="Normal 2 2 2 2 2 2 46 2" xfId="19256" xr:uid="{4017FE1B-8A14-4177-BB88-407BF0EA2CE6}"/>
    <cellStyle name="Normal 2 2 2 2 2 2 46 3" xfId="19257" xr:uid="{FEBE8278-0B1D-4A34-866B-EA4DB141C50E}"/>
    <cellStyle name="Normal 2 2 2 2 2 2 46 4" xfId="19258" xr:uid="{F9D12AD4-736A-4C19-9EA3-33F7BC993323}"/>
    <cellStyle name="Normal 2 2 2 2 2 2 46 5" xfId="19259" xr:uid="{8E55A927-7523-4441-B4E0-60B82013EFF7}"/>
    <cellStyle name="Normal 2 2 2 2 2 2 46 6" xfId="19260" xr:uid="{3330F518-BDCD-4C48-9992-25CAC85E02B7}"/>
    <cellStyle name="Normal 2 2 2 2 2 2 47" xfId="19261" xr:uid="{CB0D7FE5-34B8-4D87-999E-D8B8E507C964}"/>
    <cellStyle name="Normal 2 2 2 2 2 2 47 2" xfId="19262" xr:uid="{6BFB6FC9-0B11-4D36-94D7-97CFD4E7DF85}"/>
    <cellStyle name="Normal 2 2 2 2 2 2 47 2 2" xfId="19263" xr:uid="{99155411-D46D-48C8-B3C1-514C7505AB5E}"/>
    <cellStyle name="Normal 2 2 2 2 2 2 47 2 2 2" xfId="19264" xr:uid="{2E199F86-5C72-4973-9717-8360E37B9002}"/>
    <cellStyle name="Normal 2 2 2 2 2 2 47 2 2 3" xfId="19265" xr:uid="{65272AFF-F3C4-480F-A850-ABAF0E3FF1A1}"/>
    <cellStyle name="Normal 2 2 2 2 2 2 47 2 2 4" xfId="19266" xr:uid="{828DB516-0C71-4A63-8009-C410E4FC4CAF}"/>
    <cellStyle name="Normal 2 2 2 2 2 2 47 2 2 5" xfId="19267" xr:uid="{488AED0F-59C6-40C6-8446-E779517578B5}"/>
    <cellStyle name="Normal 2 2 2 2 2 2 47 2 2 6" xfId="19268" xr:uid="{75A2FDBB-56B4-4EBB-8874-EEC985AD65DD}"/>
    <cellStyle name="Normal 2 2 2 2 2 2 47 2 2 7" xfId="19269" xr:uid="{533FE7AC-8C21-463A-9CBE-E15D27CFB19F}"/>
    <cellStyle name="Normal 2 2 2 2 2 2 47 3" xfId="19270" xr:uid="{8AE7A2B6-3311-400A-A2E8-E8D99EB842BB}"/>
    <cellStyle name="Normal 2 2 2 2 2 2 47 4" xfId="19271" xr:uid="{376A5445-77A2-4C20-B254-5E1B0FAED195}"/>
    <cellStyle name="Normal 2 2 2 2 2 2 47 5" xfId="19272" xr:uid="{85ED5C4E-AFBE-4BDB-B858-23F2D5959CCB}"/>
    <cellStyle name="Normal 2 2 2 2 2 2 47 6" xfId="19273" xr:uid="{D05771EA-EB19-4E19-8D6D-B27B98DDA447}"/>
    <cellStyle name="Normal 2 2 2 2 2 2 47 7" xfId="19274" xr:uid="{A5ED6205-2566-4532-A9FA-F8FD320A34FB}"/>
    <cellStyle name="Normal 2 2 2 2 2 2 47 8" xfId="19275" xr:uid="{1995BA20-7DC2-4C5B-B605-39C4C2A5710B}"/>
    <cellStyle name="Normal 2 2 2 2 2 2 48" xfId="19276" xr:uid="{F2703DCB-A3E2-4227-92FF-C6C1F89E9292}"/>
    <cellStyle name="Normal 2 2 2 2 2 2 49" xfId="19277" xr:uid="{158D84C1-6CE1-4F06-8546-B3666B4D1303}"/>
    <cellStyle name="Normal 2 2 2 2 2 2 5" xfId="19278" xr:uid="{FAEA5AFE-404C-486A-A16C-2366BB0864B2}"/>
    <cellStyle name="Normal 2 2 2 2 2 2 5 10" xfId="19279" xr:uid="{90BB9596-FD66-4477-9BF2-E1DDC5786439}"/>
    <cellStyle name="Normal 2 2 2 2 2 2 5 11" xfId="19280" xr:uid="{6087A576-FE3C-4EC4-ADA5-631EF04903FB}"/>
    <cellStyle name="Normal 2 2 2 2 2 2 5 12" xfId="19281" xr:uid="{7F913935-CE24-445A-8C20-CFBEEB736A03}"/>
    <cellStyle name="Normal 2 2 2 2 2 2 5 13" xfId="19282" xr:uid="{7C808B87-D121-41E3-B799-4EC91F374D82}"/>
    <cellStyle name="Normal 2 2 2 2 2 2 5 2" xfId="19283" xr:uid="{6B535940-7189-481F-9030-19876F0564F0}"/>
    <cellStyle name="Normal 2 2 2 2 2 2 5 2 2" xfId="19284" xr:uid="{900BF52F-399E-4346-AF09-FA2D2CF94C89}"/>
    <cellStyle name="Normal 2 2 2 2 2 2 5 2 3" xfId="19285" xr:uid="{0A90F8BE-BD1B-41C6-BB37-7CE95EB4BBA7}"/>
    <cellStyle name="Normal 2 2 2 2 2 2 5 2 4" xfId="19286" xr:uid="{937B935D-0B36-48A8-A5F3-6DAC4A4BCBB4}"/>
    <cellStyle name="Normal 2 2 2 2 2 2 5 2 5" xfId="19287" xr:uid="{166974C5-EF72-41FE-9EE4-BD579D1346F8}"/>
    <cellStyle name="Normal 2 2 2 2 2 2 5 2 6" xfId="19288" xr:uid="{1EDFE1D9-6F24-447C-95EB-3E847BBA9FF4}"/>
    <cellStyle name="Normal 2 2 2 2 2 2 5 3" xfId="19289" xr:uid="{22034EFF-CDB3-406D-907C-D4F73CBDB983}"/>
    <cellStyle name="Normal 2 2 2 2 2 2 5 3 2" xfId="19290" xr:uid="{17FC54A6-8AA4-44F0-973F-BB76C265326A}"/>
    <cellStyle name="Normal 2 2 2 2 2 2 5 3 3" xfId="19291" xr:uid="{13E80563-48B1-40C7-9ECC-5A9404123A19}"/>
    <cellStyle name="Normal 2 2 2 2 2 2 5 3 4" xfId="19292" xr:uid="{7642536C-FF86-4621-96F4-837940FF205D}"/>
    <cellStyle name="Normal 2 2 2 2 2 2 5 3 5" xfId="19293" xr:uid="{4FC2F12E-9923-412C-8288-7705ECDEFE32}"/>
    <cellStyle name="Normal 2 2 2 2 2 2 5 3 6" xfId="19294" xr:uid="{FC3FACF4-4DD4-41FE-9C14-D40379EAC494}"/>
    <cellStyle name="Normal 2 2 2 2 2 2 5 4" xfId="19295" xr:uid="{695731E9-720B-497B-AF1A-D38BE1E135C0}"/>
    <cellStyle name="Normal 2 2 2 2 2 2 5 4 2" xfId="19296" xr:uid="{D5433E6D-5B7C-4A66-A0EC-DFE706269F94}"/>
    <cellStyle name="Normal 2 2 2 2 2 2 5 4 3" xfId="19297" xr:uid="{119F87F1-6B37-4B40-ABE4-448DE9F479AE}"/>
    <cellStyle name="Normal 2 2 2 2 2 2 5 4 4" xfId="19298" xr:uid="{002C30CB-B446-495F-8E70-7BBE7A3E2CB5}"/>
    <cellStyle name="Normal 2 2 2 2 2 2 5 4 5" xfId="19299" xr:uid="{F0841C5A-228D-4ABD-9B79-BAA0CB952867}"/>
    <cellStyle name="Normal 2 2 2 2 2 2 5 4 6" xfId="19300" xr:uid="{215B05B5-ADE5-464B-A38E-C27522F6B08C}"/>
    <cellStyle name="Normal 2 2 2 2 2 2 5 5" xfId="19301" xr:uid="{3E27F53E-A46D-4479-B895-DFDEE20AC9EB}"/>
    <cellStyle name="Normal 2 2 2 2 2 2 5 5 2" xfId="19302" xr:uid="{A1C408B1-27D4-4B3D-9FF1-829B007C7B76}"/>
    <cellStyle name="Normal 2 2 2 2 2 2 5 5 3" xfId="19303" xr:uid="{DD873CDC-C132-45CE-8247-E89A666DD88F}"/>
    <cellStyle name="Normal 2 2 2 2 2 2 5 5 4" xfId="19304" xr:uid="{2A63E8CE-6D24-4A2E-8E95-8F38CC65A595}"/>
    <cellStyle name="Normal 2 2 2 2 2 2 5 5 5" xfId="19305" xr:uid="{C6656997-C69E-4AC6-B597-B00C3E1D0A05}"/>
    <cellStyle name="Normal 2 2 2 2 2 2 5 5 6" xfId="19306" xr:uid="{85C88F1A-917B-40CC-81CE-7E790482F647}"/>
    <cellStyle name="Normal 2 2 2 2 2 2 5 6" xfId="19307" xr:uid="{4D6BAE34-DD4A-4666-9585-5328FA8E85C7}"/>
    <cellStyle name="Normal 2 2 2 2 2 2 5 6 2" xfId="19308" xr:uid="{6023477C-0D26-4349-9830-F2169D9FBD32}"/>
    <cellStyle name="Normal 2 2 2 2 2 2 5 6 3" xfId="19309" xr:uid="{3D02DB06-A676-418D-A163-6078C1C6158A}"/>
    <cellStyle name="Normal 2 2 2 2 2 2 5 6 4" xfId="19310" xr:uid="{79572155-C798-4D9E-A8D8-58ADE54F71E5}"/>
    <cellStyle name="Normal 2 2 2 2 2 2 5 6 5" xfId="19311" xr:uid="{0BB023C8-82AB-4EAE-A8D4-3C2D61E0E0B6}"/>
    <cellStyle name="Normal 2 2 2 2 2 2 5 6 6" xfId="19312" xr:uid="{DC7C528D-5F22-47BB-832E-C2653267D048}"/>
    <cellStyle name="Normal 2 2 2 2 2 2 5 7" xfId="19313" xr:uid="{7C0EF786-9B98-4369-8E65-17F0884B4EC0}"/>
    <cellStyle name="Normal 2 2 2 2 2 2 5 7 2" xfId="19314" xr:uid="{2C0603C4-713E-4A24-9556-CEC8AD0BCAA7}"/>
    <cellStyle name="Normal 2 2 2 2 2 2 5 7 3" xfId="19315" xr:uid="{BEC49C15-C2C4-4524-B8C4-CDE6A2C6B9C9}"/>
    <cellStyle name="Normal 2 2 2 2 2 2 5 7 4" xfId="19316" xr:uid="{BB42A4A5-133F-4AEA-A038-BF8C1C8430AF}"/>
    <cellStyle name="Normal 2 2 2 2 2 2 5 7 5" xfId="19317" xr:uid="{896ACD1E-6B94-4BCD-B67A-C1A19528BA55}"/>
    <cellStyle name="Normal 2 2 2 2 2 2 5 7 6" xfId="19318" xr:uid="{F0AE4C70-81BF-4424-A474-161D3857C143}"/>
    <cellStyle name="Normal 2 2 2 2 2 2 5 8" xfId="19319" xr:uid="{0EBA7105-0198-4BAF-B691-D1BB52DA8C44}"/>
    <cellStyle name="Normal 2 2 2 2 2 2 5 8 2" xfId="19320" xr:uid="{C7E70F16-501D-4E9C-AFDC-4E993A9E994D}"/>
    <cellStyle name="Normal 2 2 2 2 2 2 5 8 3" xfId="19321" xr:uid="{3CA5B74B-1A0F-48D4-AA9A-85347C2FE1F4}"/>
    <cellStyle name="Normal 2 2 2 2 2 2 5 8 4" xfId="19322" xr:uid="{96AB6E0A-4746-4D1B-A25F-34B106740613}"/>
    <cellStyle name="Normal 2 2 2 2 2 2 5 8 5" xfId="19323" xr:uid="{8BCBADA7-0975-4090-834B-59B63E453A8A}"/>
    <cellStyle name="Normal 2 2 2 2 2 2 5 8 6" xfId="19324" xr:uid="{00ABDF03-DF6F-450C-8627-11EB644000D3}"/>
    <cellStyle name="Normal 2 2 2 2 2 2 5 9" xfId="19325" xr:uid="{D3404ECC-35E8-4765-87FD-DF16EA44DB89}"/>
    <cellStyle name="Normal 2 2 2 2 2 2 50" xfId="19326" xr:uid="{88F6662A-7F17-478E-A3DF-F6DAD3845C81}"/>
    <cellStyle name="Normal 2 2 2 2 2 2 51" xfId="19327" xr:uid="{56E86FB4-B4F5-4A1D-9883-602A999A2F5B}"/>
    <cellStyle name="Normal 2 2 2 2 2 2 52" xfId="19328" xr:uid="{2297A56F-21DC-4B70-BF4F-773639BD5517}"/>
    <cellStyle name="Normal 2 2 2 2 2 2 53" xfId="19329" xr:uid="{4880D3E0-8882-4C6E-81A3-80B5576323E0}"/>
    <cellStyle name="Normal 2 2 2 2 2 2 54" xfId="19330" xr:uid="{63FC6A83-BE79-4B5A-81A5-0875DAAB1214}"/>
    <cellStyle name="Normal 2 2 2 2 2 2 55" xfId="19331" xr:uid="{8E97FBCE-A6FD-4F00-A351-BC7C4C463E7A}"/>
    <cellStyle name="Normal 2 2 2 2 2 2 56" xfId="19332" xr:uid="{41B086E8-0A9F-41F5-9819-487A0F1986A1}"/>
    <cellStyle name="Normal 2 2 2 2 2 2 57" xfId="19333" xr:uid="{CDC1A1FA-CFAC-401C-A18F-FF39EC67DCBE}"/>
    <cellStyle name="Normal 2 2 2 2 2 2 58" xfId="19334" xr:uid="{C4F484C4-7337-44EB-9DEB-8EA819B23B9B}"/>
    <cellStyle name="Normal 2 2 2 2 2 2 59" xfId="19335" xr:uid="{B4EE494F-1E8E-40D2-8373-BEB77714975E}"/>
    <cellStyle name="Normal 2 2 2 2 2 2 6" xfId="19336" xr:uid="{27F44393-22C1-438C-9C82-FFF4291870D7}"/>
    <cellStyle name="Normal 2 2 2 2 2 2 6 10" xfId="19337" xr:uid="{377739B1-04D7-487A-8DDA-E43E5D770591}"/>
    <cellStyle name="Normal 2 2 2 2 2 2 6 11" xfId="19338" xr:uid="{F5B9D391-8E98-45E8-96FA-E6C9ADF08E14}"/>
    <cellStyle name="Normal 2 2 2 2 2 2 6 12" xfId="19339" xr:uid="{A14B7104-60C3-405B-AC75-ED8E9271B9C7}"/>
    <cellStyle name="Normal 2 2 2 2 2 2 6 13" xfId="19340" xr:uid="{FC0A9171-AE73-49F7-B821-1FFB3CCD1C6F}"/>
    <cellStyle name="Normal 2 2 2 2 2 2 6 2" xfId="19341" xr:uid="{E8A17372-6CEC-4D54-9749-90FB6D944F22}"/>
    <cellStyle name="Normal 2 2 2 2 2 2 6 2 2" xfId="19342" xr:uid="{A24C4E82-78FF-4F47-8B05-D71D10C7DC00}"/>
    <cellStyle name="Normal 2 2 2 2 2 2 6 2 3" xfId="19343" xr:uid="{55257D29-1641-4E0F-97A3-74E5C0445774}"/>
    <cellStyle name="Normal 2 2 2 2 2 2 6 2 4" xfId="19344" xr:uid="{FB48C0E9-18F1-4582-A7D0-9EEFFC4766D0}"/>
    <cellStyle name="Normal 2 2 2 2 2 2 6 2 5" xfId="19345" xr:uid="{E13A7CC2-FD03-4F45-BFEE-E580C17024BD}"/>
    <cellStyle name="Normal 2 2 2 2 2 2 6 2 6" xfId="19346" xr:uid="{A7D649CF-443E-4CA5-98CE-2AD4FB7A2898}"/>
    <cellStyle name="Normal 2 2 2 2 2 2 6 3" xfId="19347" xr:uid="{446598AC-449A-4703-B368-4D0648D7E81E}"/>
    <cellStyle name="Normal 2 2 2 2 2 2 6 3 2" xfId="19348" xr:uid="{D0A8B292-4859-41FC-8E4D-80EC302A9C91}"/>
    <cellStyle name="Normal 2 2 2 2 2 2 6 3 3" xfId="19349" xr:uid="{CE480C95-E6FF-4E64-9827-9E3BF5EF886B}"/>
    <cellStyle name="Normal 2 2 2 2 2 2 6 3 4" xfId="19350" xr:uid="{77361DF3-5C9B-4B0A-AC1B-9EA71AFA7A25}"/>
    <cellStyle name="Normal 2 2 2 2 2 2 6 3 5" xfId="19351" xr:uid="{130DFA60-C57C-4D7D-BD86-A733A22C122D}"/>
    <cellStyle name="Normal 2 2 2 2 2 2 6 3 6" xfId="19352" xr:uid="{12B31818-4FE6-4228-8EAE-E68BB8D57916}"/>
    <cellStyle name="Normal 2 2 2 2 2 2 6 4" xfId="19353" xr:uid="{9AB804F4-667A-438F-800A-5C36CDFF6500}"/>
    <cellStyle name="Normal 2 2 2 2 2 2 6 4 2" xfId="19354" xr:uid="{A453D585-0F27-44ED-8E85-68141A972410}"/>
    <cellStyle name="Normal 2 2 2 2 2 2 6 4 3" xfId="19355" xr:uid="{64B48ED5-80F2-4173-8517-27EB667DBC38}"/>
    <cellStyle name="Normal 2 2 2 2 2 2 6 4 4" xfId="19356" xr:uid="{99421581-A580-42D5-8177-552EB0117EE4}"/>
    <cellStyle name="Normal 2 2 2 2 2 2 6 4 5" xfId="19357" xr:uid="{FD273E9E-B3E6-4240-8D4D-5C4FC9B20975}"/>
    <cellStyle name="Normal 2 2 2 2 2 2 6 4 6" xfId="19358" xr:uid="{F8794546-5178-4426-B365-ED387412215F}"/>
    <cellStyle name="Normal 2 2 2 2 2 2 6 5" xfId="19359" xr:uid="{35FCC5AB-80BE-4169-9ED1-E46F6635B5D1}"/>
    <cellStyle name="Normal 2 2 2 2 2 2 6 5 2" xfId="19360" xr:uid="{E5A8E7DC-9C9E-4F83-AD33-495E5D50C3AB}"/>
    <cellStyle name="Normal 2 2 2 2 2 2 6 5 3" xfId="19361" xr:uid="{EE086A2E-D938-43C2-A511-88C15C50D93D}"/>
    <cellStyle name="Normal 2 2 2 2 2 2 6 5 4" xfId="19362" xr:uid="{52AFBA43-6F5C-4CA1-97A3-49CC20897238}"/>
    <cellStyle name="Normal 2 2 2 2 2 2 6 5 5" xfId="19363" xr:uid="{528BDE80-CE8C-479C-8E54-92667BD02643}"/>
    <cellStyle name="Normal 2 2 2 2 2 2 6 5 6" xfId="19364" xr:uid="{485CA184-5E21-48CF-A3B2-1E30EF72B40D}"/>
    <cellStyle name="Normal 2 2 2 2 2 2 6 6" xfId="19365" xr:uid="{BCBE4D9D-097F-4BC3-A45D-030EAE01B128}"/>
    <cellStyle name="Normal 2 2 2 2 2 2 6 6 2" xfId="19366" xr:uid="{13014655-7680-4372-97BA-FDFC7D0755FB}"/>
    <cellStyle name="Normal 2 2 2 2 2 2 6 6 3" xfId="19367" xr:uid="{C359843C-4913-4273-B2C0-A0AA3903DD1E}"/>
    <cellStyle name="Normal 2 2 2 2 2 2 6 6 4" xfId="19368" xr:uid="{B3D66BC8-C0F0-49C0-B37F-41A2FCB6F77E}"/>
    <cellStyle name="Normal 2 2 2 2 2 2 6 6 5" xfId="19369" xr:uid="{404D2726-5241-4152-AA99-8F7477409274}"/>
    <cellStyle name="Normal 2 2 2 2 2 2 6 6 6" xfId="19370" xr:uid="{E209B80C-1479-42B8-8897-CA8C1B3003E3}"/>
    <cellStyle name="Normal 2 2 2 2 2 2 6 7" xfId="19371" xr:uid="{2451F603-D7FD-4919-9A0C-C414BD870B7F}"/>
    <cellStyle name="Normal 2 2 2 2 2 2 6 7 2" xfId="19372" xr:uid="{BBCB2F05-8D0E-41C5-A314-74B788CA5B36}"/>
    <cellStyle name="Normal 2 2 2 2 2 2 6 7 3" xfId="19373" xr:uid="{16D4204A-13C8-4EE4-98A1-1F81BAFF8980}"/>
    <cellStyle name="Normal 2 2 2 2 2 2 6 7 4" xfId="19374" xr:uid="{ABA59E9A-B6B1-4B75-B078-CA38BCAF8F9C}"/>
    <cellStyle name="Normal 2 2 2 2 2 2 6 7 5" xfId="19375" xr:uid="{851E1D58-4807-494A-A136-FCCF5CD4430D}"/>
    <cellStyle name="Normal 2 2 2 2 2 2 6 7 6" xfId="19376" xr:uid="{54CA0646-29AD-4BD3-A0E6-AD852AE5E155}"/>
    <cellStyle name="Normal 2 2 2 2 2 2 6 8" xfId="19377" xr:uid="{838378A1-2C6E-42E7-ABCA-E078F1CF0835}"/>
    <cellStyle name="Normal 2 2 2 2 2 2 6 8 2" xfId="19378" xr:uid="{9E182FF3-D839-4B0A-A1C7-DC7890E91528}"/>
    <cellStyle name="Normal 2 2 2 2 2 2 6 8 3" xfId="19379" xr:uid="{EB5534A1-3619-477C-8C71-0091938DF9B9}"/>
    <cellStyle name="Normal 2 2 2 2 2 2 6 8 4" xfId="19380" xr:uid="{E0DE33FB-5DB4-450F-95C6-AAFBAA174D13}"/>
    <cellStyle name="Normal 2 2 2 2 2 2 6 8 5" xfId="19381" xr:uid="{929E7EE4-A24D-4B22-9475-19295CDDBF90}"/>
    <cellStyle name="Normal 2 2 2 2 2 2 6 8 6" xfId="19382" xr:uid="{A41306C7-0A0D-4798-92AF-798526FD27F0}"/>
    <cellStyle name="Normal 2 2 2 2 2 2 6 9" xfId="19383" xr:uid="{24FF917F-8E0A-4EF1-B91B-DEF8C5256A22}"/>
    <cellStyle name="Normal 2 2 2 2 2 2 60" xfId="19384" xr:uid="{50543C14-B0FB-46CB-AAB3-5515D8BCB625}"/>
    <cellStyle name="Normal 2 2 2 2 2 2 61" xfId="19385" xr:uid="{AD6EFE6A-9F5E-4C2E-8E99-9A15085C0AED}"/>
    <cellStyle name="Normal 2 2 2 2 2 2 62" xfId="19386" xr:uid="{83E1047C-5BF9-4AF6-B5A6-61217D30E4FA}"/>
    <cellStyle name="Normal 2 2 2 2 2 2 63" xfId="19387" xr:uid="{F4E5C13A-C43B-41F2-A7BB-0314FB5E2F5D}"/>
    <cellStyle name="Normal 2 2 2 2 2 2 64" xfId="19388" xr:uid="{F5B8EAC7-BF90-4700-A068-6419AF07638C}"/>
    <cellStyle name="Normal 2 2 2 2 2 2 65" xfId="19389" xr:uid="{A8722CE3-D25E-4C48-A53F-461170BC2248}"/>
    <cellStyle name="Normal 2 2 2 2 2 2 66" xfId="19390" xr:uid="{C2D330F7-0ABD-47D2-A312-5ECDB9B961B4}"/>
    <cellStyle name="Normal 2 2 2 2 2 2 67" xfId="19391" xr:uid="{E87D20A0-B71A-4604-AF98-C936040D0A21}"/>
    <cellStyle name="Normal 2 2 2 2 2 2 67 2" xfId="19392" xr:uid="{11BD0EAC-2E25-47A3-B2C9-1094D0F68913}"/>
    <cellStyle name="Normal 2 2 2 2 2 2 67 3" xfId="19393" xr:uid="{B9BDF441-763E-412D-B8C7-F2FDD9E40921}"/>
    <cellStyle name="Normal 2 2 2 2 2 2 67 4" xfId="19394" xr:uid="{28318691-B33B-4111-9FAB-F1E396CB7B52}"/>
    <cellStyle name="Normal 2 2 2 2 2 2 67 5" xfId="19395" xr:uid="{3BE3F62A-A448-4FFD-941C-948427365E7F}"/>
    <cellStyle name="Normal 2 2 2 2 2 2 67 6" xfId="19396" xr:uid="{A2F0DEC4-F803-44CF-91DF-5F22A76FCE2E}"/>
    <cellStyle name="Normal 2 2 2 2 2 2 67 7" xfId="19397" xr:uid="{F19FB4F1-CC40-4198-8C91-AFB63C7E7964}"/>
    <cellStyle name="Normal 2 2 2 2 2 2 68" xfId="19398" xr:uid="{E7C9D49D-13A1-4684-B790-1FE9383C357D}"/>
    <cellStyle name="Normal 2 2 2 2 2 2 68 10" xfId="19399" xr:uid="{13FE2CBA-2BD2-4181-A795-D06C1AD10B5D}"/>
    <cellStyle name="Normal 2 2 2 2 2 2 68 11" xfId="19400" xr:uid="{8ED2F41D-6D00-41DE-92EA-5AC8C5152F4E}"/>
    <cellStyle name="Normal 2 2 2 2 2 2 68 2" xfId="19401" xr:uid="{778FE369-79DC-4A52-B27D-962EB57EB4BA}"/>
    <cellStyle name="Normal 2 2 2 2 2 2 68 2 2" xfId="19402" xr:uid="{C0A9C633-B965-476A-8439-3221E8EFB532}"/>
    <cellStyle name="Normal 2 2 2 2 2 2 68 2 2 2" xfId="19403" xr:uid="{7DC70687-2F94-4F68-B966-5B5064F1B714}"/>
    <cellStyle name="Normal 2 2 2 2 2 2 68 2 2 3" xfId="19404" xr:uid="{8D2025B1-FC29-4957-978C-EB54544F971B}"/>
    <cellStyle name="Normal 2 2 2 2 2 2 68 2 3" xfId="19405" xr:uid="{0F80E0BB-2297-4EBA-B8A7-2109F28D36B3}"/>
    <cellStyle name="Normal 2 2 2 2 2 2 68 2 4" xfId="19406" xr:uid="{04C04374-53AD-4AAE-8B1B-A91950D72CA0}"/>
    <cellStyle name="Normal 2 2 2 2 2 2 68 2 5" xfId="19407" xr:uid="{CDE0A7EA-94C3-4D2E-BD1A-3DAB0193E5F3}"/>
    <cellStyle name="Normal 2 2 2 2 2 2 68 2 6" xfId="19408" xr:uid="{A4B10FF0-9B21-46C2-A05F-210911529322}"/>
    <cellStyle name="Normal 2 2 2 2 2 2 68 2 7" xfId="19409" xr:uid="{9461518D-812C-4E3A-9500-78D0E2E1F3E7}"/>
    <cellStyle name="Normal 2 2 2 2 2 2 68 2 8" xfId="19410" xr:uid="{3C854A3E-F56A-43EF-A937-6A28FC47DEDD}"/>
    <cellStyle name="Normal 2 2 2 2 2 2 68 2 9" xfId="19411" xr:uid="{FF05040C-A18B-40AE-9B9A-3E098AD6EB8A}"/>
    <cellStyle name="Normal 2 2 2 2 2 2 68 3" xfId="19412" xr:uid="{855EC1FE-0D13-4C37-BED6-52CB1548A157}"/>
    <cellStyle name="Normal 2 2 2 2 2 2 68 4" xfId="19413" xr:uid="{79FA859D-79AF-4EF4-9BF7-176D4742216C}"/>
    <cellStyle name="Normal 2 2 2 2 2 2 68 5" xfId="19414" xr:uid="{DDFCA74A-1DCB-4548-AA91-C02BB6B52E04}"/>
    <cellStyle name="Normal 2 2 2 2 2 2 68 5 2" xfId="19415" xr:uid="{5ADB2B1A-03A8-4EC2-9885-D93B9DC66A28}"/>
    <cellStyle name="Normal 2 2 2 2 2 2 68 5 3" xfId="19416" xr:uid="{76EC7E42-2765-470C-95E9-84704A0221F4}"/>
    <cellStyle name="Normal 2 2 2 2 2 2 68 6" xfId="19417" xr:uid="{F03F8564-A036-4AD2-8C52-6955E54AD873}"/>
    <cellStyle name="Normal 2 2 2 2 2 2 68 7" xfId="19418" xr:uid="{D4D89588-3864-460B-98CF-A287AF4A528E}"/>
    <cellStyle name="Normal 2 2 2 2 2 2 68 8" xfId="19419" xr:uid="{BBC294D2-A083-4BBD-A0BA-715216E9BDCF}"/>
    <cellStyle name="Normal 2 2 2 2 2 2 68 9" xfId="19420" xr:uid="{BE6F6E4D-9D56-423A-B8EF-0952466ACA37}"/>
    <cellStyle name="Normal 2 2 2 2 2 2 69" xfId="19421" xr:uid="{8E48E016-8E4A-466D-B791-972D540A4927}"/>
    <cellStyle name="Normal 2 2 2 2 2 2 7" xfId="19422" xr:uid="{D04F0AE4-8562-4C5F-9660-03A55CDC8F09}"/>
    <cellStyle name="Normal 2 2 2 2 2 2 7 10" xfId="19423" xr:uid="{EAD12167-13B6-432A-A416-11FD2F7D5A0D}"/>
    <cellStyle name="Normal 2 2 2 2 2 2 7 11" xfId="19424" xr:uid="{A80A65C8-5B03-4A0E-AB32-D0A848CA295B}"/>
    <cellStyle name="Normal 2 2 2 2 2 2 7 12" xfId="19425" xr:uid="{B2C637D5-ACE9-4AB4-BE84-C1CEAC1DAE4D}"/>
    <cellStyle name="Normal 2 2 2 2 2 2 7 13" xfId="19426" xr:uid="{12BED336-B57E-439B-A144-E9C9D455D6C8}"/>
    <cellStyle name="Normal 2 2 2 2 2 2 7 2" xfId="19427" xr:uid="{9288ABE9-58E5-4A73-B9B6-2A7ED0846211}"/>
    <cellStyle name="Normal 2 2 2 2 2 2 7 2 2" xfId="19428" xr:uid="{F288DFDD-A211-4255-9209-13BD4E25F668}"/>
    <cellStyle name="Normal 2 2 2 2 2 2 7 2 3" xfId="19429" xr:uid="{5D383210-6A7F-4A71-8035-84894593FC08}"/>
    <cellStyle name="Normal 2 2 2 2 2 2 7 2 4" xfId="19430" xr:uid="{1093CCB6-DCA8-400A-A4AB-3A253FFF87FD}"/>
    <cellStyle name="Normal 2 2 2 2 2 2 7 2 5" xfId="19431" xr:uid="{D8D46D98-04B2-4F88-B55E-6BE6BA9EC781}"/>
    <cellStyle name="Normal 2 2 2 2 2 2 7 2 6" xfId="19432" xr:uid="{C0A2B192-8B35-4486-86DE-8623AC425F3E}"/>
    <cellStyle name="Normal 2 2 2 2 2 2 7 3" xfId="19433" xr:uid="{B72EDE62-C988-4186-AC84-B70CEA8AAE60}"/>
    <cellStyle name="Normal 2 2 2 2 2 2 7 3 2" xfId="19434" xr:uid="{4671FBFC-16FD-4D6B-92D8-4F1DC354B66C}"/>
    <cellStyle name="Normal 2 2 2 2 2 2 7 3 3" xfId="19435" xr:uid="{1A60C715-9B87-4F5D-9833-997E2EFE60EC}"/>
    <cellStyle name="Normal 2 2 2 2 2 2 7 3 4" xfId="19436" xr:uid="{9655F063-B2C0-4E30-B47A-94167B981337}"/>
    <cellStyle name="Normal 2 2 2 2 2 2 7 3 5" xfId="19437" xr:uid="{DCABC15B-12D0-436F-9A71-612CAAE2CCF7}"/>
    <cellStyle name="Normal 2 2 2 2 2 2 7 3 6" xfId="19438" xr:uid="{ABCC5DAB-E788-4485-BF45-22AE61311F0B}"/>
    <cellStyle name="Normal 2 2 2 2 2 2 7 4" xfId="19439" xr:uid="{293DEC9B-AFE7-4DE1-8317-95B4AC452CF8}"/>
    <cellStyle name="Normal 2 2 2 2 2 2 7 4 2" xfId="19440" xr:uid="{5527CBE3-BD0A-40B7-9509-2D991EEBB837}"/>
    <cellStyle name="Normal 2 2 2 2 2 2 7 4 3" xfId="19441" xr:uid="{47CF912B-5122-40C2-8EDE-8AA6774866DC}"/>
    <cellStyle name="Normal 2 2 2 2 2 2 7 4 4" xfId="19442" xr:uid="{2A107F18-F3C8-4392-B3C8-6845B3104B88}"/>
    <cellStyle name="Normal 2 2 2 2 2 2 7 4 5" xfId="19443" xr:uid="{836668A4-D00C-418C-BC22-06729F6636DD}"/>
    <cellStyle name="Normal 2 2 2 2 2 2 7 4 6" xfId="19444" xr:uid="{9A7A5EF6-821B-441B-A224-5CFBD72ABDE3}"/>
    <cellStyle name="Normal 2 2 2 2 2 2 7 5" xfId="19445" xr:uid="{44C0B1C7-BD42-423A-A6C9-E1E746D93EDB}"/>
    <cellStyle name="Normal 2 2 2 2 2 2 7 5 2" xfId="19446" xr:uid="{9B3B0694-36AF-4B5B-876D-6914378F84ED}"/>
    <cellStyle name="Normal 2 2 2 2 2 2 7 5 3" xfId="19447" xr:uid="{5A9D3980-A1A1-47A9-A01C-BB0C836DF033}"/>
    <cellStyle name="Normal 2 2 2 2 2 2 7 5 4" xfId="19448" xr:uid="{8233082D-FD26-4733-831E-43F51CDAB6AC}"/>
    <cellStyle name="Normal 2 2 2 2 2 2 7 5 5" xfId="19449" xr:uid="{5B48199B-062D-47BA-B5FE-27ED6F8C6D48}"/>
    <cellStyle name="Normal 2 2 2 2 2 2 7 5 6" xfId="19450" xr:uid="{16E11A59-4E8F-4160-8A63-459431C01B92}"/>
    <cellStyle name="Normal 2 2 2 2 2 2 7 6" xfId="19451" xr:uid="{AC8ABD39-5AA2-48B4-9A49-8CD0B34E8FF9}"/>
    <cellStyle name="Normal 2 2 2 2 2 2 7 6 2" xfId="19452" xr:uid="{4F53D957-A41C-4C48-94AD-7C60E093BC3B}"/>
    <cellStyle name="Normal 2 2 2 2 2 2 7 6 3" xfId="19453" xr:uid="{0C87185B-4912-4DB3-8F10-A04E6BA6BE20}"/>
    <cellStyle name="Normal 2 2 2 2 2 2 7 6 4" xfId="19454" xr:uid="{A738CF62-2E0B-4213-B512-33EDC640F28F}"/>
    <cellStyle name="Normal 2 2 2 2 2 2 7 6 5" xfId="19455" xr:uid="{2F4A94CA-2F34-4FCE-B8D8-947D55198C14}"/>
    <cellStyle name="Normal 2 2 2 2 2 2 7 6 6" xfId="19456" xr:uid="{0B1D7BB9-96EF-424E-A35B-FD8A35003BF0}"/>
    <cellStyle name="Normal 2 2 2 2 2 2 7 7" xfId="19457" xr:uid="{2F0B2E23-9BB6-4EFC-9EC0-500D1321371F}"/>
    <cellStyle name="Normal 2 2 2 2 2 2 7 7 2" xfId="19458" xr:uid="{4DD0CAA4-C273-430E-A1BB-CF10928BF8E5}"/>
    <cellStyle name="Normal 2 2 2 2 2 2 7 7 3" xfId="19459" xr:uid="{C3E0EAD3-AC20-4128-95A8-3203A7BBD246}"/>
    <cellStyle name="Normal 2 2 2 2 2 2 7 7 4" xfId="19460" xr:uid="{5961CA9D-023F-4922-A8CA-02614DA2EB0C}"/>
    <cellStyle name="Normal 2 2 2 2 2 2 7 7 5" xfId="19461" xr:uid="{E57E8504-E759-4436-80BE-913AF9A45CA1}"/>
    <cellStyle name="Normal 2 2 2 2 2 2 7 7 6" xfId="19462" xr:uid="{DE1EDC99-BDB4-4243-8646-C22E0F6CCCD2}"/>
    <cellStyle name="Normal 2 2 2 2 2 2 7 8" xfId="19463" xr:uid="{1A0C4CD8-0EA1-4A72-8C2F-4E8F12DA2672}"/>
    <cellStyle name="Normal 2 2 2 2 2 2 7 8 2" xfId="19464" xr:uid="{0079CA8D-8B4D-431C-8536-BBFE17CBB16F}"/>
    <cellStyle name="Normal 2 2 2 2 2 2 7 8 3" xfId="19465" xr:uid="{370A57A9-4922-4164-8AD7-725E0A667946}"/>
    <cellStyle name="Normal 2 2 2 2 2 2 7 8 4" xfId="19466" xr:uid="{E3E9D60A-A507-4A6C-A609-6BC918E8799C}"/>
    <cellStyle name="Normal 2 2 2 2 2 2 7 8 5" xfId="19467" xr:uid="{313C1A0F-5C13-4CD6-B85D-D716482931C2}"/>
    <cellStyle name="Normal 2 2 2 2 2 2 7 8 6" xfId="19468" xr:uid="{3166F350-E5B0-44B6-AAFF-3F88CE10C1DA}"/>
    <cellStyle name="Normal 2 2 2 2 2 2 7 9" xfId="19469" xr:uid="{FB574D5F-8AC6-416C-9015-0BF680BAEBF0}"/>
    <cellStyle name="Normal 2 2 2 2 2 2 70" xfId="19470" xr:uid="{3817D203-5705-44D6-904C-DD2128F1707F}"/>
    <cellStyle name="Normal 2 2 2 2 2 2 71" xfId="19471" xr:uid="{1CBD1D5F-8357-469E-BC95-8CA666A463DD}"/>
    <cellStyle name="Normal 2 2 2 2 2 2 71 2" xfId="19472" xr:uid="{CADF3C70-EE5F-4B68-B32D-12933F8C8057}"/>
    <cellStyle name="Normal 2 2 2 2 2 2 71 2 2" xfId="19473" xr:uid="{2DE5714B-7146-4FA1-B9B0-8FF6144E0D9A}"/>
    <cellStyle name="Normal 2 2 2 2 2 2 71 2 3" xfId="19474" xr:uid="{064EBB32-EBE0-4DA9-B797-CEB2F9B860F8}"/>
    <cellStyle name="Normal 2 2 2 2 2 2 71 3" xfId="19475" xr:uid="{7D1F59E2-A62B-4B0D-BFD1-07F08F049A95}"/>
    <cellStyle name="Normal 2 2 2 2 2 2 71 4" xfId="19476" xr:uid="{9CE6DA3D-A50F-4AF4-BCB0-BDD2A2D9FD9B}"/>
    <cellStyle name="Normal 2 2 2 2 2 2 71 5" xfId="19477" xr:uid="{DB77165A-5E15-4AF0-9003-5A3F31B4D14F}"/>
    <cellStyle name="Normal 2 2 2 2 2 2 71 6" xfId="19478" xr:uid="{F8927BB3-A18F-4C57-AC40-10DBB0500F3E}"/>
    <cellStyle name="Normal 2 2 2 2 2 2 71 7" xfId="19479" xr:uid="{B9E1277F-8E27-4B5C-83F6-5658E2C0CAD6}"/>
    <cellStyle name="Normal 2 2 2 2 2 2 71 8" xfId="19480" xr:uid="{7385F52C-374C-4471-ABBC-E8BAFE06BBA3}"/>
    <cellStyle name="Normal 2 2 2 2 2 2 71 9" xfId="19481" xr:uid="{6FC1CBBF-D039-4A95-A260-5BC177B3906E}"/>
    <cellStyle name="Normal 2 2 2 2 2 2 72" xfId="19482" xr:uid="{DCB762F8-808B-4520-A0CA-4AC87CD5B4D7}"/>
    <cellStyle name="Normal 2 2 2 2 2 2 73" xfId="19483" xr:uid="{0D02CE5A-4D6F-4E7F-8635-81F0E71B6B4E}"/>
    <cellStyle name="Normal 2 2 2 2 2 2 73 2" xfId="19484" xr:uid="{398F2D8A-2FD5-4976-8605-738B936E78B0}"/>
    <cellStyle name="Normal 2 2 2 2 2 2 73 3" xfId="19485" xr:uid="{08D92335-1DF7-4406-8363-8BDB14415CE0}"/>
    <cellStyle name="Normal 2 2 2 2 2 2 74" xfId="19486" xr:uid="{B8AC191E-3B1C-493C-8594-F63DC7C77EF7}"/>
    <cellStyle name="Normal 2 2 2 2 2 2 75" xfId="19487" xr:uid="{0E63EA79-9BD0-439B-8544-29AD6461D592}"/>
    <cellStyle name="Normal 2 2 2 2 2 2 76" xfId="19488" xr:uid="{8C7B472D-7374-4EF4-AB25-04510FDE1A71}"/>
    <cellStyle name="Normal 2 2 2 2 2 2 77" xfId="19489" xr:uid="{B56A6BD5-564F-4629-8CBC-8F7588E87CA2}"/>
    <cellStyle name="Normal 2 2 2 2 2 2 78" xfId="19490" xr:uid="{905A3A03-D2EE-4BEC-A106-964BECB31F8C}"/>
    <cellStyle name="Normal 2 2 2 2 2 2 79" xfId="19491" xr:uid="{F11119F6-A144-43CA-899A-0853CED128CA}"/>
    <cellStyle name="Normal 2 2 2 2 2 2 8" xfId="19492" xr:uid="{AF71BE58-C7E7-464B-A2EC-098D5F9A6601}"/>
    <cellStyle name="Normal 2 2 2 2 2 2 8 10" xfId="19493" xr:uid="{39424A31-98AD-48AD-9731-AC419030110E}"/>
    <cellStyle name="Normal 2 2 2 2 2 2 8 11" xfId="19494" xr:uid="{DB5F84F0-3984-4083-A8E7-6F9B14D79DAF}"/>
    <cellStyle name="Normal 2 2 2 2 2 2 8 12" xfId="19495" xr:uid="{58027CAA-690B-41C9-A1AD-65E59FBD1046}"/>
    <cellStyle name="Normal 2 2 2 2 2 2 8 12 2" xfId="19496" xr:uid="{9393472C-6397-49CF-9416-D2223C1045C3}"/>
    <cellStyle name="Normal 2 2 2 2 2 2 8 12 3" xfId="19497" xr:uid="{48158A45-C20F-4FFF-B476-FE1F8862D762}"/>
    <cellStyle name="Normal 2 2 2 2 2 2 8 12 4" xfId="19498" xr:uid="{5C509AB3-3DDF-44A7-8816-8E60BEEC89C4}"/>
    <cellStyle name="Normal 2 2 2 2 2 2 8 12 5" xfId="19499" xr:uid="{7E739532-B071-4A7A-9744-3063941D1BC6}"/>
    <cellStyle name="Normal 2 2 2 2 2 2 8 12 6" xfId="19500" xr:uid="{72E7673B-6012-46FE-8F7F-53138008C19B}"/>
    <cellStyle name="Normal 2 2 2 2 2 2 8 13" xfId="19501" xr:uid="{6EF3E13F-18C0-4122-A5C3-DF8DC6A28DB3}"/>
    <cellStyle name="Normal 2 2 2 2 2 2 8 13 2" xfId="19502" xr:uid="{E469DE4A-5681-4BD6-AF6C-B745927ABAD9}"/>
    <cellStyle name="Normal 2 2 2 2 2 2 8 13 3" xfId="19503" xr:uid="{B5E0BAAA-229D-4D27-8260-C11AF7AD64A1}"/>
    <cellStyle name="Normal 2 2 2 2 2 2 8 13 4" xfId="19504" xr:uid="{682EBCC3-FED6-4EA0-BA20-B63E273375C6}"/>
    <cellStyle name="Normal 2 2 2 2 2 2 8 13 5" xfId="19505" xr:uid="{BCCF505F-B74A-4487-8372-9897B974576B}"/>
    <cellStyle name="Normal 2 2 2 2 2 2 8 13 6" xfId="19506" xr:uid="{C0078FA6-A85D-43EA-93EC-E2718422CE0A}"/>
    <cellStyle name="Normal 2 2 2 2 2 2 8 14" xfId="19507" xr:uid="{ADA31774-BC1A-42B0-B7AE-5EFA0C3F4270}"/>
    <cellStyle name="Normal 2 2 2 2 2 2 8 14 2" xfId="19508" xr:uid="{893D7826-0D54-4445-867B-6B9F1A8CA455}"/>
    <cellStyle name="Normal 2 2 2 2 2 2 8 14 3" xfId="19509" xr:uid="{F39ABCD7-7CB4-4BC6-A21D-0BF30E4DE18B}"/>
    <cellStyle name="Normal 2 2 2 2 2 2 8 14 4" xfId="19510" xr:uid="{DC8D2492-8116-47DF-9EF6-2E95D8A2A86F}"/>
    <cellStyle name="Normal 2 2 2 2 2 2 8 14 5" xfId="19511" xr:uid="{E8E1523A-FDA2-4937-B711-A15EAB3196D4}"/>
    <cellStyle name="Normal 2 2 2 2 2 2 8 14 6" xfId="19512" xr:uid="{2D8B0D8C-8954-46A0-B5E7-6EC0A8F18818}"/>
    <cellStyle name="Normal 2 2 2 2 2 2 8 15" xfId="19513" xr:uid="{1F9BEBBB-3438-48D9-BD35-5BBC2F7CD060}"/>
    <cellStyle name="Normal 2 2 2 2 2 2 8 15 2" xfId="19514" xr:uid="{1AFB6317-7626-4F2D-A537-CC3FFF5985F2}"/>
    <cellStyle name="Normal 2 2 2 2 2 2 8 15 3" xfId="19515" xr:uid="{67BD666A-1354-41F1-9F97-C2DC3B72BA50}"/>
    <cellStyle name="Normal 2 2 2 2 2 2 8 15 4" xfId="19516" xr:uid="{6DF6769B-D4F1-4DEC-8482-2644457DD733}"/>
    <cellStyle name="Normal 2 2 2 2 2 2 8 15 5" xfId="19517" xr:uid="{32EED201-7A44-45DC-8A7B-9CBFBE021692}"/>
    <cellStyle name="Normal 2 2 2 2 2 2 8 15 6" xfId="19518" xr:uid="{93668E74-F867-4509-9289-40A73ED561F6}"/>
    <cellStyle name="Normal 2 2 2 2 2 2 8 16" xfId="19519" xr:uid="{D2017C2F-0AB7-42D3-8E56-9C3C1CDEC36A}"/>
    <cellStyle name="Normal 2 2 2 2 2 2 8 16 2" xfId="19520" xr:uid="{86438EE9-7E89-4013-9CFD-25963349DED1}"/>
    <cellStyle name="Normal 2 2 2 2 2 2 8 16 3" xfId="19521" xr:uid="{6D239F1B-9649-4B9D-ADC3-4A201F04DE85}"/>
    <cellStyle name="Normal 2 2 2 2 2 2 8 16 4" xfId="19522" xr:uid="{EFB7B1BE-0448-4193-AB6A-85D789D6809B}"/>
    <cellStyle name="Normal 2 2 2 2 2 2 8 16 5" xfId="19523" xr:uid="{887EC815-E36C-4461-9B6C-E7102ACA18FA}"/>
    <cellStyle name="Normal 2 2 2 2 2 2 8 16 6" xfId="19524" xr:uid="{DF950BCF-30CA-4DF8-B60D-B22E5BC76E2D}"/>
    <cellStyle name="Normal 2 2 2 2 2 2 8 17" xfId="19525" xr:uid="{85037FAC-9E82-4196-8FCC-4D3C0825F19E}"/>
    <cellStyle name="Normal 2 2 2 2 2 2 8 17 2" xfId="19526" xr:uid="{6A3EC33B-9024-444A-AB18-3B0377D48198}"/>
    <cellStyle name="Normal 2 2 2 2 2 2 8 17 3" xfId="19527" xr:uid="{A54CFA18-73E2-46AC-A7FB-B9DC65971C1D}"/>
    <cellStyle name="Normal 2 2 2 2 2 2 8 17 4" xfId="19528" xr:uid="{B2553CD5-31B6-47AA-BB47-12505F5A18A1}"/>
    <cellStyle name="Normal 2 2 2 2 2 2 8 17 5" xfId="19529" xr:uid="{70E770BC-596C-4B26-A208-D9990FF44CA0}"/>
    <cellStyle name="Normal 2 2 2 2 2 2 8 17 6" xfId="19530" xr:uid="{8806DEC0-348F-4EC2-A486-595ABC07440D}"/>
    <cellStyle name="Normal 2 2 2 2 2 2 8 18" xfId="19531" xr:uid="{B30FAC2E-FD45-4528-8531-9D987AB10FB3}"/>
    <cellStyle name="Normal 2 2 2 2 2 2 8 18 2" xfId="19532" xr:uid="{FB537D31-0EC4-4ADC-B1DB-C61CF2A40FD9}"/>
    <cellStyle name="Normal 2 2 2 2 2 2 8 18 3" xfId="19533" xr:uid="{58BD65F1-A0FF-4A53-8B18-A7039562E8E3}"/>
    <cellStyle name="Normal 2 2 2 2 2 2 8 18 4" xfId="19534" xr:uid="{70EFED18-57C0-441D-84CA-214159CAEA5C}"/>
    <cellStyle name="Normal 2 2 2 2 2 2 8 18 5" xfId="19535" xr:uid="{7BF532B5-4C4B-426F-97E4-DA12CCA5E139}"/>
    <cellStyle name="Normal 2 2 2 2 2 2 8 18 6" xfId="19536" xr:uid="{2F5681E3-72C0-4664-A67F-FE20A0AFE373}"/>
    <cellStyle name="Normal 2 2 2 2 2 2 8 19" xfId="19537" xr:uid="{151D2D6B-D498-4489-9C56-526879841B40}"/>
    <cellStyle name="Normal 2 2 2 2 2 2 8 2" xfId="19538" xr:uid="{7458C56F-C3C3-4BE2-9FE7-E539E0B10A24}"/>
    <cellStyle name="Normal 2 2 2 2 2 2 8 20" xfId="19539" xr:uid="{57C674EA-7739-4042-99F5-0E20F9F2EC08}"/>
    <cellStyle name="Normal 2 2 2 2 2 2 8 21" xfId="19540" xr:uid="{224CC950-5E5D-4CC9-98DC-BE91B3D09658}"/>
    <cellStyle name="Normal 2 2 2 2 2 2 8 22" xfId="19541" xr:uid="{708CE1B9-B3E4-44EE-909E-89B6536AA6D9}"/>
    <cellStyle name="Normal 2 2 2 2 2 2 8 23" xfId="19542" xr:uid="{BA3D787D-2C0C-40E4-927D-451F52541130}"/>
    <cellStyle name="Normal 2 2 2 2 2 2 8 3" xfId="19543" xr:uid="{90C84C93-48D1-41DE-9D84-71C20D1E5FD0}"/>
    <cellStyle name="Normal 2 2 2 2 2 2 8 4" xfId="19544" xr:uid="{5D8604A2-6520-4847-8910-4396BAE41F75}"/>
    <cellStyle name="Normal 2 2 2 2 2 2 8 5" xfId="19545" xr:uid="{3BB4CCE6-29ED-4798-B4DC-7C231EE1A393}"/>
    <cellStyle name="Normal 2 2 2 2 2 2 8 6" xfId="19546" xr:uid="{8C2724B1-5E4D-4759-85DA-55FF1EA4E146}"/>
    <cellStyle name="Normal 2 2 2 2 2 2 8 7" xfId="19547" xr:uid="{B68A035C-E452-4B49-8791-7B18F2992047}"/>
    <cellStyle name="Normal 2 2 2 2 2 2 8 8" xfId="19548" xr:uid="{0FA8B458-F3AB-44E2-A05A-62B9D740741B}"/>
    <cellStyle name="Normal 2 2 2 2 2 2 8 9" xfId="19549" xr:uid="{8339D0EB-C44C-48F4-A6FE-A66F856CD96D}"/>
    <cellStyle name="Normal 2 2 2 2 2 2 80" xfId="19550" xr:uid="{BF5EDA99-4301-45A6-B4B9-723D2FCEE6BA}"/>
    <cellStyle name="Normal 2 2 2 2 2 2 9" xfId="19551" xr:uid="{3DC57E3F-5305-4551-99A1-CCF59721D4DF}"/>
    <cellStyle name="Normal 2 2 2 2 2 20" xfId="19552" xr:uid="{8A7F7382-69E2-4178-840A-9D987FC3FBFC}"/>
    <cellStyle name="Normal 2 2 2 2 2 20 10" xfId="19553" xr:uid="{20E1B808-227B-462A-8546-75CF015EFB8D}"/>
    <cellStyle name="Normal 2 2 2 2 2 20 11" xfId="19554" xr:uid="{80068736-101A-4AE3-95D4-052287836DE6}"/>
    <cellStyle name="Normal 2 2 2 2 2 20 12" xfId="19555" xr:uid="{EB12A04B-CE20-41C9-A0C8-11549EA4ED15}"/>
    <cellStyle name="Normal 2 2 2 2 2 20 13" xfId="19556" xr:uid="{E7F40683-CFED-4FAB-B8AC-5D333C8B0BCB}"/>
    <cellStyle name="Normal 2 2 2 2 2 20 2" xfId="19557" xr:uid="{1ADC1FCE-388F-4883-9219-AC4F8720AAE1}"/>
    <cellStyle name="Normal 2 2 2 2 2 20 2 2" xfId="19558" xr:uid="{5DD5B076-1B8E-4A58-97DB-D99D3544E488}"/>
    <cellStyle name="Normal 2 2 2 2 2 20 2 3" xfId="19559" xr:uid="{181DD4E1-1CE1-41CC-A4CB-FBDE60AF1378}"/>
    <cellStyle name="Normal 2 2 2 2 2 20 2 4" xfId="19560" xr:uid="{E74296E1-0977-401F-9C4B-F536BD779525}"/>
    <cellStyle name="Normal 2 2 2 2 2 20 2 5" xfId="19561" xr:uid="{86552963-BE96-4C32-AA04-194761188415}"/>
    <cellStyle name="Normal 2 2 2 2 2 20 2 6" xfId="19562" xr:uid="{84F369F9-DF47-4F18-8B66-D4059C429080}"/>
    <cellStyle name="Normal 2 2 2 2 2 20 3" xfId="19563" xr:uid="{AF30D851-C0F3-429B-B5C7-4A3FE090C6B1}"/>
    <cellStyle name="Normal 2 2 2 2 2 20 3 2" xfId="19564" xr:uid="{B1B8645D-ED23-4ADB-A99E-EF429A1CBF5B}"/>
    <cellStyle name="Normal 2 2 2 2 2 20 3 3" xfId="19565" xr:uid="{E40BE5F6-2779-4F10-886D-154CA3A2BD70}"/>
    <cellStyle name="Normal 2 2 2 2 2 20 3 4" xfId="19566" xr:uid="{3B633E7E-5D37-4C04-8875-9D774AC7B0E5}"/>
    <cellStyle name="Normal 2 2 2 2 2 20 3 5" xfId="19567" xr:uid="{301A0762-C7D6-46F3-9C1B-17B6A2BC688E}"/>
    <cellStyle name="Normal 2 2 2 2 2 20 3 6" xfId="19568" xr:uid="{797943C6-DBF2-450D-B113-BABA509703BC}"/>
    <cellStyle name="Normal 2 2 2 2 2 20 4" xfId="19569" xr:uid="{006E4680-48DD-4E0D-8014-C28049F3881D}"/>
    <cellStyle name="Normal 2 2 2 2 2 20 4 2" xfId="19570" xr:uid="{525A42AF-D283-45AD-A618-63742901F9D7}"/>
    <cellStyle name="Normal 2 2 2 2 2 20 4 3" xfId="19571" xr:uid="{5757FFD4-F377-4121-9D49-EE07CF993CC1}"/>
    <cellStyle name="Normal 2 2 2 2 2 20 4 4" xfId="19572" xr:uid="{B963F81A-DB0B-4A12-B07E-28110D8F56E2}"/>
    <cellStyle name="Normal 2 2 2 2 2 20 4 5" xfId="19573" xr:uid="{9F159F79-1214-409B-B691-C186948CC2FD}"/>
    <cellStyle name="Normal 2 2 2 2 2 20 4 6" xfId="19574" xr:uid="{F221F2F4-7C57-4A7E-88B9-CFDB09B07CEB}"/>
    <cellStyle name="Normal 2 2 2 2 2 20 5" xfId="19575" xr:uid="{02D35293-C3F4-42FF-92F2-E5D308D9F4C2}"/>
    <cellStyle name="Normal 2 2 2 2 2 20 5 2" xfId="19576" xr:uid="{7D9364B1-2F6B-4DEC-BC7E-9E65EEC06226}"/>
    <cellStyle name="Normal 2 2 2 2 2 20 5 3" xfId="19577" xr:uid="{BF76E81D-8950-4715-BF62-FEA2EA76F9EB}"/>
    <cellStyle name="Normal 2 2 2 2 2 20 5 4" xfId="19578" xr:uid="{758FE3A3-43E3-414F-887B-918F2988DDD5}"/>
    <cellStyle name="Normal 2 2 2 2 2 20 5 5" xfId="19579" xr:uid="{D5F83183-67EE-4232-B0BB-FAA9009413BC}"/>
    <cellStyle name="Normal 2 2 2 2 2 20 5 6" xfId="19580" xr:uid="{E9D9EA08-D816-4C16-8A60-E9A759BFE897}"/>
    <cellStyle name="Normal 2 2 2 2 2 20 6" xfId="19581" xr:uid="{516C8F14-5F94-4789-BBC0-71D9BC7C1299}"/>
    <cellStyle name="Normal 2 2 2 2 2 20 6 2" xfId="19582" xr:uid="{FA3F05C7-B48F-4669-AB61-1204DB13015F}"/>
    <cellStyle name="Normal 2 2 2 2 2 20 6 3" xfId="19583" xr:uid="{9AF9CBA0-22CB-4729-AE3D-C87B6F24EB7D}"/>
    <cellStyle name="Normal 2 2 2 2 2 20 6 4" xfId="19584" xr:uid="{55775A1F-AABF-47EF-9F8A-EEAD37BEAFF7}"/>
    <cellStyle name="Normal 2 2 2 2 2 20 6 5" xfId="19585" xr:uid="{4EBA1AC1-0F10-4845-9B68-6429D9A79AB6}"/>
    <cellStyle name="Normal 2 2 2 2 2 20 6 6" xfId="19586" xr:uid="{9F99EECB-91D3-405C-9FB1-F09213CFE82A}"/>
    <cellStyle name="Normal 2 2 2 2 2 20 7" xfId="19587" xr:uid="{5379E174-8F4A-45B8-94F3-340C7BA5F2FE}"/>
    <cellStyle name="Normal 2 2 2 2 2 20 7 2" xfId="19588" xr:uid="{FBD6F3F4-ABA3-4848-A397-D6A9CD940925}"/>
    <cellStyle name="Normal 2 2 2 2 2 20 7 3" xfId="19589" xr:uid="{D9B65D08-74BD-4261-B941-63FD11FC61E7}"/>
    <cellStyle name="Normal 2 2 2 2 2 20 7 4" xfId="19590" xr:uid="{BAE8A23D-C4E3-495B-AB53-6270AC586BB5}"/>
    <cellStyle name="Normal 2 2 2 2 2 20 7 5" xfId="19591" xr:uid="{D2A32374-DC04-4122-BDFA-7F4F8FFDB882}"/>
    <cellStyle name="Normal 2 2 2 2 2 20 7 6" xfId="19592" xr:uid="{6A368236-9D92-4A9D-921F-AF5229C22854}"/>
    <cellStyle name="Normal 2 2 2 2 2 20 8" xfId="19593" xr:uid="{8F27EBED-691B-4B7A-93D7-DC44D6CD338A}"/>
    <cellStyle name="Normal 2 2 2 2 2 20 8 2" xfId="19594" xr:uid="{C3AB2406-DA84-4927-B1AD-AB93931E7DF4}"/>
    <cellStyle name="Normal 2 2 2 2 2 20 8 3" xfId="19595" xr:uid="{9DED8E6B-B36C-47A2-893D-8D2E76AB44EB}"/>
    <cellStyle name="Normal 2 2 2 2 2 20 8 4" xfId="19596" xr:uid="{B9E088A8-A111-46B5-90D2-310466178C3C}"/>
    <cellStyle name="Normal 2 2 2 2 2 20 8 5" xfId="19597" xr:uid="{59D2C32C-F314-4770-89D1-4BDAE914D3EE}"/>
    <cellStyle name="Normal 2 2 2 2 2 20 8 6" xfId="19598" xr:uid="{F054128E-96E7-4744-B565-A62B4870251F}"/>
    <cellStyle name="Normal 2 2 2 2 2 20 9" xfId="19599" xr:uid="{37A39191-776C-484F-9E97-F57EBABB6DB1}"/>
    <cellStyle name="Normal 2 2 2 2 2 21" xfId="19600" xr:uid="{5824D98F-2EC5-4377-A19C-46352D36C24A}"/>
    <cellStyle name="Normal 2 2 2 2 2 21 10" xfId="19601" xr:uid="{803BC6B1-CC13-427F-9C2C-6A9E4572B75E}"/>
    <cellStyle name="Normal 2 2 2 2 2 21 11" xfId="19602" xr:uid="{85BFD8CC-682D-47C8-87ED-F5AB4A3F0064}"/>
    <cellStyle name="Normal 2 2 2 2 2 21 12" xfId="19603" xr:uid="{FF33B15A-BA01-44E3-B86D-C357E6CED9AC}"/>
    <cellStyle name="Normal 2 2 2 2 2 21 13" xfId="19604" xr:uid="{90EB1FCC-0CEE-4553-818D-74A9162726CB}"/>
    <cellStyle name="Normal 2 2 2 2 2 21 2" xfId="19605" xr:uid="{BE166D52-6FBB-45B0-A8D5-08A1C7F70781}"/>
    <cellStyle name="Normal 2 2 2 2 2 21 2 2" xfId="19606" xr:uid="{66BB3ABD-7BEC-4E29-8D12-363CB95DB54C}"/>
    <cellStyle name="Normal 2 2 2 2 2 21 2 3" xfId="19607" xr:uid="{5DE36577-6B76-4D2B-8445-B666060F7E31}"/>
    <cellStyle name="Normal 2 2 2 2 2 21 2 4" xfId="19608" xr:uid="{15BD2D7A-1E3B-4C95-964E-C0A255454319}"/>
    <cellStyle name="Normal 2 2 2 2 2 21 2 5" xfId="19609" xr:uid="{A03D62C0-A63D-4F41-BF83-5B777F06DE71}"/>
    <cellStyle name="Normal 2 2 2 2 2 21 2 6" xfId="19610" xr:uid="{8E22E239-622C-4008-BD15-B81C8E9C582A}"/>
    <cellStyle name="Normal 2 2 2 2 2 21 3" xfId="19611" xr:uid="{C114FC32-D3D3-4D6B-B896-7D8884717CE3}"/>
    <cellStyle name="Normal 2 2 2 2 2 21 3 2" xfId="19612" xr:uid="{84401343-301E-47F3-B8E7-D420AF64B741}"/>
    <cellStyle name="Normal 2 2 2 2 2 21 3 3" xfId="19613" xr:uid="{E7D3FD88-DA0F-4F54-AE6C-6B29374D02DE}"/>
    <cellStyle name="Normal 2 2 2 2 2 21 3 4" xfId="19614" xr:uid="{BBB533E4-22A1-4870-9D0A-02BD35A9CB39}"/>
    <cellStyle name="Normal 2 2 2 2 2 21 3 5" xfId="19615" xr:uid="{F4AB09D3-11B3-4A58-AD56-D6593392B14F}"/>
    <cellStyle name="Normal 2 2 2 2 2 21 3 6" xfId="19616" xr:uid="{13B7B8DC-267F-4E91-9777-02011E172F3E}"/>
    <cellStyle name="Normal 2 2 2 2 2 21 4" xfId="19617" xr:uid="{6CFBEA17-36EA-444C-AEC9-C4C6B58F9DC8}"/>
    <cellStyle name="Normal 2 2 2 2 2 21 4 2" xfId="19618" xr:uid="{0A269ACB-E073-47F9-9298-E03051D294E4}"/>
    <cellStyle name="Normal 2 2 2 2 2 21 4 3" xfId="19619" xr:uid="{868E3D9A-F5AB-421E-BEA7-4B59606DE87E}"/>
    <cellStyle name="Normal 2 2 2 2 2 21 4 4" xfId="19620" xr:uid="{91891E6F-6676-483C-A7E3-C1E0686B017E}"/>
    <cellStyle name="Normal 2 2 2 2 2 21 4 5" xfId="19621" xr:uid="{91363D5E-9EC0-4270-9596-95F7FD09E7D3}"/>
    <cellStyle name="Normal 2 2 2 2 2 21 4 6" xfId="19622" xr:uid="{7A9F2C26-6824-4CB6-A6D5-912A75B06ABD}"/>
    <cellStyle name="Normal 2 2 2 2 2 21 5" xfId="19623" xr:uid="{A414D216-6692-42DF-AA97-BC3E9A037A8B}"/>
    <cellStyle name="Normal 2 2 2 2 2 21 5 2" xfId="19624" xr:uid="{FD2FBBB7-8EA1-4A65-B393-D31EEE32C045}"/>
    <cellStyle name="Normal 2 2 2 2 2 21 5 3" xfId="19625" xr:uid="{AFEE93D6-B67C-4434-8378-8051E5766AE7}"/>
    <cellStyle name="Normal 2 2 2 2 2 21 5 4" xfId="19626" xr:uid="{69850308-54DE-4D97-8E1E-FBEE63984F3D}"/>
    <cellStyle name="Normal 2 2 2 2 2 21 5 5" xfId="19627" xr:uid="{B72A9D3E-7B2D-4D9E-9093-D44A9443BF7F}"/>
    <cellStyle name="Normal 2 2 2 2 2 21 5 6" xfId="19628" xr:uid="{AFCB8229-BEE4-44C9-8291-9EA0DE8CCF19}"/>
    <cellStyle name="Normal 2 2 2 2 2 21 6" xfId="19629" xr:uid="{5FB3D71D-EC0A-4BE3-9B23-232E4AF6F0DA}"/>
    <cellStyle name="Normal 2 2 2 2 2 21 6 2" xfId="19630" xr:uid="{DCD63964-DCAA-4FA2-94D7-E8207AD992B2}"/>
    <cellStyle name="Normal 2 2 2 2 2 21 6 3" xfId="19631" xr:uid="{8F57EE07-8CA9-44F9-AA39-6D17968C6170}"/>
    <cellStyle name="Normal 2 2 2 2 2 21 6 4" xfId="19632" xr:uid="{04310092-21CE-4D44-8A83-DD4830B9D984}"/>
    <cellStyle name="Normal 2 2 2 2 2 21 6 5" xfId="19633" xr:uid="{BEF3C20F-3133-48EF-8199-EB85C0B2516F}"/>
    <cellStyle name="Normal 2 2 2 2 2 21 6 6" xfId="19634" xr:uid="{35140753-11DD-47AF-A04A-EC6F2EA43C33}"/>
    <cellStyle name="Normal 2 2 2 2 2 21 7" xfId="19635" xr:uid="{B9977B56-48E3-492C-B37A-C819F8091DC5}"/>
    <cellStyle name="Normal 2 2 2 2 2 21 7 2" xfId="19636" xr:uid="{FC68413F-C486-4A83-8D92-55BE5EDB18E7}"/>
    <cellStyle name="Normal 2 2 2 2 2 21 7 3" xfId="19637" xr:uid="{DB6AE6D0-FF65-4C58-A954-0C8CB71662A8}"/>
    <cellStyle name="Normal 2 2 2 2 2 21 7 4" xfId="19638" xr:uid="{E6A03F9C-AE4E-4C54-A4F4-A752437ED4FB}"/>
    <cellStyle name="Normal 2 2 2 2 2 21 7 5" xfId="19639" xr:uid="{DE7A0266-5BF3-47D3-8B17-E24857278AB1}"/>
    <cellStyle name="Normal 2 2 2 2 2 21 7 6" xfId="19640" xr:uid="{6F2A8888-490B-40D8-BF18-940D28A4DCD9}"/>
    <cellStyle name="Normal 2 2 2 2 2 21 8" xfId="19641" xr:uid="{4C1BEDC4-782D-4931-95DA-4D22D63A2351}"/>
    <cellStyle name="Normal 2 2 2 2 2 21 8 2" xfId="19642" xr:uid="{BBA5D614-DF6E-4F3F-AC44-9D9F8B919B81}"/>
    <cellStyle name="Normal 2 2 2 2 2 21 8 3" xfId="19643" xr:uid="{F704E404-10B9-45B1-BE36-0D7B4D8E7239}"/>
    <cellStyle name="Normal 2 2 2 2 2 21 8 4" xfId="19644" xr:uid="{AFE2E295-520B-4C2A-8E5B-1EBCBDA315F0}"/>
    <cellStyle name="Normal 2 2 2 2 2 21 8 5" xfId="19645" xr:uid="{816C4267-E15A-41E5-8295-C976E902DA13}"/>
    <cellStyle name="Normal 2 2 2 2 2 21 8 6" xfId="19646" xr:uid="{01C84A8E-29C2-4A70-9F38-F5E1E0810715}"/>
    <cellStyle name="Normal 2 2 2 2 2 21 9" xfId="19647" xr:uid="{B1DB5739-A6EC-48DD-ADDC-6BE6C084F9B8}"/>
    <cellStyle name="Normal 2 2 2 2 2 22" xfId="19648" xr:uid="{3536A882-08D7-47F2-9835-3EAC88FB07C9}"/>
    <cellStyle name="Normal 2 2 2 2 2 22 2" xfId="19649" xr:uid="{82693A58-20EB-4B20-9C32-9DD3816A7495}"/>
    <cellStyle name="Normal 2 2 2 2 2 22 3" xfId="19650" xr:uid="{2CB7A9C8-8DA4-4EEE-9E29-5EC96F6DB67F}"/>
    <cellStyle name="Normal 2 2 2 2 2 22 4" xfId="19651" xr:uid="{AAD1439A-6791-4FF7-8043-F9340DF779AD}"/>
    <cellStyle name="Normal 2 2 2 2 2 23" xfId="19652" xr:uid="{589C2298-29E2-479B-B45C-D8783C556921}"/>
    <cellStyle name="Normal 2 2 2 2 2 24" xfId="19653" xr:uid="{292E6A65-2F09-45B3-9E99-F8F991866BB6}"/>
    <cellStyle name="Normal 2 2 2 2 2 25" xfId="19654" xr:uid="{D2121EE3-975E-432B-A060-0F4699F14BD9}"/>
    <cellStyle name="Normal 2 2 2 2 2 26" xfId="19655" xr:uid="{9634D70E-02CC-49ED-BD1F-062BC8463515}"/>
    <cellStyle name="Normal 2 2 2 2 2 27" xfId="19656" xr:uid="{F59F6163-94BC-4DE9-AC58-8E011D156CFF}"/>
    <cellStyle name="Normal 2 2 2 2 2 28" xfId="19657" xr:uid="{E1011AC5-AB30-41FE-88CC-43C7A31CD207}"/>
    <cellStyle name="Normal 2 2 2 2 2 29" xfId="19658" xr:uid="{5CA9203A-218A-4104-A9D0-D1D5817B69AD}"/>
    <cellStyle name="Normal 2 2 2 2 2 3" xfId="19659" xr:uid="{2AC4386E-40FC-4BC9-ABBD-DF8E7A8C281C}"/>
    <cellStyle name="Normal 2 2 2 2 2 3 10" xfId="19660" xr:uid="{84BBDBE0-ECAB-40F8-AF79-4502C43E6CB1}"/>
    <cellStyle name="Normal 2 2 2 2 2 3 11" xfId="19661" xr:uid="{8223BABA-751D-46C7-BB3B-304C3D9A7B4B}"/>
    <cellStyle name="Normal 2 2 2 2 2 3 12" xfId="19662" xr:uid="{7B4EB3FC-9665-430F-B4D1-34A31AB831B3}"/>
    <cellStyle name="Normal 2 2 2 2 2 3 13" xfId="19663" xr:uid="{BFC1569C-1772-4FCD-8F01-1152B7F8BB7B}"/>
    <cellStyle name="Normal 2 2 2 2 2 3 14" xfId="19664" xr:uid="{06ECC4EF-78C1-47F1-A207-9395A14D4CD5}"/>
    <cellStyle name="Normal 2 2 2 2 2 3 2" xfId="19665" xr:uid="{E6257034-7049-4F96-B5D7-3A6997FA9630}"/>
    <cellStyle name="Normal 2 2 2 2 2 3 2 2" xfId="19666" xr:uid="{D388B9CC-44CD-41CD-BAEE-E6692B4AB4F6}"/>
    <cellStyle name="Normal 2 2 2 2 2 3 2 3" xfId="19667" xr:uid="{75E08F3A-A7F6-44AC-8326-4DB6F7A9C938}"/>
    <cellStyle name="Normal 2 2 2 2 2 3 2 4" xfId="19668" xr:uid="{E2D953AE-D392-4D80-9E05-8E7C57958A76}"/>
    <cellStyle name="Normal 2 2 2 2 2 3 2 5" xfId="19669" xr:uid="{9C1652D0-BF2E-43E5-80E4-B80E9F8916C5}"/>
    <cellStyle name="Normal 2 2 2 2 2 3 2 6" xfId="19670" xr:uid="{5C53CBB6-F3D7-45FD-8454-9D1B9285EC5F}"/>
    <cellStyle name="Normal 2 2 2 2 2 3 3" xfId="19671" xr:uid="{60D2CA86-34DA-4298-8B4C-47A86FB9BE85}"/>
    <cellStyle name="Normal 2 2 2 2 2 3 3 2" xfId="19672" xr:uid="{81FE18E3-14F3-4121-8A16-A5F0707D353E}"/>
    <cellStyle name="Normal 2 2 2 2 2 3 3 3" xfId="19673" xr:uid="{91DA796A-4674-4AD0-AB23-4FFBD9C96977}"/>
    <cellStyle name="Normal 2 2 2 2 2 3 3 4" xfId="19674" xr:uid="{2949602C-378B-4463-993A-D5BBFA8A4A5F}"/>
    <cellStyle name="Normal 2 2 2 2 2 3 3 5" xfId="19675" xr:uid="{0FB38EDA-F968-43FA-A7AC-0A29073E31F4}"/>
    <cellStyle name="Normal 2 2 2 2 2 3 3 6" xfId="19676" xr:uid="{B1C6C398-EA77-4D63-808D-0F70E7E55F69}"/>
    <cellStyle name="Normal 2 2 2 2 2 3 4" xfId="19677" xr:uid="{C5F87AFE-3A60-45B1-A2E3-46B1C8A0B717}"/>
    <cellStyle name="Normal 2 2 2 2 2 3 4 2" xfId="19678" xr:uid="{727D70A6-C314-48F5-9B03-C86C8B19B22C}"/>
    <cellStyle name="Normal 2 2 2 2 2 3 4 3" xfId="19679" xr:uid="{7AD59CC5-0E87-45ED-A093-3D3106FC05B2}"/>
    <cellStyle name="Normal 2 2 2 2 2 3 4 4" xfId="19680" xr:uid="{53306154-2292-4275-B2AB-1B0D8ED652A3}"/>
    <cellStyle name="Normal 2 2 2 2 2 3 4 5" xfId="19681" xr:uid="{DC54C001-4F13-4147-9275-E32D17B9E43B}"/>
    <cellStyle name="Normal 2 2 2 2 2 3 4 6" xfId="19682" xr:uid="{C613106A-C363-41F8-A94D-4F24703B9D0E}"/>
    <cellStyle name="Normal 2 2 2 2 2 3 5" xfId="19683" xr:uid="{6E1550C0-AC93-466F-BFFA-CA8F4FB3097D}"/>
    <cellStyle name="Normal 2 2 2 2 2 3 5 2" xfId="19684" xr:uid="{3C4199BD-A9C0-4711-9116-1E22D0A0A0E0}"/>
    <cellStyle name="Normal 2 2 2 2 2 3 5 3" xfId="19685" xr:uid="{81A70379-2BF3-4CE0-9476-F289921DC933}"/>
    <cellStyle name="Normal 2 2 2 2 2 3 5 4" xfId="19686" xr:uid="{E105F339-A78E-42FB-A42E-1ED9894AB9C1}"/>
    <cellStyle name="Normal 2 2 2 2 2 3 5 5" xfId="19687" xr:uid="{18058F82-8BE3-43EF-8A36-3EC208DDDC6A}"/>
    <cellStyle name="Normal 2 2 2 2 2 3 5 6" xfId="19688" xr:uid="{F75ABC92-D020-4E14-82FB-4FDD78D48673}"/>
    <cellStyle name="Normal 2 2 2 2 2 3 6" xfId="19689" xr:uid="{017330DA-5761-4E2F-A5C5-503346EB8E1B}"/>
    <cellStyle name="Normal 2 2 2 2 2 3 6 2" xfId="19690" xr:uid="{1999D20B-DCF1-49EA-90DF-64F3070B6AEB}"/>
    <cellStyle name="Normal 2 2 2 2 2 3 6 3" xfId="19691" xr:uid="{B4280232-14E3-4C6F-81AE-B85B27F66E6B}"/>
    <cellStyle name="Normal 2 2 2 2 2 3 6 4" xfId="19692" xr:uid="{99F4677F-4423-48E9-98E1-B90BDADC0A5D}"/>
    <cellStyle name="Normal 2 2 2 2 2 3 6 5" xfId="19693" xr:uid="{9ABD1584-7B41-4BE4-9656-CB862465E524}"/>
    <cellStyle name="Normal 2 2 2 2 2 3 6 6" xfId="19694" xr:uid="{18F0D78E-E8D7-4D08-A742-91D56A8C28C9}"/>
    <cellStyle name="Normal 2 2 2 2 2 3 7" xfId="19695" xr:uid="{B588B94F-699D-47F3-9FD6-04F25E5F7F87}"/>
    <cellStyle name="Normal 2 2 2 2 2 3 7 2" xfId="19696" xr:uid="{91A1D8BC-938A-4656-81C7-8069AE83C0D6}"/>
    <cellStyle name="Normal 2 2 2 2 2 3 7 3" xfId="19697" xr:uid="{B7CE2DAA-5E86-4550-87E3-5770CFC542E1}"/>
    <cellStyle name="Normal 2 2 2 2 2 3 7 4" xfId="19698" xr:uid="{DDEBA1A9-E7F3-4B78-A977-EA9885CC60CB}"/>
    <cellStyle name="Normal 2 2 2 2 2 3 7 5" xfId="19699" xr:uid="{99960E5E-1D74-410B-A3FA-5EB09F11E514}"/>
    <cellStyle name="Normal 2 2 2 2 2 3 7 6" xfId="19700" xr:uid="{E215F5F7-6894-4D2E-91CA-068D6BC4850E}"/>
    <cellStyle name="Normal 2 2 2 2 2 3 8" xfId="19701" xr:uid="{598248EC-6AF2-40E9-BBC4-EF021474AA11}"/>
    <cellStyle name="Normal 2 2 2 2 2 3 8 2" xfId="19702" xr:uid="{BD0CE25E-F6CB-4017-8DD1-0E2A3886D38D}"/>
    <cellStyle name="Normal 2 2 2 2 2 3 8 3" xfId="19703" xr:uid="{2C1D5B67-93CD-420C-A5CA-B1D868B49411}"/>
    <cellStyle name="Normal 2 2 2 2 2 3 8 4" xfId="19704" xr:uid="{1C16B4EA-F958-4D38-BED8-80D9FA7F697B}"/>
    <cellStyle name="Normal 2 2 2 2 2 3 8 5" xfId="19705" xr:uid="{E1A97F5F-526A-4113-8701-A0641B7584FA}"/>
    <cellStyle name="Normal 2 2 2 2 2 3 8 6" xfId="19706" xr:uid="{570D6226-010D-41BC-81D6-85CFF6A55004}"/>
    <cellStyle name="Normal 2 2 2 2 2 3 9" xfId="19707" xr:uid="{5372CFBB-1FF2-46CE-82CB-CC0C0EF9E4FD}"/>
    <cellStyle name="Normal 2 2 2 2 2 30" xfId="19708" xr:uid="{5B379BE6-124E-4E43-98F5-D1997E8011BB}"/>
    <cellStyle name="Normal 2 2 2 2 2 31" xfId="19709" xr:uid="{CF96EDF0-7A34-4F0F-803A-09C7B8D9A380}"/>
    <cellStyle name="Normal 2 2 2 2 2 31 2" xfId="19710" xr:uid="{ADF38E65-F80F-482E-A117-C97C9B1B85F4}"/>
    <cellStyle name="Normal 2 2 2 2 2 31 2 2" xfId="19711" xr:uid="{EE589C8F-D64A-4D4B-9D36-78AF0AD32790}"/>
    <cellStyle name="Normal 2 2 2 2 2 31 2 3" xfId="19712" xr:uid="{5A982654-69E9-489D-BA69-BDDE4575766B}"/>
    <cellStyle name="Normal 2 2 2 2 2 31 2 4" xfId="19713" xr:uid="{1D2942D2-74E9-4344-B2D3-6DD26EAFFC97}"/>
    <cellStyle name="Normal 2 2 2 2 2 31 2 5" xfId="19714" xr:uid="{C3FD0427-A4A1-44DC-8A7C-B0CD1D49FDB4}"/>
    <cellStyle name="Normal 2 2 2 2 2 31 2 6" xfId="19715" xr:uid="{FD61C396-D2D4-4775-BA8C-20345B5FD5FF}"/>
    <cellStyle name="Normal 2 2 2 2 2 31 3" xfId="19716" xr:uid="{9ACD7E0E-DC3F-473B-AA3B-E76A6A35617C}"/>
    <cellStyle name="Normal 2 2 2 2 2 31 3 2" xfId="19717" xr:uid="{1E4A3DF5-BEBC-4289-BA13-5FD13CB5DA78}"/>
    <cellStyle name="Normal 2 2 2 2 2 31 3 3" xfId="19718" xr:uid="{6EADA1A5-1CE3-4B1B-BC48-EF235B3B6DAE}"/>
    <cellStyle name="Normal 2 2 2 2 2 31 3 4" xfId="19719" xr:uid="{22D696DF-A768-4C6B-BE89-7E0BD3531384}"/>
    <cellStyle name="Normal 2 2 2 2 2 31 3 5" xfId="19720" xr:uid="{85965096-5D0A-42FE-8096-A480298653E6}"/>
    <cellStyle name="Normal 2 2 2 2 2 31 3 6" xfId="19721" xr:uid="{1E8F0EA8-8F65-417B-8029-B6612F9083D4}"/>
    <cellStyle name="Normal 2 2 2 2 2 31 4" xfId="19722" xr:uid="{3799C726-80D2-482C-93A6-25A9B982CD0A}"/>
    <cellStyle name="Normal 2 2 2 2 2 31 4 2" xfId="19723" xr:uid="{82DA63F3-8FC6-40B5-B062-AF5636992B13}"/>
    <cellStyle name="Normal 2 2 2 2 2 31 4 3" xfId="19724" xr:uid="{B3552310-E7B6-4F6A-8451-B763CE1934AA}"/>
    <cellStyle name="Normal 2 2 2 2 2 31 4 4" xfId="19725" xr:uid="{11A33D0B-AF16-4870-B86D-F3B09ECE1DE7}"/>
    <cellStyle name="Normal 2 2 2 2 2 31 4 5" xfId="19726" xr:uid="{9B2E6B01-08C8-4EE2-B525-AC875E0FDC3F}"/>
    <cellStyle name="Normal 2 2 2 2 2 31 4 6" xfId="19727" xr:uid="{2B4E9ABB-E4E0-40AD-8203-3251B47B1709}"/>
    <cellStyle name="Normal 2 2 2 2 2 31 5" xfId="19728" xr:uid="{14818FC3-934E-4DD4-8D16-96FE7141C1F5}"/>
    <cellStyle name="Normal 2 2 2 2 2 31 5 2" xfId="19729" xr:uid="{61CFC649-DE53-4093-AE02-99F49D3D47AC}"/>
    <cellStyle name="Normal 2 2 2 2 2 31 5 3" xfId="19730" xr:uid="{FD145749-3D04-4CEB-8404-2CFE0A42D1C6}"/>
    <cellStyle name="Normal 2 2 2 2 2 31 5 4" xfId="19731" xr:uid="{1A64C470-605B-444F-8869-CDEAD8282695}"/>
    <cellStyle name="Normal 2 2 2 2 2 31 5 5" xfId="19732" xr:uid="{74C0D7EE-DA87-4DC8-ADCD-25204E3987CD}"/>
    <cellStyle name="Normal 2 2 2 2 2 31 5 6" xfId="19733" xr:uid="{DEC40C13-C8D2-4E93-94B3-485D407B57E2}"/>
    <cellStyle name="Normal 2 2 2 2 2 31 6" xfId="19734" xr:uid="{D7966B80-0E1A-4068-BFB6-A3E0F7DFD5E7}"/>
    <cellStyle name="Normal 2 2 2 2 2 31 6 2" xfId="19735" xr:uid="{AB693CE5-BB09-4404-9F54-8BFA0A4D88AD}"/>
    <cellStyle name="Normal 2 2 2 2 2 31 6 3" xfId="19736" xr:uid="{53E761DC-20E6-498D-AC7F-AA4D8E66C128}"/>
    <cellStyle name="Normal 2 2 2 2 2 31 6 4" xfId="19737" xr:uid="{B6324E83-F875-4DBE-B4A4-0A9B4533E016}"/>
    <cellStyle name="Normal 2 2 2 2 2 31 6 5" xfId="19738" xr:uid="{61CDBB88-E81C-49CD-B3AF-94E14FB65225}"/>
    <cellStyle name="Normal 2 2 2 2 2 31 6 6" xfId="19739" xr:uid="{F05127C7-81A7-4D2D-B959-441846E7C850}"/>
    <cellStyle name="Normal 2 2 2 2 2 32" xfId="19740" xr:uid="{5FDE0CA9-BC4E-46B3-8B54-A789F7636C5C}"/>
    <cellStyle name="Normal 2 2 2 2 2 32 2" xfId="19741" xr:uid="{2E1E3766-B05E-48CD-B74A-C3757B766865}"/>
    <cellStyle name="Normal 2 2 2 2 2 32 3" xfId="19742" xr:uid="{EA0A75C0-DB1B-42FA-BA33-7F291A7F6821}"/>
    <cellStyle name="Normal 2 2 2 2 2 32 4" xfId="19743" xr:uid="{08615372-6082-47EF-B2BF-12A78D2D88DA}"/>
    <cellStyle name="Normal 2 2 2 2 2 32 5" xfId="19744" xr:uid="{B105665F-F9CA-4184-B239-8B426E3DF3DD}"/>
    <cellStyle name="Normal 2 2 2 2 2 32 6" xfId="19745" xr:uid="{C4AD17C0-8699-4921-B5FF-61CC7B3173A6}"/>
    <cellStyle name="Normal 2 2 2 2 2 33" xfId="19746" xr:uid="{856C98F0-BBFF-41D6-B4B5-EFA51F24C8CC}"/>
    <cellStyle name="Normal 2 2 2 2 2 33 2" xfId="19747" xr:uid="{7327D7C6-0E98-4F33-B4F0-B3A7FE3F8EF4}"/>
    <cellStyle name="Normal 2 2 2 2 2 33 3" xfId="19748" xr:uid="{740AEA2F-1969-4C65-8405-BED98F0F0C60}"/>
    <cellStyle name="Normal 2 2 2 2 2 33 4" xfId="19749" xr:uid="{8CF3F4F4-C0A2-4307-B27E-778861ED81AC}"/>
    <cellStyle name="Normal 2 2 2 2 2 33 5" xfId="19750" xr:uid="{303A958F-101B-415B-B44F-93AABC24F389}"/>
    <cellStyle name="Normal 2 2 2 2 2 33 6" xfId="19751" xr:uid="{D7241666-C2AB-4804-9AC5-EB13EA30B003}"/>
    <cellStyle name="Normal 2 2 2 2 2 34" xfId="19752" xr:uid="{021A0EE5-CCAA-4A56-AF75-262FB0AF7FCF}"/>
    <cellStyle name="Normal 2 2 2 2 2 34 2" xfId="19753" xr:uid="{6BBBA8F6-61AF-4AB4-89C3-007B7BDC3E34}"/>
    <cellStyle name="Normal 2 2 2 2 2 34 3" xfId="19754" xr:uid="{8DE184A9-180B-4486-BE48-4FA935206D8E}"/>
    <cellStyle name="Normal 2 2 2 2 2 34 4" xfId="19755" xr:uid="{22D10184-0436-473E-A817-D0EE08F915A3}"/>
    <cellStyle name="Normal 2 2 2 2 2 34 5" xfId="19756" xr:uid="{3BEE9B28-88FE-4B23-B011-8A1AA7AE8150}"/>
    <cellStyle name="Normal 2 2 2 2 2 34 6" xfId="19757" xr:uid="{40471B43-A34C-47D8-BCC0-1F0D06A78304}"/>
    <cellStyle name="Normal 2 2 2 2 2 35" xfId="19758" xr:uid="{9964AD62-0C68-419F-9FB8-3A628A897BAE}"/>
    <cellStyle name="Normal 2 2 2 2 2 35 2" xfId="19759" xr:uid="{B864C26C-5531-40C7-B2F6-40AD644A275E}"/>
    <cellStyle name="Normal 2 2 2 2 2 35 3" xfId="19760" xr:uid="{D3B67214-371D-4740-9CAF-35C4EBA97090}"/>
    <cellStyle name="Normal 2 2 2 2 2 35 4" xfId="19761" xr:uid="{7A48FFCD-7642-42E7-A96C-5AB200BDEDF0}"/>
    <cellStyle name="Normal 2 2 2 2 2 35 5" xfId="19762" xr:uid="{21691F47-3F05-481B-AF14-5F4B243707D6}"/>
    <cellStyle name="Normal 2 2 2 2 2 35 6" xfId="19763" xr:uid="{F77C5020-37BA-43E4-ADE1-558FC28821AF}"/>
    <cellStyle name="Normal 2 2 2 2 2 36" xfId="19764" xr:uid="{C3EBF4A8-2354-4BE4-910F-0FE53441C2E2}"/>
    <cellStyle name="Normal 2 2 2 2 2 36 2" xfId="19765" xr:uid="{64442BBB-4219-4C5F-8DB6-78D96989CAD6}"/>
    <cellStyle name="Normal 2 2 2 2 2 36 3" xfId="19766" xr:uid="{55B078DE-323C-4EAA-9003-FA18C8AC9C35}"/>
    <cellStyle name="Normal 2 2 2 2 2 36 4" xfId="19767" xr:uid="{DD2F3BFB-C72E-4737-AB78-381AF6981A84}"/>
    <cellStyle name="Normal 2 2 2 2 2 36 5" xfId="19768" xr:uid="{C0CC08C0-0B22-4185-8D6D-C19907864E5E}"/>
    <cellStyle name="Normal 2 2 2 2 2 36 6" xfId="19769" xr:uid="{37E159AF-DD9E-4937-9E12-836EF5773955}"/>
    <cellStyle name="Normal 2 2 2 2 2 37" xfId="19770" xr:uid="{BFC3DF56-B108-4679-86CC-AFB205408627}"/>
    <cellStyle name="Normal 2 2 2 2 2 37 2" xfId="19771" xr:uid="{810614EF-FE3D-4736-8671-89F77B29B21B}"/>
    <cellStyle name="Normal 2 2 2 2 2 37 3" xfId="19772" xr:uid="{43A548DE-4688-49E6-83F2-F184E161A1D8}"/>
    <cellStyle name="Normal 2 2 2 2 2 37 4" xfId="19773" xr:uid="{5EFD37C1-8567-4719-AE79-57CA913A90D0}"/>
    <cellStyle name="Normal 2 2 2 2 2 37 5" xfId="19774" xr:uid="{D34C9E63-0F5F-44B6-9833-9C421F261226}"/>
    <cellStyle name="Normal 2 2 2 2 2 37 6" xfId="19775" xr:uid="{9278AB12-50BA-4685-B0B3-F05AD0397A5D}"/>
    <cellStyle name="Normal 2 2 2 2 2 38" xfId="19776" xr:uid="{D4035080-8149-4ADB-ACE8-673B3E3ADBD6}"/>
    <cellStyle name="Normal 2 2 2 2 2 38 2" xfId="19777" xr:uid="{9A5361ED-9F17-45B0-86A8-9F4F093956E2}"/>
    <cellStyle name="Normal 2 2 2 2 2 38 3" xfId="19778" xr:uid="{2CE9E6B8-F220-4760-BA8C-44DB5857290C}"/>
    <cellStyle name="Normal 2 2 2 2 2 38 4" xfId="19779" xr:uid="{FC9F1B04-0305-4BB5-95B5-2538E6FB5B25}"/>
    <cellStyle name="Normal 2 2 2 2 2 38 5" xfId="19780" xr:uid="{9ECAE3A6-FD54-4FA3-9C5D-DBC289F1ECE7}"/>
    <cellStyle name="Normal 2 2 2 2 2 38 6" xfId="19781" xr:uid="{262448B5-6618-47DB-AA23-AF200DFC93A9}"/>
    <cellStyle name="Normal 2 2 2 2 2 39" xfId="19782" xr:uid="{E290475D-57A2-4EE6-9F1C-D9C341CE3B21}"/>
    <cellStyle name="Normal 2 2 2 2 2 39 2" xfId="19783" xr:uid="{779C2C5A-79FE-49CA-91CC-CFC839E8E76E}"/>
    <cellStyle name="Normal 2 2 2 2 2 39 3" xfId="19784" xr:uid="{8633D6F9-C771-4A17-9F2D-5435D7466579}"/>
    <cellStyle name="Normal 2 2 2 2 2 39 4" xfId="19785" xr:uid="{0F9C71D5-56D3-4AAF-B55B-6DC71E7C3C25}"/>
    <cellStyle name="Normal 2 2 2 2 2 39 5" xfId="19786" xr:uid="{6DC61E12-6FCC-4201-AD63-FD79D12164A9}"/>
    <cellStyle name="Normal 2 2 2 2 2 39 6" xfId="19787" xr:uid="{A6360D96-338E-4B13-AB15-3AB44987241C}"/>
    <cellStyle name="Normal 2 2 2 2 2 4" xfId="19788" xr:uid="{9000EEC8-AA88-4F49-B9FF-7360BE8EBB99}"/>
    <cellStyle name="Normal 2 2 2 2 2 4 10" xfId="19789" xr:uid="{E6C40B83-2C83-45FF-B97E-B09416D5BFB7}"/>
    <cellStyle name="Normal 2 2 2 2 2 4 11" xfId="19790" xr:uid="{C3AB5EF5-FF7D-405D-A88E-16D3B4BFF862}"/>
    <cellStyle name="Normal 2 2 2 2 2 4 12" xfId="19791" xr:uid="{A94FAB49-8F9B-4573-A554-4B86A70FBB7B}"/>
    <cellStyle name="Normal 2 2 2 2 2 4 13" xfId="19792" xr:uid="{1C89E82C-383D-442A-BA15-F67985266078}"/>
    <cellStyle name="Normal 2 2 2 2 2 4 14" xfId="19793" xr:uid="{792AC572-66EB-491F-8773-F34DADB5BA69}"/>
    <cellStyle name="Normal 2 2 2 2 2 4 2" xfId="19794" xr:uid="{1B0E93F2-6BE5-4162-AA27-F23764885F8B}"/>
    <cellStyle name="Normal 2 2 2 2 2 4 2 2" xfId="19795" xr:uid="{129EC5C4-D073-4EE0-B20D-EC1D806F755B}"/>
    <cellStyle name="Normal 2 2 2 2 2 4 2 3" xfId="19796" xr:uid="{ADB361DA-D2F1-4029-A310-F710A740647D}"/>
    <cellStyle name="Normal 2 2 2 2 2 4 2 4" xfId="19797" xr:uid="{EA6CD1C9-3BEA-4ED2-AC9F-D9D72B1644FB}"/>
    <cellStyle name="Normal 2 2 2 2 2 4 2 5" xfId="19798" xr:uid="{1218315B-AB10-4DE9-9901-747D2699D739}"/>
    <cellStyle name="Normal 2 2 2 2 2 4 2 6" xfId="19799" xr:uid="{A9604620-783B-4112-9BD2-A06D4628497E}"/>
    <cellStyle name="Normal 2 2 2 2 2 4 3" xfId="19800" xr:uid="{1A5D9B9F-67D4-4808-9C2F-670C590C0435}"/>
    <cellStyle name="Normal 2 2 2 2 2 4 3 2" xfId="19801" xr:uid="{9D584428-7FF4-4DAC-8165-7A1786718587}"/>
    <cellStyle name="Normal 2 2 2 2 2 4 3 3" xfId="19802" xr:uid="{F13F55A5-E8C2-43CC-B2CF-B9E549493435}"/>
    <cellStyle name="Normal 2 2 2 2 2 4 3 4" xfId="19803" xr:uid="{A5DB7AFB-84B6-4C88-A0AE-4D7F361CA3EE}"/>
    <cellStyle name="Normal 2 2 2 2 2 4 3 5" xfId="19804" xr:uid="{C60A8856-0E22-45DC-ACB5-8031778FBCB5}"/>
    <cellStyle name="Normal 2 2 2 2 2 4 3 6" xfId="19805" xr:uid="{845C93D3-A74A-4BE4-89E8-AAEA99188EAB}"/>
    <cellStyle name="Normal 2 2 2 2 2 4 4" xfId="19806" xr:uid="{9610918C-AB4C-49F4-AEDD-F61263860580}"/>
    <cellStyle name="Normal 2 2 2 2 2 4 4 2" xfId="19807" xr:uid="{C1E524F1-A85C-4ADE-8F07-E66F0D87EE1F}"/>
    <cellStyle name="Normal 2 2 2 2 2 4 4 3" xfId="19808" xr:uid="{F3780767-A0D8-4D89-8703-AFB96A813414}"/>
    <cellStyle name="Normal 2 2 2 2 2 4 4 4" xfId="19809" xr:uid="{6910A91E-F950-4513-8483-CC7E0F0A0E00}"/>
    <cellStyle name="Normal 2 2 2 2 2 4 4 5" xfId="19810" xr:uid="{8EDC61B2-E081-4140-811D-0912B048A08F}"/>
    <cellStyle name="Normal 2 2 2 2 2 4 4 6" xfId="19811" xr:uid="{E19DBF1A-D0FD-4E50-A6C0-E198A4860A0A}"/>
    <cellStyle name="Normal 2 2 2 2 2 4 5" xfId="19812" xr:uid="{AA05394A-CFCC-4969-9858-1658088D2EBE}"/>
    <cellStyle name="Normal 2 2 2 2 2 4 5 2" xfId="19813" xr:uid="{287049DB-7472-44AE-8908-0DC6BACA5FF9}"/>
    <cellStyle name="Normal 2 2 2 2 2 4 5 3" xfId="19814" xr:uid="{9930EDA4-54B4-4B61-A14B-ED1FB42D7E42}"/>
    <cellStyle name="Normal 2 2 2 2 2 4 5 4" xfId="19815" xr:uid="{040C5C82-FD34-46E4-A62E-E08AAC1137DD}"/>
    <cellStyle name="Normal 2 2 2 2 2 4 5 5" xfId="19816" xr:uid="{0DE58862-DBAE-45C4-A9F8-4FDE8B5E000A}"/>
    <cellStyle name="Normal 2 2 2 2 2 4 5 6" xfId="19817" xr:uid="{3E2F10BB-19FA-427F-8602-BE732681D36D}"/>
    <cellStyle name="Normal 2 2 2 2 2 4 6" xfId="19818" xr:uid="{A0CB7DAD-C694-441C-B810-E030A855230D}"/>
    <cellStyle name="Normal 2 2 2 2 2 4 6 2" xfId="19819" xr:uid="{FDDE771F-67E6-49EC-83C7-F9B16FE3BD8A}"/>
    <cellStyle name="Normal 2 2 2 2 2 4 6 3" xfId="19820" xr:uid="{EFC45C28-18AA-49D6-AE64-5EC61A7C58D6}"/>
    <cellStyle name="Normal 2 2 2 2 2 4 6 4" xfId="19821" xr:uid="{B79BCF28-EB31-4EB9-BD10-4D77462A78E2}"/>
    <cellStyle name="Normal 2 2 2 2 2 4 6 5" xfId="19822" xr:uid="{94828768-732E-4121-8808-0B167A00DDDC}"/>
    <cellStyle name="Normal 2 2 2 2 2 4 6 6" xfId="19823" xr:uid="{A915029A-E01D-497A-9068-0CCD8B231540}"/>
    <cellStyle name="Normal 2 2 2 2 2 4 7" xfId="19824" xr:uid="{4F13A1D2-2267-40CA-A022-91C3E00282F0}"/>
    <cellStyle name="Normal 2 2 2 2 2 4 7 2" xfId="19825" xr:uid="{96AB5898-92E2-4846-A567-218CA026790C}"/>
    <cellStyle name="Normal 2 2 2 2 2 4 7 3" xfId="19826" xr:uid="{B461DB7C-B31C-4F54-8236-408CFD4D968C}"/>
    <cellStyle name="Normal 2 2 2 2 2 4 7 4" xfId="19827" xr:uid="{B26712A1-1AE7-40E2-91D2-95883A25710F}"/>
    <cellStyle name="Normal 2 2 2 2 2 4 7 5" xfId="19828" xr:uid="{77212AF2-D603-4898-ABA8-61D31BFA9D42}"/>
    <cellStyle name="Normal 2 2 2 2 2 4 7 6" xfId="19829" xr:uid="{DEF79D68-3841-4FE5-B677-DA514BF7D4F7}"/>
    <cellStyle name="Normal 2 2 2 2 2 4 8" xfId="19830" xr:uid="{F385AE6A-32EC-43AB-A8C5-2B3D15AE8888}"/>
    <cellStyle name="Normal 2 2 2 2 2 4 8 2" xfId="19831" xr:uid="{B3EB8F67-AC11-4023-ABF0-446A787C2F1E}"/>
    <cellStyle name="Normal 2 2 2 2 2 4 8 3" xfId="19832" xr:uid="{0EF6EF47-759F-4C7C-9F24-ACEFA9F68CD7}"/>
    <cellStyle name="Normal 2 2 2 2 2 4 8 4" xfId="19833" xr:uid="{BC2C8BCF-F1BE-45F0-9628-35D0C3B22B52}"/>
    <cellStyle name="Normal 2 2 2 2 2 4 8 5" xfId="19834" xr:uid="{6C6D094D-85F9-46E0-87C7-AEBAEA191F94}"/>
    <cellStyle name="Normal 2 2 2 2 2 4 8 6" xfId="19835" xr:uid="{BA2BDC4F-2254-444A-9169-107581FE0F35}"/>
    <cellStyle name="Normal 2 2 2 2 2 4 9" xfId="19836" xr:uid="{CA7B8B17-AD3B-41DD-8762-371FC1D9913F}"/>
    <cellStyle name="Normal 2 2 2 2 2 40" xfId="19837" xr:uid="{161F86FB-B5A0-4F49-B56F-4363457041C5}"/>
    <cellStyle name="Normal 2 2 2 2 2 40 2" xfId="19838" xr:uid="{FF38B34E-C9DC-46D6-8E72-E95C29F875DF}"/>
    <cellStyle name="Normal 2 2 2 2 2 40 3" xfId="19839" xr:uid="{CCC37FA6-BF09-48FC-8E8D-21C59F6BABC6}"/>
    <cellStyle name="Normal 2 2 2 2 2 40 4" xfId="19840" xr:uid="{D45C9095-A5E2-464E-859E-BA552B8DBE14}"/>
    <cellStyle name="Normal 2 2 2 2 2 40 5" xfId="19841" xr:uid="{996AE602-2DEA-42A0-BCE3-1B0C9598650C}"/>
    <cellStyle name="Normal 2 2 2 2 2 40 6" xfId="19842" xr:uid="{F7C39DE6-9135-434D-BA9D-B83AEB791F0F}"/>
    <cellStyle name="Normal 2 2 2 2 2 41" xfId="19843" xr:uid="{580D70BF-B73F-4241-96DD-73D1E13698EC}"/>
    <cellStyle name="Normal 2 2 2 2 2 41 2" xfId="19844" xr:uid="{46275368-A90F-47A9-A3EA-0A8994D98300}"/>
    <cellStyle name="Normal 2 2 2 2 2 41 3" xfId="19845" xr:uid="{4EDAFCD7-D35F-49CF-A3BA-A0B0E5534B97}"/>
    <cellStyle name="Normal 2 2 2 2 2 41 4" xfId="19846" xr:uid="{B7C85A29-CBA2-477B-9DF1-5E173816128E}"/>
    <cellStyle name="Normal 2 2 2 2 2 41 5" xfId="19847" xr:uid="{68A83277-E384-4CB8-BFC1-82E26AA6CB93}"/>
    <cellStyle name="Normal 2 2 2 2 2 41 6" xfId="19848" xr:uid="{41841610-F51A-442C-80FE-6B81AA9EB2A1}"/>
    <cellStyle name="Normal 2 2 2 2 2 42" xfId="19849" xr:uid="{92A01290-C538-4327-8045-3926DEA20701}"/>
    <cellStyle name="Normal 2 2 2 2 2 42 2" xfId="19850" xr:uid="{72B2D162-F926-4FE2-974A-A5A4DA1C42F6}"/>
    <cellStyle name="Normal 2 2 2 2 2 42 3" xfId="19851" xr:uid="{B14926F3-0788-4AC9-BA0B-DBCC6D181BC1}"/>
    <cellStyle name="Normal 2 2 2 2 2 42 4" xfId="19852" xr:uid="{A5CF2B73-FDA9-45B0-AFDB-24E2029EEC06}"/>
    <cellStyle name="Normal 2 2 2 2 2 42 5" xfId="19853" xr:uid="{D2842310-F655-4658-A794-D7C54D8F5316}"/>
    <cellStyle name="Normal 2 2 2 2 2 42 6" xfId="19854" xr:uid="{69866AF2-0623-477C-8A77-2DBE8E050741}"/>
    <cellStyle name="Normal 2 2 2 2 2 43" xfId="19855" xr:uid="{3A50E8E8-B2AF-40D8-AA0D-ED9412E912D1}"/>
    <cellStyle name="Normal 2 2 2 2 2 43 2" xfId="19856" xr:uid="{CBAB2138-E503-440F-841A-5739EDAE1C31}"/>
    <cellStyle name="Normal 2 2 2 2 2 43 3" xfId="19857" xr:uid="{4E3924F7-7545-462E-BC05-F2AFE54A835D}"/>
    <cellStyle name="Normal 2 2 2 2 2 43 4" xfId="19858" xr:uid="{83E33A75-A7FD-42CD-B93B-145B92FAADD8}"/>
    <cellStyle name="Normal 2 2 2 2 2 43 5" xfId="19859" xr:uid="{8908F063-064C-4B35-B263-8E5D53C25916}"/>
    <cellStyle name="Normal 2 2 2 2 2 43 6" xfId="19860" xr:uid="{4C9B623F-D496-43EE-8E8E-3D74BD182421}"/>
    <cellStyle name="Normal 2 2 2 2 2 44" xfId="19861" xr:uid="{D54C83C7-5B1C-4C05-BB3F-EB50F6267EE2}"/>
    <cellStyle name="Normal 2 2 2 2 2 44 2" xfId="19862" xr:uid="{ECEFFCCE-BAD5-48AA-AE12-0FA9B8240D2B}"/>
    <cellStyle name="Normal 2 2 2 2 2 44 3" xfId="19863" xr:uid="{B0975B8F-F042-46E4-83F8-0DF213175F4D}"/>
    <cellStyle name="Normal 2 2 2 2 2 44 4" xfId="19864" xr:uid="{0D41C632-AA07-4D07-B180-8EF34DB5AFF7}"/>
    <cellStyle name="Normal 2 2 2 2 2 44 5" xfId="19865" xr:uid="{5FF31367-6C5A-46C4-BB74-98F0653745AD}"/>
    <cellStyle name="Normal 2 2 2 2 2 44 6" xfId="19866" xr:uid="{DE52565D-3193-4DB1-B9BF-4C4D631CFCDF}"/>
    <cellStyle name="Normal 2 2 2 2 2 45" xfId="19867" xr:uid="{654BCEEB-9B1B-49FF-B628-58BDA104C5AD}"/>
    <cellStyle name="Normal 2 2 2 2 2 45 2" xfId="19868" xr:uid="{4370D96D-7DCD-47C4-B80C-D825D0F2D692}"/>
    <cellStyle name="Normal 2 2 2 2 2 45 3" xfId="19869" xr:uid="{B1CE9C5D-BCE8-468F-9035-910D73D9A870}"/>
    <cellStyle name="Normal 2 2 2 2 2 45 4" xfId="19870" xr:uid="{3D555903-FE82-4848-8233-B8D51056FAF5}"/>
    <cellStyle name="Normal 2 2 2 2 2 45 5" xfId="19871" xr:uid="{E9AD1E2A-B5B7-4450-B66A-08EAAE0321B7}"/>
    <cellStyle name="Normal 2 2 2 2 2 45 6" xfId="19872" xr:uid="{4DB6A6C7-0437-4FCB-9A66-5554E826D2F5}"/>
    <cellStyle name="Normal 2 2 2 2 2 46" xfId="19873" xr:uid="{1B1D6B8D-4FBD-4FB8-8BAD-93A8C8F5F31C}"/>
    <cellStyle name="Normal 2 2 2 2 2 47" xfId="19874" xr:uid="{66990436-C53B-412F-BA13-B35B0117EBE3}"/>
    <cellStyle name="Normal 2 2 2 2 2 48" xfId="19875" xr:uid="{16FD6035-6946-4CB9-B2CC-FF62045E03F2}"/>
    <cellStyle name="Normal 2 2 2 2 2 49" xfId="19876" xr:uid="{105F785F-BBF2-4081-AA60-B440DF954DD0}"/>
    <cellStyle name="Normal 2 2 2 2 2 5" xfId="19877" xr:uid="{A28BF4DE-BD10-4254-89CD-3ABE7ED10B18}"/>
    <cellStyle name="Normal 2 2 2 2 2 5 10" xfId="19878" xr:uid="{8F4D0225-FA43-448E-9520-CE10C564F603}"/>
    <cellStyle name="Normal 2 2 2 2 2 5 11" xfId="19879" xr:uid="{57B111D2-5491-4AEB-B940-4EC1A8F2673C}"/>
    <cellStyle name="Normal 2 2 2 2 2 5 12" xfId="19880" xr:uid="{A5971B89-7FFF-479F-8308-92F214744755}"/>
    <cellStyle name="Normal 2 2 2 2 2 5 13" xfId="19881" xr:uid="{30C9B464-9F63-4E53-B755-440C35CC2117}"/>
    <cellStyle name="Normal 2 2 2 2 2 5 2" xfId="19882" xr:uid="{7CCFC6D3-5690-47E9-99F3-D6B8DB063E1F}"/>
    <cellStyle name="Normal 2 2 2 2 2 5 2 2" xfId="19883" xr:uid="{BDD936CE-F83E-4A8B-B4CF-138532EEDB53}"/>
    <cellStyle name="Normal 2 2 2 2 2 5 2 3" xfId="19884" xr:uid="{C101F059-789C-48B0-8D6A-C790CDD8E270}"/>
    <cellStyle name="Normal 2 2 2 2 2 5 2 4" xfId="19885" xr:uid="{85BEBC42-B2EF-4CBC-BCE2-9754464CAC4A}"/>
    <cellStyle name="Normal 2 2 2 2 2 5 2 5" xfId="19886" xr:uid="{6BA0A770-4DF9-4930-B2F8-E3B09BE5F5C1}"/>
    <cellStyle name="Normal 2 2 2 2 2 5 2 6" xfId="19887" xr:uid="{202BA9A1-E4A5-4A29-95C0-46EFA0CCBEDB}"/>
    <cellStyle name="Normal 2 2 2 2 2 5 3" xfId="19888" xr:uid="{E201BEA2-4C92-4035-81F3-7AA5C0E50E43}"/>
    <cellStyle name="Normal 2 2 2 2 2 5 3 2" xfId="19889" xr:uid="{C868B9A2-F163-48FA-9494-F1C8A6F3C3B5}"/>
    <cellStyle name="Normal 2 2 2 2 2 5 3 3" xfId="19890" xr:uid="{0913C13B-7BAE-4923-AB73-DD1303007E6A}"/>
    <cellStyle name="Normal 2 2 2 2 2 5 3 4" xfId="19891" xr:uid="{0BA7EB23-4403-4413-A499-B9408EFBA58B}"/>
    <cellStyle name="Normal 2 2 2 2 2 5 3 5" xfId="19892" xr:uid="{BFD38BF9-499C-4193-9F8B-A78BC86E2456}"/>
    <cellStyle name="Normal 2 2 2 2 2 5 3 6" xfId="19893" xr:uid="{6B4BA056-4049-46FA-B260-B666DD34D36B}"/>
    <cellStyle name="Normal 2 2 2 2 2 5 4" xfId="19894" xr:uid="{379E1B0F-8D3B-4EB0-88BF-43D36E80E0F3}"/>
    <cellStyle name="Normal 2 2 2 2 2 5 4 2" xfId="19895" xr:uid="{6137732A-F53F-40B2-8177-4344966A3D25}"/>
    <cellStyle name="Normal 2 2 2 2 2 5 4 3" xfId="19896" xr:uid="{5E180303-91CB-43DD-9D53-A7931D66B7CB}"/>
    <cellStyle name="Normal 2 2 2 2 2 5 4 4" xfId="19897" xr:uid="{FB434A28-BB51-4836-816C-25D671D2EF91}"/>
    <cellStyle name="Normal 2 2 2 2 2 5 4 5" xfId="19898" xr:uid="{78FA9FCC-D393-4F5C-8DA0-D971B09191A8}"/>
    <cellStyle name="Normal 2 2 2 2 2 5 4 6" xfId="19899" xr:uid="{78FFA0E2-5C73-4E7C-B0EE-7E19A9E15603}"/>
    <cellStyle name="Normal 2 2 2 2 2 5 5" xfId="19900" xr:uid="{F3E3F710-1A44-42ED-BABE-CC5E028D5005}"/>
    <cellStyle name="Normal 2 2 2 2 2 5 5 2" xfId="19901" xr:uid="{30795739-DD00-43F6-A68C-1DF3D6A03D9C}"/>
    <cellStyle name="Normal 2 2 2 2 2 5 5 3" xfId="19902" xr:uid="{84E370FB-7A6F-4251-9359-0430EB3F6522}"/>
    <cellStyle name="Normal 2 2 2 2 2 5 5 4" xfId="19903" xr:uid="{14BA4918-BC77-41B8-A7BD-A3D2D9344699}"/>
    <cellStyle name="Normal 2 2 2 2 2 5 5 5" xfId="19904" xr:uid="{7F528027-1611-4C46-AE49-01E26825A955}"/>
    <cellStyle name="Normal 2 2 2 2 2 5 5 6" xfId="19905" xr:uid="{46FA100B-0EF2-4972-A86C-8D376841ADB0}"/>
    <cellStyle name="Normal 2 2 2 2 2 5 6" xfId="19906" xr:uid="{E2DE8ED4-22B0-45E1-B189-C8DA8E2DA520}"/>
    <cellStyle name="Normal 2 2 2 2 2 5 6 2" xfId="19907" xr:uid="{F4AF337F-D9F3-438F-B075-28507BCD363E}"/>
    <cellStyle name="Normal 2 2 2 2 2 5 6 3" xfId="19908" xr:uid="{A6F9A60D-5D69-4AF4-A5DD-F6CA3674E4E2}"/>
    <cellStyle name="Normal 2 2 2 2 2 5 6 4" xfId="19909" xr:uid="{35FF4C13-69C9-4F27-A395-CD9D528B30C7}"/>
    <cellStyle name="Normal 2 2 2 2 2 5 6 5" xfId="19910" xr:uid="{EDA94B6C-2DD0-4264-B988-1234F8407CDF}"/>
    <cellStyle name="Normal 2 2 2 2 2 5 6 6" xfId="19911" xr:uid="{60C131D8-2CC6-4F1C-9454-7DE618F4008D}"/>
    <cellStyle name="Normal 2 2 2 2 2 5 7" xfId="19912" xr:uid="{DF78FE2B-4676-47E8-8024-4378DC8AF020}"/>
    <cellStyle name="Normal 2 2 2 2 2 5 7 2" xfId="19913" xr:uid="{6F93B25A-B299-4639-90F6-6084CFB7AABC}"/>
    <cellStyle name="Normal 2 2 2 2 2 5 7 3" xfId="19914" xr:uid="{896FEB77-D8F6-4BB9-91AD-F9A91A2A4874}"/>
    <cellStyle name="Normal 2 2 2 2 2 5 7 4" xfId="19915" xr:uid="{86312461-2A90-4B66-802E-9018055FD96E}"/>
    <cellStyle name="Normal 2 2 2 2 2 5 7 5" xfId="19916" xr:uid="{6E26F2BC-41A6-4BAA-BBE3-D2D381BB0E9E}"/>
    <cellStyle name="Normal 2 2 2 2 2 5 7 6" xfId="19917" xr:uid="{A562D037-DF6D-4580-B65A-0552AF745CF1}"/>
    <cellStyle name="Normal 2 2 2 2 2 5 8" xfId="19918" xr:uid="{28AE53A7-2EA7-4EEA-8C43-9B3056C18F22}"/>
    <cellStyle name="Normal 2 2 2 2 2 5 8 2" xfId="19919" xr:uid="{A46C788E-7804-4A82-BA79-51F270E6D599}"/>
    <cellStyle name="Normal 2 2 2 2 2 5 8 3" xfId="19920" xr:uid="{8D6FBC1B-D445-47CF-B0D5-E6ABBA1F38F6}"/>
    <cellStyle name="Normal 2 2 2 2 2 5 8 4" xfId="19921" xr:uid="{31AF2430-46C9-4A1E-9F9F-13D9152EEF13}"/>
    <cellStyle name="Normal 2 2 2 2 2 5 8 5" xfId="19922" xr:uid="{9AA582F6-979F-4F9F-954C-D2FA8F2EFA59}"/>
    <cellStyle name="Normal 2 2 2 2 2 5 8 6" xfId="19923" xr:uid="{39B4BE8A-37BE-479A-B279-9ECFFB35EC1F}"/>
    <cellStyle name="Normal 2 2 2 2 2 5 9" xfId="19924" xr:uid="{1B819613-949E-4B59-8621-2E5E178F28D6}"/>
    <cellStyle name="Normal 2 2 2 2 2 50" xfId="19925" xr:uid="{6F0356F5-3059-4B4B-9943-5B2B93551593}"/>
    <cellStyle name="Normal 2 2 2 2 2 50 2" xfId="19926" xr:uid="{F4B9C92B-6DF2-49D4-9EE3-DED8C5FED306}"/>
    <cellStyle name="Normal 2 2 2 2 2 50 2 2" xfId="19927" xr:uid="{DFCE4495-A754-4319-A16B-EE1E40A7ED19}"/>
    <cellStyle name="Normal 2 2 2 2 2 50 2 2 2" xfId="19928" xr:uid="{09E6C2B7-BCE1-45E6-82AD-B8176A0114A6}"/>
    <cellStyle name="Normal 2 2 2 2 2 50 2 2 2 2" xfId="19929" xr:uid="{843EB2D3-010B-40C8-8D33-AF6ED778BA26}"/>
    <cellStyle name="Normal 2 2 2 2 2 50 2 2 2 3" xfId="19930" xr:uid="{80729E58-DB79-4113-9B1B-73AF124B50E7}"/>
    <cellStyle name="Normal 2 2 2 2 2 50 2 2 2 4" xfId="19931" xr:uid="{8DBC5538-269A-4885-B74C-FF968A81EAD0}"/>
    <cellStyle name="Normal 2 2 2 2 2 50 2 2 2 5" xfId="19932" xr:uid="{67849715-3149-4449-B02D-7D8B78C38ACD}"/>
    <cellStyle name="Normal 2 2 2 2 2 50 2 2 2 6" xfId="19933" xr:uid="{4A59D242-E194-4F39-B9FE-B574DD070D8C}"/>
    <cellStyle name="Normal 2 2 2 2 2 50 2 3" xfId="19934" xr:uid="{0545300D-BFE3-4DBE-A69C-1ED84BC3A6DC}"/>
    <cellStyle name="Normal 2 2 2 2 2 50 2 4" xfId="19935" xr:uid="{D7D5AA23-3AC1-4F91-AD5F-82443ABCA753}"/>
    <cellStyle name="Normal 2 2 2 2 2 50 2 5" xfId="19936" xr:uid="{C013AAB8-731F-48FB-93EB-BC66525E2150}"/>
    <cellStyle name="Normal 2 2 2 2 2 50 2 6" xfId="19937" xr:uid="{76F1295E-9873-4CA7-B8CA-CDD980A92058}"/>
    <cellStyle name="Normal 2 2 2 2 2 50 2 7" xfId="19938" xr:uid="{9FAAD9D9-5A23-4071-A99A-9188E260DB69}"/>
    <cellStyle name="Normal 2 2 2 2 2 50 3" xfId="19939" xr:uid="{5830B391-5432-4D59-B693-B819957F5989}"/>
    <cellStyle name="Normal 2 2 2 2 2 50 3 2" xfId="19940" xr:uid="{A23E30D2-EED5-4804-B77E-412F7E806231}"/>
    <cellStyle name="Normal 2 2 2 2 2 50 3 3" xfId="19941" xr:uid="{E1A83A5D-ACAD-4B56-AF9C-8AB0F5156D46}"/>
    <cellStyle name="Normal 2 2 2 2 2 50 3 4" xfId="19942" xr:uid="{BD33FDC6-7485-4C13-9DBF-7A2FAC5FC57D}"/>
    <cellStyle name="Normal 2 2 2 2 2 50 3 5" xfId="19943" xr:uid="{CD33C61E-6CBD-452D-9F7A-B7B9FEF9C5E4}"/>
    <cellStyle name="Normal 2 2 2 2 2 50 3 6" xfId="19944" xr:uid="{AA431E6E-4AD5-492F-9E8B-7132A9C3A0B8}"/>
    <cellStyle name="Normal 2 2 2 2 2 51" xfId="19945" xr:uid="{08F581B5-49E6-4211-A2D2-D75F648EE475}"/>
    <cellStyle name="Normal 2 2 2 2 2 51 2" xfId="19946" xr:uid="{7FE84F1A-B969-4832-9C8D-8AE4D9BF69F2}"/>
    <cellStyle name="Normal 2 2 2 2 2 51 3" xfId="19947" xr:uid="{43B4330C-55EB-4D56-A9B6-D61CE818FAEF}"/>
    <cellStyle name="Normal 2 2 2 2 2 51 4" xfId="19948" xr:uid="{9981826F-F12F-49DA-BBF4-8DAF8E33D144}"/>
    <cellStyle name="Normal 2 2 2 2 2 51 5" xfId="19949" xr:uid="{D4A3B0E9-26CF-4F43-B77F-414C86AC3B01}"/>
    <cellStyle name="Normal 2 2 2 2 2 51 6" xfId="19950" xr:uid="{E62264C9-ECA9-48E1-ADA9-29D087F60E3C}"/>
    <cellStyle name="Normal 2 2 2 2 2 52" xfId="19951" xr:uid="{7B1B4674-DC94-473D-91D3-E27CDC7DA807}"/>
    <cellStyle name="Normal 2 2 2 2 2 52 2" xfId="19952" xr:uid="{30EF36A6-3ED3-40AD-9C47-1E935DC1C536}"/>
    <cellStyle name="Normal 2 2 2 2 2 52 3" xfId="19953" xr:uid="{B63FFCFA-B65E-465D-8D03-FB6A08FBC1A7}"/>
    <cellStyle name="Normal 2 2 2 2 2 52 4" xfId="19954" xr:uid="{AF6B1D26-CCD2-4FE9-8B94-DA329552C86E}"/>
    <cellStyle name="Normal 2 2 2 2 2 52 5" xfId="19955" xr:uid="{9599827B-1399-4A99-9ED8-91AABA2A4176}"/>
    <cellStyle name="Normal 2 2 2 2 2 52 6" xfId="19956" xr:uid="{F69DA13C-2CDF-4271-AF31-65528F6239FB}"/>
    <cellStyle name="Normal 2 2 2 2 2 53" xfId="19957" xr:uid="{59E12902-52EC-4752-A91E-ADB3332D116E}"/>
    <cellStyle name="Normal 2 2 2 2 2 53 2" xfId="19958" xr:uid="{94E668DB-D5B5-4881-9618-27FDF8132F22}"/>
    <cellStyle name="Normal 2 2 2 2 2 53 3" xfId="19959" xr:uid="{AF75246F-1C20-4D9D-8029-6F853CB956D8}"/>
    <cellStyle name="Normal 2 2 2 2 2 53 4" xfId="19960" xr:uid="{D5896138-631C-4C5B-85EB-B0E9406DF249}"/>
    <cellStyle name="Normal 2 2 2 2 2 53 5" xfId="19961" xr:uid="{96E25106-2A00-43A1-8428-EE47121AD343}"/>
    <cellStyle name="Normal 2 2 2 2 2 53 6" xfId="19962" xr:uid="{29FE5B7F-3ABF-40C1-92E6-019536AFC5E0}"/>
    <cellStyle name="Normal 2 2 2 2 2 54" xfId="19963" xr:uid="{44FBE8CB-7E36-4B57-9DA7-284EFFDF1ED2}"/>
    <cellStyle name="Normal 2 2 2 2 2 54 2" xfId="19964" xr:uid="{E1D641DB-50C7-4B8E-B984-F49479C446AA}"/>
    <cellStyle name="Normal 2 2 2 2 2 54 3" xfId="19965" xr:uid="{290F3D09-286E-48B9-BAA8-E9FCD68C32F8}"/>
    <cellStyle name="Normal 2 2 2 2 2 54 4" xfId="19966" xr:uid="{C8B44F60-DF28-4B82-B8C9-A43EB506F12F}"/>
    <cellStyle name="Normal 2 2 2 2 2 54 5" xfId="19967" xr:uid="{FBCA2F24-5EED-48A0-BBE2-9C839D200CF1}"/>
    <cellStyle name="Normal 2 2 2 2 2 54 6" xfId="19968" xr:uid="{3F14DED6-C9AD-45FD-BB14-3A8423D73A6E}"/>
    <cellStyle name="Normal 2 2 2 2 2 55" xfId="19969" xr:uid="{A844F3EA-2304-46E2-A34E-A0A36869990F}"/>
    <cellStyle name="Normal 2 2 2 2 2 55 2" xfId="19970" xr:uid="{CBCEAE81-0933-4B8C-BBF3-FEAEE8BE25DD}"/>
    <cellStyle name="Normal 2 2 2 2 2 55 3" xfId="19971" xr:uid="{B82233C9-51D3-41A1-AA48-EB4D3E8E22E9}"/>
    <cellStyle name="Normal 2 2 2 2 2 55 4" xfId="19972" xr:uid="{198B7EAD-A1A7-45AE-B341-09A46074EC18}"/>
    <cellStyle name="Normal 2 2 2 2 2 55 5" xfId="19973" xr:uid="{35916950-5076-4E37-8B5E-DB3198D394C4}"/>
    <cellStyle name="Normal 2 2 2 2 2 55 6" xfId="19974" xr:uid="{A81375FB-F5D7-4165-977F-6D9F0BDD5AA2}"/>
    <cellStyle name="Normal 2 2 2 2 2 56" xfId="19975" xr:uid="{AAFF2813-3104-4F45-939A-25DC4AD0DF9A}"/>
    <cellStyle name="Normal 2 2 2 2 2 56 2" xfId="19976" xr:uid="{F2C28C26-250F-48DF-8245-971845101871}"/>
    <cellStyle name="Normal 2 2 2 2 2 56 3" xfId="19977" xr:uid="{24B628FE-2A89-41D8-83EA-6D0CCFB1FCD8}"/>
    <cellStyle name="Normal 2 2 2 2 2 56 4" xfId="19978" xr:uid="{846670D1-4B1E-484D-A537-22F3978DC3CB}"/>
    <cellStyle name="Normal 2 2 2 2 2 56 5" xfId="19979" xr:uid="{C8ED7ACF-8B81-433F-91DB-906C84CA9B39}"/>
    <cellStyle name="Normal 2 2 2 2 2 56 6" xfId="19980" xr:uid="{7C028F77-240F-46BB-B63A-3A7B67009242}"/>
    <cellStyle name="Normal 2 2 2 2 2 57" xfId="19981" xr:uid="{D17B9E50-7131-498F-9AE6-420DA3A1A65A}"/>
    <cellStyle name="Normal 2 2 2 2 2 57 2" xfId="19982" xr:uid="{071585C2-89AB-4E39-92C5-9A87470E52B0}"/>
    <cellStyle name="Normal 2 2 2 2 2 57 3" xfId="19983" xr:uid="{F34BEC67-984C-4F00-874B-5A0740F0C033}"/>
    <cellStyle name="Normal 2 2 2 2 2 57 4" xfId="19984" xr:uid="{64C310D5-8C6A-4368-8FA7-CB9142988BF8}"/>
    <cellStyle name="Normal 2 2 2 2 2 57 5" xfId="19985" xr:uid="{3BFD2940-DB68-43B8-A331-6342A6222297}"/>
    <cellStyle name="Normal 2 2 2 2 2 57 6" xfId="19986" xr:uid="{21B468C6-D480-46AF-A70E-2D4BB845BCAB}"/>
    <cellStyle name="Normal 2 2 2 2 2 58" xfId="19987" xr:uid="{F2D14B76-EAD9-4CEB-B655-AD3D1CCE4AD7}"/>
    <cellStyle name="Normal 2 2 2 2 2 58 2" xfId="19988" xr:uid="{025CDC45-47A8-4FF5-9C44-733CF5317FD5}"/>
    <cellStyle name="Normal 2 2 2 2 2 58 3" xfId="19989" xr:uid="{33A8811A-4690-4DE6-BD31-0D05F77B2645}"/>
    <cellStyle name="Normal 2 2 2 2 2 58 4" xfId="19990" xr:uid="{3B755886-2B94-48B9-838E-531776B020C9}"/>
    <cellStyle name="Normal 2 2 2 2 2 58 5" xfId="19991" xr:uid="{930ABB35-1941-4B21-803E-9C581E5F12BB}"/>
    <cellStyle name="Normal 2 2 2 2 2 58 6" xfId="19992" xr:uid="{C0249E56-CC5F-4A97-9826-052863F69599}"/>
    <cellStyle name="Normal 2 2 2 2 2 59" xfId="19993" xr:uid="{9A5DCD65-67F3-444B-AA5B-2BF0A7C07577}"/>
    <cellStyle name="Normal 2 2 2 2 2 59 2" xfId="19994" xr:uid="{7D93DBC7-BEFC-4608-B4C4-4AECD8BF8A84}"/>
    <cellStyle name="Normal 2 2 2 2 2 59 3" xfId="19995" xr:uid="{FE6C48AD-B1CF-4F1C-9D55-7D068541FF1D}"/>
    <cellStyle name="Normal 2 2 2 2 2 59 4" xfId="19996" xr:uid="{9259C79B-C888-4BBE-A45C-02AABA04F9BB}"/>
    <cellStyle name="Normal 2 2 2 2 2 59 5" xfId="19997" xr:uid="{B0900D33-F173-45A9-8F0A-0A259616E866}"/>
    <cellStyle name="Normal 2 2 2 2 2 59 6" xfId="19998" xr:uid="{CA7C96CC-7477-43A6-AC94-77E7DAF4CF3D}"/>
    <cellStyle name="Normal 2 2 2 2 2 6" xfId="19999" xr:uid="{A1B00009-EEC7-414D-A2CC-DB6170B845B3}"/>
    <cellStyle name="Normal 2 2 2 2 2 60" xfId="20000" xr:uid="{2A555B0E-E952-4D31-98A4-48D6F1463515}"/>
    <cellStyle name="Normal 2 2 2 2 2 60 2" xfId="20001" xr:uid="{94ECB85C-35FA-4119-9005-FF0E98317495}"/>
    <cellStyle name="Normal 2 2 2 2 2 60 3" xfId="20002" xr:uid="{7669C43C-229B-4B22-B117-46CF46D07F06}"/>
    <cellStyle name="Normal 2 2 2 2 2 60 4" xfId="20003" xr:uid="{9179C00D-5A7E-4683-A3C7-409F5A9001FB}"/>
    <cellStyle name="Normal 2 2 2 2 2 60 5" xfId="20004" xr:uid="{2511CF52-2D0A-4DEA-8C40-B586852F9359}"/>
    <cellStyle name="Normal 2 2 2 2 2 60 6" xfId="20005" xr:uid="{83CF138F-E504-458F-932B-E9F8943510A7}"/>
    <cellStyle name="Normal 2 2 2 2 2 61" xfId="20006" xr:uid="{F5496957-D285-4118-966F-9B78E435AAB1}"/>
    <cellStyle name="Normal 2 2 2 2 2 61 2" xfId="20007" xr:uid="{DEF5A25A-1F51-4557-B4BC-3822941B203B}"/>
    <cellStyle name="Normal 2 2 2 2 2 61 3" xfId="20008" xr:uid="{C34A4144-E2BE-46E5-8283-18893D00F2F2}"/>
    <cellStyle name="Normal 2 2 2 2 2 61 4" xfId="20009" xr:uid="{0C9FEA1E-8E16-42A3-8E96-4228F203F901}"/>
    <cellStyle name="Normal 2 2 2 2 2 61 5" xfId="20010" xr:uid="{F56CD0FE-F59A-4B6C-B82C-DB0F21D97DD2}"/>
    <cellStyle name="Normal 2 2 2 2 2 61 6" xfId="20011" xr:uid="{C8A2B308-1D93-4610-A432-C34D4E507C97}"/>
    <cellStyle name="Normal 2 2 2 2 2 62" xfId="20012" xr:uid="{2C5504C3-582D-43F6-872A-2253EF8F6CAF}"/>
    <cellStyle name="Normal 2 2 2 2 2 62 2" xfId="20013" xr:uid="{9D3DBE55-179A-4A5F-B218-E9B6DB2EEEB2}"/>
    <cellStyle name="Normal 2 2 2 2 2 62 3" xfId="20014" xr:uid="{B68847F1-E385-4B56-9DF9-A29B28473721}"/>
    <cellStyle name="Normal 2 2 2 2 2 62 4" xfId="20015" xr:uid="{D5713EA1-B4CD-4BF1-A8E7-9D2114D09BE0}"/>
    <cellStyle name="Normal 2 2 2 2 2 62 5" xfId="20016" xr:uid="{240574FE-686E-4FB3-BC09-506CF97E5B3B}"/>
    <cellStyle name="Normal 2 2 2 2 2 62 6" xfId="20017" xr:uid="{450BB2AF-6290-4ACD-8269-D1EF1895240D}"/>
    <cellStyle name="Normal 2 2 2 2 2 63" xfId="20018" xr:uid="{83335E84-48BB-4781-8FC0-2CE65D4D7312}"/>
    <cellStyle name="Normal 2 2 2 2 2 63 2" xfId="20019" xr:uid="{9CBB94A6-E208-4DED-8EE4-CC809F1F7302}"/>
    <cellStyle name="Normal 2 2 2 2 2 63 3" xfId="20020" xr:uid="{172DF59A-4767-4234-ACB8-8CC8D6A89F3F}"/>
    <cellStyle name="Normal 2 2 2 2 2 63 4" xfId="20021" xr:uid="{9E273C49-50FE-41AA-811F-C1318253DE35}"/>
    <cellStyle name="Normal 2 2 2 2 2 63 5" xfId="20022" xr:uid="{8294ECA3-D3C3-4C97-B2FD-C23B1A78A6C5}"/>
    <cellStyle name="Normal 2 2 2 2 2 63 6" xfId="20023" xr:uid="{DABD6E58-8463-436A-BBC1-9F1124BC3EEC}"/>
    <cellStyle name="Normal 2 2 2 2 2 64" xfId="20024" xr:uid="{016CC7EC-1737-4E4E-8E75-BDDEFA6FBB6B}"/>
    <cellStyle name="Normal 2 2 2 2 2 64 2" xfId="20025" xr:uid="{F3B7577B-91E5-47DE-94C1-A398CEADE97B}"/>
    <cellStyle name="Normal 2 2 2 2 2 64 3" xfId="20026" xr:uid="{A6DC81D4-0DD2-48DB-8E91-603D4181D2B9}"/>
    <cellStyle name="Normal 2 2 2 2 2 64 4" xfId="20027" xr:uid="{79523780-EF15-4B43-9801-FA6B9FDC1F3E}"/>
    <cellStyle name="Normal 2 2 2 2 2 64 5" xfId="20028" xr:uid="{A9EADDD3-3384-4323-96BE-2F101FD13C63}"/>
    <cellStyle name="Normal 2 2 2 2 2 64 6" xfId="20029" xr:uid="{172D670C-7350-4DEE-9E10-1629BD2A9A1B}"/>
    <cellStyle name="Normal 2 2 2 2 2 65" xfId="20030" xr:uid="{F547E122-4366-4C25-BA6F-8A6BBF474225}"/>
    <cellStyle name="Normal 2 2 2 2 2 65 2" xfId="20031" xr:uid="{86AE9704-EC10-4306-9CD4-E6FC426497FB}"/>
    <cellStyle name="Normal 2 2 2 2 2 65 3" xfId="20032" xr:uid="{E0E9CC9E-B910-444C-82B2-5E6F710ABAD5}"/>
    <cellStyle name="Normal 2 2 2 2 2 65 4" xfId="20033" xr:uid="{11F2CB54-E2FA-45B7-89F5-5FC0E0E293C6}"/>
    <cellStyle name="Normal 2 2 2 2 2 65 5" xfId="20034" xr:uid="{173A1650-8E8B-415E-8BC3-7D227F625406}"/>
    <cellStyle name="Normal 2 2 2 2 2 65 6" xfId="20035" xr:uid="{2AE1CC12-A153-4906-A144-D8C4446263DB}"/>
    <cellStyle name="Normal 2 2 2 2 2 66" xfId="20036" xr:uid="{C0BBDF99-57F4-475D-B6F3-C893406DEB32}"/>
    <cellStyle name="Normal 2 2 2 2 2 66 2" xfId="20037" xr:uid="{32C9AA88-91F1-403C-96E4-E801158504ED}"/>
    <cellStyle name="Normal 2 2 2 2 2 66 3" xfId="20038" xr:uid="{2B010522-3587-4536-8793-8627719A2A49}"/>
    <cellStyle name="Normal 2 2 2 2 2 66 4" xfId="20039" xr:uid="{ED13AA41-A256-4D02-8832-08C7BC0C784A}"/>
    <cellStyle name="Normal 2 2 2 2 2 66 5" xfId="20040" xr:uid="{928C324B-B3E3-4869-88E8-8A8B81A688E8}"/>
    <cellStyle name="Normal 2 2 2 2 2 66 6" xfId="20041" xr:uid="{EE235616-456B-4D3E-98B5-45B2411295EC}"/>
    <cellStyle name="Normal 2 2 2 2 2 67" xfId="20042" xr:uid="{3E9FC2F5-B874-4E7A-A98C-27A2D06894DD}"/>
    <cellStyle name="Normal 2 2 2 2 2 67 2" xfId="20043" xr:uid="{9E7A0D76-E8EE-4EA6-BBEE-E91FF034F53A}"/>
    <cellStyle name="Normal 2 2 2 2 2 67 3" xfId="20044" xr:uid="{7C4AE939-AB6B-458F-A2FF-484108631B0C}"/>
    <cellStyle name="Normal 2 2 2 2 2 67 4" xfId="20045" xr:uid="{CDD1210B-E6C8-471B-955E-2F170180BA06}"/>
    <cellStyle name="Normal 2 2 2 2 2 67 5" xfId="20046" xr:uid="{F6168601-BBFD-499F-AC94-2EF5447BD179}"/>
    <cellStyle name="Normal 2 2 2 2 2 67 6" xfId="20047" xr:uid="{53293EDC-8E04-4915-BE7C-1DC542FF8269}"/>
    <cellStyle name="Normal 2 2 2 2 2 68" xfId="20048" xr:uid="{E0F72D48-CDF1-46D9-BD7F-0B281A2054F6}"/>
    <cellStyle name="Normal 2 2 2 2 2 68 2" xfId="20049" xr:uid="{FCE28AE5-2AF0-463A-B005-BB1D82056750}"/>
    <cellStyle name="Normal 2 2 2 2 2 68 3" xfId="20050" xr:uid="{296A8722-73E6-4493-8E8B-B6A15C77B334}"/>
    <cellStyle name="Normal 2 2 2 2 2 68 4" xfId="20051" xr:uid="{93E4FFC8-BEE3-4EB5-A806-21FC470B3474}"/>
    <cellStyle name="Normal 2 2 2 2 2 68 5" xfId="20052" xr:uid="{4ECB7982-1990-429A-A598-304DDA395419}"/>
    <cellStyle name="Normal 2 2 2 2 2 68 6" xfId="20053" xr:uid="{FACC544C-793D-4FD7-8982-E770EF32F0D2}"/>
    <cellStyle name="Normal 2 2 2 2 2 69" xfId="20054" xr:uid="{286F16E7-DBB5-43F8-8276-BBEE521EFFBF}"/>
    <cellStyle name="Normal 2 2 2 2 2 69 2" xfId="20055" xr:uid="{3EF6CAA0-21F8-4DCA-AC11-BFF339FBD6BA}"/>
    <cellStyle name="Normal 2 2 2 2 2 69 3" xfId="20056" xr:uid="{D0B6FD7E-DF6D-451B-BD08-A6A7CFC661A9}"/>
    <cellStyle name="Normal 2 2 2 2 2 69 4" xfId="20057" xr:uid="{7AB34D28-8834-4A0B-8D0C-44865B86FB1D}"/>
    <cellStyle name="Normal 2 2 2 2 2 69 5" xfId="20058" xr:uid="{54A7CA27-A92D-4E91-9E40-EB90C75051EC}"/>
    <cellStyle name="Normal 2 2 2 2 2 69 6" xfId="20059" xr:uid="{8EE70E18-2078-45CA-B8E9-C702E13DB5AA}"/>
    <cellStyle name="Normal 2 2 2 2 2 7" xfId="20060" xr:uid="{3E7516D7-AE13-4854-8BF3-84C152CAC02C}"/>
    <cellStyle name="Normal 2 2 2 2 2 70" xfId="20061" xr:uid="{13973EBC-A71E-4481-8C31-D193BAFA70A9}"/>
    <cellStyle name="Normal 2 2 2 2 2 70 2" xfId="20062" xr:uid="{0CF80F89-3E05-4B4A-BB98-D035EDCC7A08}"/>
    <cellStyle name="Normal 2 2 2 2 2 70 2 2" xfId="20063" xr:uid="{E696BF79-E0F4-4759-B4E8-26DB9B27D027}"/>
    <cellStyle name="Normal 2 2 2 2 2 70 2 3" xfId="20064" xr:uid="{6D95B0C6-226D-4F43-A68C-43701EB2A0F0}"/>
    <cellStyle name="Normal 2 2 2 2 2 70 2 4" xfId="20065" xr:uid="{1622CAA9-B06E-4667-8C00-1B2693744C1A}"/>
    <cellStyle name="Normal 2 2 2 2 2 70 2 5" xfId="20066" xr:uid="{8DB0E441-5940-4AC1-A5E4-B118DC596836}"/>
    <cellStyle name="Normal 2 2 2 2 2 70 2 6" xfId="20067" xr:uid="{E56D8E79-1C34-476D-BCAB-4E6C3A1962BE}"/>
    <cellStyle name="Normal 2 2 2 2 2 71" xfId="20068" xr:uid="{1948C9F3-98CA-4D1B-8CA4-96338B011F62}"/>
    <cellStyle name="Normal 2 2 2 2 2 71 10" xfId="20069" xr:uid="{6CB8E43C-F926-4635-97A3-54C794C7E06D}"/>
    <cellStyle name="Normal 2 2 2 2 2 71 11" xfId="20070" xr:uid="{94316BF6-8682-4254-8194-97BCE31CDBCC}"/>
    <cellStyle name="Normal 2 2 2 2 2 71 2" xfId="20071" xr:uid="{A901ABDA-3606-408D-BC21-E36522B3396B}"/>
    <cellStyle name="Normal 2 2 2 2 2 71 2 2" xfId="20072" xr:uid="{CD8BB701-73DD-45C7-AD0F-700EB44905EF}"/>
    <cellStyle name="Normal 2 2 2 2 2 71 2 2 2" xfId="20073" xr:uid="{9E0E3546-9E93-47F4-B68B-0F357B211B5C}"/>
    <cellStyle name="Normal 2 2 2 2 2 71 2 2 3" xfId="20074" xr:uid="{79511189-EEEF-4A30-A59E-60CF32BABE53}"/>
    <cellStyle name="Normal 2 2 2 2 2 71 2 3" xfId="20075" xr:uid="{C3D9E980-0697-4CD0-BF0F-DC502AEDC53B}"/>
    <cellStyle name="Normal 2 2 2 2 2 71 2 4" xfId="20076" xr:uid="{68A014AF-84E5-4339-8E3F-17BDB72BA1CA}"/>
    <cellStyle name="Normal 2 2 2 2 2 71 2 5" xfId="20077" xr:uid="{0F8F3E23-0BD8-4EE2-B9A5-F5762251A402}"/>
    <cellStyle name="Normal 2 2 2 2 2 71 2 6" xfId="20078" xr:uid="{6C73D442-A352-4DE9-B8A3-7F0874236786}"/>
    <cellStyle name="Normal 2 2 2 2 2 71 2 7" xfId="20079" xr:uid="{579C6CCE-9D85-44FC-BA2D-BE68548530CE}"/>
    <cellStyle name="Normal 2 2 2 2 2 71 2 8" xfId="20080" xr:uid="{4A9B7E74-BE76-46AD-817D-2392BC7DCDDD}"/>
    <cellStyle name="Normal 2 2 2 2 2 71 2 9" xfId="20081" xr:uid="{81590A51-ECAE-4A00-844C-2016A4E96D71}"/>
    <cellStyle name="Normal 2 2 2 2 2 71 3" xfId="20082" xr:uid="{CE4AD866-DB2B-4226-B186-DB7D6CA8E411}"/>
    <cellStyle name="Normal 2 2 2 2 2 71 4" xfId="20083" xr:uid="{4CBBF818-601C-40EE-BABA-204B769FE0E9}"/>
    <cellStyle name="Normal 2 2 2 2 2 71 5" xfId="20084" xr:uid="{5A83EC05-D2BC-4050-B5B8-22AFBB2C3C84}"/>
    <cellStyle name="Normal 2 2 2 2 2 71 5 2" xfId="20085" xr:uid="{2031847F-264A-4ADC-97F0-B56102E866C8}"/>
    <cellStyle name="Normal 2 2 2 2 2 71 5 3" xfId="20086" xr:uid="{BAC57181-ACDF-4451-8CCC-F3F0ECDA14F5}"/>
    <cellStyle name="Normal 2 2 2 2 2 71 6" xfId="20087" xr:uid="{A56DF705-84EC-4536-8013-C5480858DDB9}"/>
    <cellStyle name="Normal 2 2 2 2 2 71 7" xfId="20088" xr:uid="{28A70A60-33A2-4A90-9AB7-6D848C1D66D1}"/>
    <cellStyle name="Normal 2 2 2 2 2 71 8" xfId="20089" xr:uid="{EE33BA71-6305-4F31-B52E-A4A7F3B65113}"/>
    <cellStyle name="Normal 2 2 2 2 2 71 9" xfId="20090" xr:uid="{D19D44F7-2ADE-493A-BF5E-15D2A3924A5F}"/>
    <cellStyle name="Normal 2 2 2 2 2 72" xfId="20091" xr:uid="{768E25AB-3446-4E9C-9E46-26387A035719}"/>
    <cellStyle name="Normal 2 2 2 2 2 73" xfId="20092" xr:uid="{2ABE58BE-DEB4-4AD9-B899-F1634F6EC892}"/>
    <cellStyle name="Normal 2 2 2 2 2 74" xfId="20093" xr:uid="{93018B00-3DB8-44CD-BBD9-6DEBAB95BF85}"/>
    <cellStyle name="Normal 2 2 2 2 2 74 2" xfId="20094" xr:uid="{E282F5C7-645B-4DB9-B51E-71195C95A54C}"/>
    <cellStyle name="Normal 2 2 2 2 2 74 2 2" xfId="20095" xr:uid="{CAA10187-BE2F-43CF-A3D6-636FC9F43865}"/>
    <cellStyle name="Normal 2 2 2 2 2 74 2 3" xfId="20096" xr:uid="{7E43159C-3C62-4005-A217-677C13A9A551}"/>
    <cellStyle name="Normal 2 2 2 2 2 74 3" xfId="20097" xr:uid="{F494758A-34EB-49B7-B9CC-8B59E64CB98E}"/>
    <cellStyle name="Normal 2 2 2 2 2 74 4" xfId="20098" xr:uid="{6A8A4EF7-1751-4435-ACD8-848E2503EDB1}"/>
    <cellStyle name="Normal 2 2 2 2 2 74 5" xfId="20099" xr:uid="{B399B54A-65FC-476E-8059-90652B316BD1}"/>
    <cellStyle name="Normal 2 2 2 2 2 74 6" xfId="20100" xr:uid="{027F04F3-034B-485F-A1F4-E78CA58D62E0}"/>
    <cellStyle name="Normal 2 2 2 2 2 74 7" xfId="20101" xr:uid="{79A5AF30-BFB2-4C1A-95D9-6BD8B176218C}"/>
    <cellStyle name="Normal 2 2 2 2 2 74 8" xfId="20102" xr:uid="{664B65B8-9E80-4E6E-8008-BA800B4BD988}"/>
    <cellStyle name="Normal 2 2 2 2 2 74 9" xfId="20103" xr:uid="{5EFAACE3-D5C7-4E62-A66A-58923A7F366B}"/>
    <cellStyle name="Normal 2 2 2 2 2 75" xfId="20104" xr:uid="{A334570A-F3A9-4BA1-90FB-BC7C095F55B2}"/>
    <cellStyle name="Normal 2 2 2 2 2 76" xfId="20105" xr:uid="{5307A501-0658-494A-B2F7-66550D81E958}"/>
    <cellStyle name="Normal 2 2 2 2 2 76 2" xfId="20106" xr:uid="{78F26548-7CF4-4657-9F08-88E49096882F}"/>
    <cellStyle name="Normal 2 2 2 2 2 76 3" xfId="20107" xr:uid="{24C648AB-9F70-43DB-BBBF-1C3AB11C768C}"/>
    <cellStyle name="Normal 2 2 2 2 2 77" xfId="20108" xr:uid="{E188AF27-88AA-481A-8DE1-18CAB360055F}"/>
    <cellStyle name="Normal 2 2 2 2 2 78" xfId="20109" xr:uid="{7F62BDE7-18E0-4AD8-9E35-85806D94C196}"/>
    <cellStyle name="Normal 2 2 2 2 2 79" xfId="20110" xr:uid="{A12AB603-E46D-4676-87CF-201499B3EB5D}"/>
    <cellStyle name="Normal 2 2 2 2 2 8" xfId="20111" xr:uid="{761F0F7B-C8F4-4564-9ABC-E0535114D500}"/>
    <cellStyle name="Normal 2 2 2 2 2 80" xfId="20112" xr:uid="{802A3F5C-0FB6-48CB-852A-FB7CE0304877}"/>
    <cellStyle name="Normal 2 2 2 2 2 81" xfId="20113" xr:uid="{794E8456-D518-44B6-8D88-8914227F2DE5}"/>
    <cellStyle name="Normal 2 2 2 2 2 82" xfId="20114" xr:uid="{2DC729EA-350F-449B-9085-97A287CB10D5}"/>
    <cellStyle name="Normal 2 2 2 2 2 83" xfId="20115" xr:uid="{DD5903F2-82A3-40E9-90C9-6C85BA1DDE55}"/>
    <cellStyle name="Normal 2 2 2 2 2 9" xfId="20116" xr:uid="{7F2E03C1-765D-4414-A1FE-AB5BE68A3D5C}"/>
    <cellStyle name="Normal 2 2 2 2 20" xfId="20117" xr:uid="{44078A0B-FED4-44B3-931E-0E1C319C9413}"/>
    <cellStyle name="Normal 2 2 2 2 21" xfId="20118" xr:uid="{76E4980A-D7F3-4C94-88DC-6E4C405A88FA}"/>
    <cellStyle name="Normal 2 2 2 2 22" xfId="20119" xr:uid="{B240AC78-19ED-4154-8127-C08DAC721591}"/>
    <cellStyle name="Normal 2 2 2 2 22 2" xfId="20120" xr:uid="{075C80FE-32D1-4454-818D-5D3EF31474A4}"/>
    <cellStyle name="Normal 2 2 2 2 22 3" xfId="20121" xr:uid="{5962C48A-EEC0-4B1B-B395-868BE73D68D6}"/>
    <cellStyle name="Normal 2 2 2 2 22 4" xfId="20122" xr:uid="{C07082D4-50AC-402A-B376-E607C18DC130}"/>
    <cellStyle name="Normal 2 2 2 2 23" xfId="20123" xr:uid="{E705A79C-1877-4E74-9BBF-09A76D0A7BFA}"/>
    <cellStyle name="Normal 2 2 2 2 24" xfId="20124" xr:uid="{5E311812-B1A6-4C17-B69E-C91A9A34406A}"/>
    <cellStyle name="Normal 2 2 2 2 25" xfId="20125" xr:uid="{95D23833-3D73-46BC-A8DD-21D263B46F98}"/>
    <cellStyle name="Normal 2 2 2 2 26" xfId="20126" xr:uid="{B6B56CCE-CD74-4DDD-8283-65C8B5C2DB5B}"/>
    <cellStyle name="Normal 2 2 2 2 27" xfId="20127" xr:uid="{908E535B-F850-46E3-917C-DBB65ECA3DA9}"/>
    <cellStyle name="Normal 2 2 2 2 28" xfId="20128" xr:uid="{B6072C9C-CFF8-4558-B89C-B98BA361F11D}"/>
    <cellStyle name="Normal 2 2 2 2 28 10" xfId="20129" xr:uid="{69CD966B-E5C4-4DEE-AEAB-AC652EBC0650}"/>
    <cellStyle name="Normal 2 2 2 2 28 11" xfId="20130" xr:uid="{BE571299-49C9-4F4F-AE81-7DFD8424B6D1}"/>
    <cellStyle name="Normal 2 2 2 2 28 12" xfId="20131" xr:uid="{032A596E-E530-424E-A470-DF40B7A24E7E}"/>
    <cellStyle name="Normal 2 2 2 2 28 13" xfId="20132" xr:uid="{2B016E06-9636-46FB-A756-1AE8FA1BD346}"/>
    <cellStyle name="Normal 2 2 2 2 28 2" xfId="20133" xr:uid="{EE7EBB89-2FDD-4681-B7F1-410BA73B7A99}"/>
    <cellStyle name="Normal 2 2 2 2 28 2 2" xfId="20134" xr:uid="{9A2E7507-9459-499E-9C8A-267BA7405FC3}"/>
    <cellStyle name="Normal 2 2 2 2 28 2 3" xfId="20135" xr:uid="{5B9F47DB-A142-4331-8BD3-3AEE5F282745}"/>
    <cellStyle name="Normal 2 2 2 2 28 2 4" xfId="20136" xr:uid="{4EC047A3-E3AC-41CD-9038-9A702CC14209}"/>
    <cellStyle name="Normal 2 2 2 2 28 2 5" xfId="20137" xr:uid="{FCB3DBAA-A66D-4DF6-9552-D4DA6D7B805B}"/>
    <cellStyle name="Normal 2 2 2 2 28 2 6" xfId="20138" xr:uid="{89E8FC6B-0BC4-4502-93B9-DA366CA093D0}"/>
    <cellStyle name="Normal 2 2 2 2 28 3" xfId="20139" xr:uid="{DF562F15-45F9-4F66-95D1-ECBD40C1CD32}"/>
    <cellStyle name="Normal 2 2 2 2 28 3 2" xfId="20140" xr:uid="{71264957-F95C-4FB5-BBD8-5F20D53C36F2}"/>
    <cellStyle name="Normal 2 2 2 2 28 3 3" xfId="20141" xr:uid="{F2541828-17AC-4CB0-A234-B940BC546718}"/>
    <cellStyle name="Normal 2 2 2 2 28 3 4" xfId="20142" xr:uid="{D6679FDA-88E2-49A1-A2F9-1D1F7E9A9FE2}"/>
    <cellStyle name="Normal 2 2 2 2 28 3 5" xfId="20143" xr:uid="{379E8F84-D5E4-4405-9EB4-7730EE0124C3}"/>
    <cellStyle name="Normal 2 2 2 2 28 3 6" xfId="20144" xr:uid="{3623FC13-1813-4B64-9841-7E158531068D}"/>
    <cellStyle name="Normal 2 2 2 2 28 4" xfId="20145" xr:uid="{7CFE8488-A1BD-43FE-8626-BF1D31E8EECF}"/>
    <cellStyle name="Normal 2 2 2 2 28 4 2" xfId="20146" xr:uid="{606ADE7B-9301-482A-A6CA-0D84E1790C84}"/>
    <cellStyle name="Normal 2 2 2 2 28 4 3" xfId="20147" xr:uid="{AE36A54C-D92A-4740-8685-B2A0F968B37E}"/>
    <cellStyle name="Normal 2 2 2 2 28 4 4" xfId="20148" xr:uid="{386445EF-76D4-419A-8125-4109A4C9C32E}"/>
    <cellStyle name="Normal 2 2 2 2 28 4 5" xfId="20149" xr:uid="{0B626265-4183-4951-BD85-DD2157EC6141}"/>
    <cellStyle name="Normal 2 2 2 2 28 4 6" xfId="20150" xr:uid="{2DDB730A-B67E-4574-99F4-97463D913B4B}"/>
    <cellStyle name="Normal 2 2 2 2 28 5" xfId="20151" xr:uid="{F192384A-644A-4799-8E18-13FC83542B4E}"/>
    <cellStyle name="Normal 2 2 2 2 28 5 2" xfId="20152" xr:uid="{95E15CF1-4028-411A-B6C9-27BF0CBA5338}"/>
    <cellStyle name="Normal 2 2 2 2 28 5 3" xfId="20153" xr:uid="{6BDBB7C4-B467-41C9-9F5D-234E819BF634}"/>
    <cellStyle name="Normal 2 2 2 2 28 5 4" xfId="20154" xr:uid="{42992199-B9F8-4186-9933-063C1D6D8BB9}"/>
    <cellStyle name="Normal 2 2 2 2 28 5 5" xfId="20155" xr:uid="{95E05E9C-E0DE-4A56-B2BA-EE2DABDAC714}"/>
    <cellStyle name="Normal 2 2 2 2 28 5 6" xfId="20156" xr:uid="{8ED0050C-4E10-4155-B97D-44653312E25A}"/>
    <cellStyle name="Normal 2 2 2 2 28 6" xfId="20157" xr:uid="{D5AA2D6E-F990-49CA-923A-DB2B17A510E1}"/>
    <cellStyle name="Normal 2 2 2 2 28 6 2" xfId="20158" xr:uid="{AF2A82E6-F9C2-45A7-93A4-F24C147D3532}"/>
    <cellStyle name="Normal 2 2 2 2 28 6 3" xfId="20159" xr:uid="{B64727FE-03F8-42C0-9DAE-11D536E5627B}"/>
    <cellStyle name="Normal 2 2 2 2 28 6 4" xfId="20160" xr:uid="{FA13E703-CF80-4C2B-8C82-43CEE0FB518B}"/>
    <cellStyle name="Normal 2 2 2 2 28 6 5" xfId="20161" xr:uid="{A5A8B3BD-A6B1-4AE6-913B-CE4F82378D56}"/>
    <cellStyle name="Normal 2 2 2 2 28 6 6" xfId="20162" xr:uid="{9471D0CD-6E8E-4ACF-B022-0A5CAB1883F7}"/>
    <cellStyle name="Normal 2 2 2 2 28 7" xfId="20163" xr:uid="{4D977B06-B2DE-4D86-A29F-6407EFC11332}"/>
    <cellStyle name="Normal 2 2 2 2 28 7 2" xfId="20164" xr:uid="{86C0343C-934B-44F5-B109-23462D9ECD97}"/>
    <cellStyle name="Normal 2 2 2 2 28 7 3" xfId="20165" xr:uid="{3CA3F4EF-924F-4CA0-B35A-F5663B5395A7}"/>
    <cellStyle name="Normal 2 2 2 2 28 7 4" xfId="20166" xr:uid="{8A47143D-58FC-415C-AC40-531F2C161E4F}"/>
    <cellStyle name="Normal 2 2 2 2 28 7 5" xfId="20167" xr:uid="{143FE9D8-0A4C-47CF-8CE0-6C4D0FD307EF}"/>
    <cellStyle name="Normal 2 2 2 2 28 7 6" xfId="20168" xr:uid="{A5A7115F-15B1-4782-9877-C71319449A33}"/>
    <cellStyle name="Normal 2 2 2 2 28 8" xfId="20169" xr:uid="{ED1ED707-3F4C-435B-B841-39F444B77F86}"/>
    <cellStyle name="Normal 2 2 2 2 28 8 2" xfId="20170" xr:uid="{1D080145-A427-42DA-8D26-FB2936A5A3DF}"/>
    <cellStyle name="Normal 2 2 2 2 28 8 3" xfId="20171" xr:uid="{558352C0-63AB-4ADB-B1C2-BC56B95E57DB}"/>
    <cellStyle name="Normal 2 2 2 2 28 8 4" xfId="20172" xr:uid="{225C8F14-8DD4-4992-A223-5F293F47E4E7}"/>
    <cellStyle name="Normal 2 2 2 2 28 8 5" xfId="20173" xr:uid="{010D5E81-4054-4116-9930-2ACD9C0096C1}"/>
    <cellStyle name="Normal 2 2 2 2 28 8 6" xfId="20174" xr:uid="{EDFAE27F-13EA-42D6-9B0A-CAAC7CAE6526}"/>
    <cellStyle name="Normal 2 2 2 2 28 9" xfId="20175" xr:uid="{4BC483A2-E650-4840-9921-1361DD2F8F82}"/>
    <cellStyle name="Normal 2 2 2 2 29" xfId="20176" xr:uid="{52C14761-3F28-4ECA-96E2-C22EF095E090}"/>
    <cellStyle name="Normal 2 2 2 2 29 10" xfId="20177" xr:uid="{C7603E9D-580F-4472-B646-26FB9C3A7FEE}"/>
    <cellStyle name="Normal 2 2 2 2 29 11" xfId="20178" xr:uid="{5051AD13-0C29-42A3-9F12-D55DBC9C0DE2}"/>
    <cellStyle name="Normal 2 2 2 2 29 12" xfId="20179" xr:uid="{51D9672C-48DE-4D38-BCB7-F77216BC065F}"/>
    <cellStyle name="Normal 2 2 2 2 29 13" xfId="20180" xr:uid="{35C5C3C7-FEDB-4CAE-B0B6-F8CEF86D8601}"/>
    <cellStyle name="Normal 2 2 2 2 29 2" xfId="20181" xr:uid="{B8C3F6B1-B507-41CB-864A-03059AB3513C}"/>
    <cellStyle name="Normal 2 2 2 2 29 2 2" xfId="20182" xr:uid="{891DDA9D-D3B7-4EEE-BB47-B24AD68358D0}"/>
    <cellStyle name="Normal 2 2 2 2 29 2 3" xfId="20183" xr:uid="{DAF15319-078A-4715-8FF6-58C4FCF62AFF}"/>
    <cellStyle name="Normal 2 2 2 2 29 2 4" xfId="20184" xr:uid="{0C845C51-0E35-4535-B91E-976BA2503B1F}"/>
    <cellStyle name="Normal 2 2 2 2 29 2 5" xfId="20185" xr:uid="{E81C8903-51CC-4CDD-8606-6C9A94F68529}"/>
    <cellStyle name="Normal 2 2 2 2 29 2 6" xfId="20186" xr:uid="{3E857BA2-F58D-4F1B-ADDC-5ED3E2450BE3}"/>
    <cellStyle name="Normal 2 2 2 2 29 3" xfId="20187" xr:uid="{C8E964C2-1546-4328-933B-137415A16298}"/>
    <cellStyle name="Normal 2 2 2 2 29 3 2" xfId="20188" xr:uid="{38A50369-8F67-4A39-A8AD-C84C4386A560}"/>
    <cellStyle name="Normal 2 2 2 2 29 3 3" xfId="20189" xr:uid="{D541D1C7-1C29-4377-9B8F-0D3D9B0461A0}"/>
    <cellStyle name="Normal 2 2 2 2 29 3 4" xfId="20190" xr:uid="{0BBD8825-1A9A-4079-BDEC-98E33833E73E}"/>
    <cellStyle name="Normal 2 2 2 2 29 3 5" xfId="20191" xr:uid="{C3AD7CD6-5AAF-481A-9279-2FE0F6A74FD1}"/>
    <cellStyle name="Normal 2 2 2 2 29 3 6" xfId="20192" xr:uid="{F51CFBA7-A8A3-48A2-9055-626B83046C95}"/>
    <cellStyle name="Normal 2 2 2 2 29 4" xfId="20193" xr:uid="{B09B6F76-C730-4439-8C1E-A4574F274535}"/>
    <cellStyle name="Normal 2 2 2 2 29 4 2" xfId="20194" xr:uid="{083EEA54-723A-4345-B480-01C78C9270E6}"/>
    <cellStyle name="Normal 2 2 2 2 29 4 3" xfId="20195" xr:uid="{A53EBEC0-A576-4A5F-946C-E4C132BABFE6}"/>
    <cellStyle name="Normal 2 2 2 2 29 4 4" xfId="20196" xr:uid="{3DCE19AE-A24D-4524-A659-928ABEFC55D9}"/>
    <cellStyle name="Normal 2 2 2 2 29 4 5" xfId="20197" xr:uid="{56586CC3-0022-4506-B57C-D861E22F3314}"/>
    <cellStyle name="Normal 2 2 2 2 29 4 6" xfId="20198" xr:uid="{EDE0E162-D9C6-4B0F-A61B-AF7760E10448}"/>
    <cellStyle name="Normal 2 2 2 2 29 5" xfId="20199" xr:uid="{3F85297E-00C6-4E06-BC69-02B34DFA4608}"/>
    <cellStyle name="Normal 2 2 2 2 29 5 2" xfId="20200" xr:uid="{6123F5B5-3A6F-4844-A9C3-2799359403FB}"/>
    <cellStyle name="Normal 2 2 2 2 29 5 3" xfId="20201" xr:uid="{F6494180-8A4C-45C1-86FC-74CBE724DED0}"/>
    <cellStyle name="Normal 2 2 2 2 29 5 4" xfId="20202" xr:uid="{BAFC81D7-EF05-4780-9605-0981CA674AED}"/>
    <cellStyle name="Normal 2 2 2 2 29 5 5" xfId="20203" xr:uid="{F633666F-F1DB-4E72-931B-D95F8EC5F6E0}"/>
    <cellStyle name="Normal 2 2 2 2 29 5 6" xfId="20204" xr:uid="{E38DE8FF-3BC0-41CD-BFE0-1CE04C777988}"/>
    <cellStyle name="Normal 2 2 2 2 29 6" xfId="20205" xr:uid="{0FFF922E-12DB-4A2D-AFA3-F94369D5FC94}"/>
    <cellStyle name="Normal 2 2 2 2 29 6 2" xfId="20206" xr:uid="{81F4CDFB-1FD6-4B31-B81C-9B7F497DF32E}"/>
    <cellStyle name="Normal 2 2 2 2 29 6 3" xfId="20207" xr:uid="{E98B1436-3609-4FFE-BC69-0B3EF78A99AB}"/>
    <cellStyle name="Normal 2 2 2 2 29 6 4" xfId="20208" xr:uid="{84559741-07E8-4D4A-9930-C26EEC1B32EE}"/>
    <cellStyle name="Normal 2 2 2 2 29 6 5" xfId="20209" xr:uid="{12E5D1C0-F53E-4EEF-9D80-201E25A90164}"/>
    <cellStyle name="Normal 2 2 2 2 29 6 6" xfId="20210" xr:uid="{72A94AC7-FCBA-43F8-AF84-10DD78230913}"/>
    <cellStyle name="Normal 2 2 2 2 29 7" xfId="20211" xr:uid="{C249AF17-3B90-4CAE-9643-1D6D11F36679}"/>
    <cellStyle name="Normal 2 2 2 2 29 7 2" xfId="20212" xr:uid="{632E061C-1D98-4442-9DB5-70EBC1F7E468}"/>
    <cellStyle name="Normal 2 2 2 2 29 7 3" xfId="20213" xr:uid="{F396D254-B47F-4BFE-9056-007A25D04804}"/>
    <cellStyle name="Normal 2 2 2 2 29 7 4" xfId="20214" xr:uid="{C3D050BA-0070-40E1-90EE-DCE762CC986C}"/>
    <cellStyle name="Normal 2 2 2 2 29 7 5" xfId="20215" xr:uid="{D10B5F99-CD10-422A-B250-FF2C6AC3F469}"/>
    <cellStyle name="Normal 2 2 2 2 29 7 6" xfId="20216" xr:uid="{4D41624D-860A-4FBD-A637-E64A18990B83}"/>
    <cellStyle name="Normal 2 2 2 2 29 8" xfId="20217" xr:uid="{E36D1A92-43BD-47FB-9795-DE830D6BAEA3}"/>
    <cellStyle name="Normal 2 2 2 2 29 8 2" xfId="20218" xr:uid="{F5EE3FA0-502E-4824-A394-846B040FCA27}"/>
    <cellStyle name="Normal 2 2 2 2 29 8 3" xfId="20219" xr:uid="{F40E4FC8-CBD3-4E26-B3FB-959244AADE48}"/>
    <cellStyle name="Normal 2 2 2 2 29 8 4" xfId="20220" xr:uid="{C24C4274-CC0B-4370-AB9E-820359079E8A}"/>
    <cellStyle name="Normal 2 2 2 2 29 8 5" xfId="20221" xr:uid="{7FA3F3D7-16D1-45D0-B451-61B14DA5CD5A}"/>
    <cellStyle name="Normal 2 2 2 2 29 8 6" xfId="20222" xr:uid="{256996EE-A1C7-4F0D-879E-2D1687B55794}"/>
    <cellStyle name="Normal 2 2 2 2 29 9" xfId="20223" xr:uid="{93246626-084E-4DBA-BF38-190CC9146147}"/>
    <cellStyle name="Normal 2 2 2 2 3" xfId="20224" xr:uid="{4FC8F552-1622-4AE5-8893-0F3791F68EB8}"/>
    <cellStyle name="Normal 2 2 2 2 3 10" xfId="20225" xr:uid="{A49E69B3-6BDA-49E0-854B-C42AEAE80AB4}"/>
    <cellStyle name="Normal 2 2 2 2 3 11" xfId="20226" xr:uid="{136D1E89-E869-4727-B6AC-7E727AFDA7D3}"/>
    <cellStyle name="Normal 2 2 2 2 3 12" xfId="20227" xr:uid="{FED191CE-7CA7-4DCB-94AE-657585C6C0FD}"/>
    <cellStyle name="Normal 2 2 2 2 3 13" xfId="20228" xr:uid="{96467AE5-8A69-426A-964A-A0B111F032A0}"/>
    <cellStyle name="Normal 2 2 2 2 3 14" xfId="20229" xr:uid="{1726194D-CC2B-4ABE-BFA6-62E12D5E4A33}"/>
    <cellStyle name="Normal 2 2 2 2 3 2" xfId="20230" xr:uid="{F1E30CA7-0F5D-44D2-AFD2-B1302A566DF5}"/>
    <cellStyle name="Normal 2 2 2 2 3 2 2" xfId="20231" xr:uid="{924EECE3-5146-41A5-BCBB-7F6443C40AFC}"/>
    <cellStyle name="Normal 2 2 2 2 3 2 2 2" xfId="20232" xr:uid="{DD8DB083-A6E6-4720-B393-B69C1BBCA5FD}"/>
    <cellStyle name="Normal 2 2 2 2 3 2 2 2 2" xfId="20233" xr:uid="{CFE268D1-A17D-48FA-9542-CE9F8ABB82FF}"/>
    <cellStyle name="Normal 2 2 2 2 3 2 2 3" xfId="20234" xr:uid="{3AB8C24F-3827-4A72-988E-AE4F265CD4CD}"/>
    <cellStyle name="Normal 2 2 2 2 3 2 3" xfId="20235" xr:uid="{23BE8B21-5675-46D6-AAFA-792ED1B20806}"/>
    <cellStyle name="Normal 2 2 2 2 3 2 3 2" xfId="20236" xr:uid="{9D24C430-F80A-4EF1-B99F-10BC8242D780}"/>
    <cellStyle name="Normal 2 2 2 2 3 2 4" xfId="20237" xr:uid="{FD5B453A-ACDF-41AA-9BEF-2332538C4B0A}"/>
    <cellStyle name="Normal 2 2 2 2 3 2 5" xfId="20238" xr:uid="{E696D646-AFD2-47DD-90F6-4082FB1311EC}"/>
    <cellStyle name="Normal 2 2 2 2 3 2 6" xfId="20239" xr:uid="{F94F109D-9D0A-446D-A416-A81D92AB3C80}"/>
    <cellStyle name="Normal 2 2 2 2 3 3" xfId="20240" xr:uid="{AF18DE0E-5A12-4192-AF50-1A0915912049}"/>
    <cellStyle name="Normal 2 2 2 2 3 3 2" xfId="20241" xr:uid="{2B8E5A93-9E15-4802-A6F5-C3FD1DB1B113}"/>
    <cellStyle name="Normal 2 2 2 2 3 3 3" xfId="20242" xr:uid="{F7A9BA9B-D06D-47B2-BFC1-DEFB2C93D21F}"/>
    <cellStyle name="Normal 2 2 2 2 3 3 4" xfId="20243" xr:uid="{E4E285C8-E060-4BFE-99D8-DD9D3FFFAADA}"/>
    <cellStyle name="Normal 2 2 2 2 3 3 5" xfId="20244" xr:uid="{916FC67B-4C46-4AFF-BA71-54B61995F153}"/>
    <cellStyle name="Normal 2 2 2 2 3 3 6" xfId="20245" xr:uid="{F98E56A9-DEFE-4255-9839-EA22111F343C}"/>
    <cellStyle name="Normal 2 2 2 2 3 4" xfId="20246" xr:uid="{25E80A5D-EE36-4979-805A-89052E29066E}"/>
    <cellStyle name="Normal 2 2 2 2 3 4 2" xfId="20247" xr:uid="{1F68D0E1-4ACC-495B-BB74-E1939F5D04FB}"/>
    <cellStyle name="Normal 2 2 2 2 3 4 3" xfId="20248" xr:uid="{6E2D72B7-548F-444B-87FE-3FB4DA2845BA}"/>
    <cellStyle name="Normal 2 2 2 2 3 4 4" xfId="20249" xr:uid="{ED7D4D89-C11D-4F31-84AB-CBAECEC808D8}"/>
    <cellStyle name="Normal 2 2 2 2 3 4 5" xfId="20250" xr:uid="{27A0C500-8DF9-4839-B516-1E143D599F33}"/>
    <cellStyle name="Normal 2 2 2 2 3 4 6" xfId="20251" xr:uid="{07429255-5D1B-42CF-827D-D456D308C0EA}"/>
    <cellStyle name="Normal 2 2 2 2 3 5" xfId="20252" xr:uid="{85E8AFE8-1F73-4026-845C-8D6975080C8B}"/>
    <cellStyle name="Normal 2 2 2 2 3 5 2" xfId="20253" xr:uid="{D7FD2D94-02DB-4F77-B752-3BCD439631FA}"/>
    <cellStyle name="Normal 2 2 2 2 3 5 3" xfId="20254" xr:uid="{454A20F1-8621-4091-B0E3-F94FD91D76F5}"/>
    <cellStyle name="Normal 2 2 2 2 3 5 4" xfId="20255" xr:uid="{4A67E991-298E-4E7B-AF18-E5CA280327AE}"/>
    <cellStyle name="Normal 2 2 2 2 3 5 5" xfId="20256" xr:uid="{7E669E02-B046-4DFD-9F62-815D0275834D}"/>
    <cellStyle name="Normal 2 2 2 2 3 5 6" xfId="20257" xr:uid="{0D19BD08-E55B-40EB-844E-D69EFCD09B46}"/>
    <cellStyle name="Normal 2 2 2 2 3 6" xfId="20258" xr:uid="{51859BDE-284D-4E17-8B70-7FE03F169BCD}"/>
    <cellStyle name="Normal 2 2 2 2 3 6 2" xfId="20259" xr:uid="{74108171-A04C-4EF8-A13D-0A4D94A468C3}"/>
    <cellStyle name="Normal 2 2 2 2 3 6 3" xfId="20260" xr:uid="{0EAB02CD-1384-484B-BDAB-20D986F6DB01}"/>
    <cellStyle name="Normal 2 2 2 2 3 6 4" xfId="20261" xr:uid="{B529C7F2-262F-4F6E-8C56-A24006939F65}"/>
    <cellStyle name="Normal 2 2 2 2 3 6 5" xfId="20262" xr:uid="{9E92B15D-BD2B-4BF6-AB86-D61B4D5E9754}"/>
    <cellStyle name="Normal 2 2 2 2 3 6 6" xfId="20263" xr:uid="{99D2600C-78D0-4309-B97C-3A66F2C0FF97}"/>
    <cellStyle name="Normal 2 2 2 2 3 7" xfId="20264" xr:uid="{C7C77A0E-D95E-444C-B84A-EBDA0DEC3C5E}"/>
    <cellStyle name="Normal 2 2 2 2 3 7 2" xfId="20265" xr:uid="{A45490B6-8CC2-4A98-83FE-514F85CAA722}"/>
    <cellStyle name="Normal 2 2 2 2 3 7 3" xfId="20266" xr:uid="{04BE2270-7DD8-4039-B9C1-0315C5305B03}"/>
    <cellStyle name="Normal 2 2 2 2 3 7 4" xfId="20267" xr:uid="{A1F39FF2-1F27-4BCC-9C34-4AECD3B02E4E}"/>
    <cellStyle name="Normal 2 2 2 2 3 7 5" xfId="20268" xr:uid="{CFC69BFD-F845-4A35-A8EE-A67E8D84655C}"/>
    <cellStyle name="Normal 2 2 2 2 3 7 6" xfId="20269" xr:uid="{6D9AB26D-3D35-4C17-A8BF-1CA5FCC14EB1}"/>
    <cellStyle name="Normal 2 2 2 2 3 8" xfId="20270" xr:uid="{B494761C-A68B-4C23-B2D2-DBDFD6F4153A}"/>
    <cellStyle name="Normal 2 2 2 2 3 8 2" xfId="20271" xr:uid="{C6D0E63B-D1EB-481B-B61C-9ECEE815E060}"/>
    <cellStyle name="Normal 2 2 2 2 3 8 3" xfId="20272" xr:uid="{F9BCEF2E-EC8A-479B-8C6E-A9144CD7B4DE}"/>
    <cellStyle name="Normal 2 2 2 2 3 8 4" xfId="20273" xr:uid="{97B17AC0-C849-440C-AD11-DB1E1FDCCBD2}"/>
    <cellStyle name="Normal 2 2 2 2 3 8 5" xfId="20274" xr:uid="{FD414270-6003-4005-B9B3-17530D8FAE3A}"/>
    <cellStyle name="Normal 2 2 2 2 3 8 6" xfId="20275" xr:uid="{AF5423A8-A28F-40A2-B1C4-355B706DF98C}"/>
    <cellStyle name="Normal 2 2 2 2 3 9" xfId="20276" xr:uid="{281F5F73-9DE0-425C-BE26-356F54D3461C}"/>
    <cellStyle name="Normal 2 2 2 2 30" xfId="20277" xr:uid="{8ECA4AE4-C7C5-4D4A-9984-EDD1A43C51A1}"/>
    <cellStyle name="Normal 2 2 2 2 30 10" xfId="20278" xr:uid="{4756B56D-2D56-4B75-8317-5C46ECEBF2D8}"/>
    <cellStyle name="Normal 2 2 2 2 30 11" xfId="20279" xr:uid="{35B5FE36-E531-482E-AA54-7EACE17DB9A0}"/>
    <cellStyle name="Normal 2 2 2 2 30 12" xfId="20280" xr:uid="{A583295B-B469-4A27-AD6A-BE8D1FF374BE}"/>
    <cellStyle name="Normal 2 2 2 2 30 13" xfId="20281" xr:uid="{2FF3E265-BA7D-4B00-85C0-38D4740E8D22}"/>
    <cellStyle name="Normal 2 2 2 2 30 2" xfId="20282" xr:uid="{58783F83-33D6-4EED-A7B5-028E60F80308}"/>
    <cellStyle name="Normal 2 2 2 2 30 2 2" xfId="20283" xr:uid="{117CDC6C-83A6-4DD3-917D-179DBA26E822}"/>
    <cellStyle name="Normal 2 2 2 2 30 2 3" xfId="20284" xr:uid="{EFB79EB9-E9D9-426E-BC04-082EF713EDD2}"/>
    <cellStyle name="Normal 2 2 2 2 30 2 4" xfId="20285" xr:uid="{DCD8878C-9FD7-40FE-9239-2319E251F6E4}"/>
    <cellStyle name="Normal 2 2 2 2 30 2 5" xfId="20286" xr:uid="{AD64A0F3-1BDA-4E21-A553-0EFAA0DA42B1}"/>
    <cellStyle name="Normal 2 2 2 2 30 2 6" xfId="20287" xr:uid="{7BAFEBEA-1C85-4D46-9156-807B234E897D}"/>
    <cellStyle name="Normal 2 2 2 2 30 3" xfId="20288" xr:uid="{4399D16D-398C-4956-B268-E76CEEA99338}"/>
    <cellStyle name="Normal 2 2 2 2 30 3 2" xfId="20289" xr:uid="{0078B7D4-41C2-4A5D-B0A0-0D0D989E04B4}"/>
    <cellStyle name="Normal 2 2 2 2 30 3 3" xfId="20290" xr:uid="{FB338CF3-17E8-48FC-8291-01EC53359C7B}"/>
    <cellStyle name="Normal 2 2 2 2 30 3 4" xfId="20291" xr:uid="{8F3DCA9B-4750-43DD-AD3F-CA00ACF3782E}"/>
    <cellStyle name="Normal 2 2 2 2 30 3 5" xfId="20292" xr:uid="{940FBE89-2ABC-4D77-914C-16366372DCB3}"/>
    <cellStyle name="Normal 2 2 2 2 30 3 6" xfId="20293" xr:uid="{7CAEADD9-72D0-4D09-A8DF-CEF6589FAB89}"/>
    <cellStyle name="Normal 2 2 2 2 30 4" xfId="20294" xr:uid="{677A17FA-AA85-4325-92AD-727DC75F1768}"/>
    <cellStyle name="Normal 2 2 2 2 30 4 2" xfId="20295" xr:uid="{BD9BF6C0-9815-442F-8D9E-8B4253CE3708}"/>
    <cellStyle name="Normal 2 2 2 2 30 4 3" xfId="20296" xr:uid="{1044CE26-F59E-4BBE-B7EA-984DA15C0711}"/>
    <cellStyle name="Normal 2 2 2 2 30 4 4" xfId="20297" xr:uid="{1BF63C0E-04DF-43A1-A4E2-5FFE8BC03987}"/>
    <cellStyle name="Normal 2 2 2 2 30 4 5" xfId="20298" xr:uid="{B8D91289-9D5B-47F4-8EA8-5EB755929B3D}"/>
    <cellStyle name="Normal 2 2 2 2 30 4 6" xfId="20299" xr:uid="{DAB1CE94-973B-4859-BE9B-886337717C7D}"/>
    <cellStyle name="Normal 2 2 2 2 30 5" xfId="20300" xr:uid="{C3B10699-171B-4DB8-B54C-DBDF1EC6540C}"/>
    <cellStyle name="Normal 2 2 2 2 30 5 2" xfId="20301" xr:uid="{AA4A3B54-437D-404D-AFC3-82AA43B58A0F}"/>
    <cellStyle name="Normal 2 2 2 2 30 5 3" xfId="20302" xr:uid="{259702EB-7D55-461E-8D5B-7BF1EE0AD7EA}"/>
    <cellStyle name="Normal 2 2 2 2 30 5 4" xfId="20303" xr:uid="{5901AF9B-31F3-4036-8819-7115548C1452}"/>
    <cellStyle name="Normal 2 2 2 2 30 5 5" xfId="20304" xr:uid="{D66CDA16-FC9A-4C3A-99C2-95849CFA943B}"/>
    <cellStyle name="Normal 2 2 2 2 30 5 6" xfId="20305" xr:uid="{BD7D432B-7D55-45CA-8FC1-A5893E69E664}"/>
    <cellStyle name="Normal 2 2 2 2 30 6" xfId="20306" xr:uid="{F45CE3C2-1D95-4994-89D0-F59B6C1DA7E7}"/>
    <cellStyle name="Normal 2 2 2 2 30 6 2" xfId="20307" xr:uid="{91A6E29F-C03C-4171-AB46-18C88529DF2C}"/>
    <cellStyle name="Normal 2 2 2 2 30 6 3" xfId="20308" xr:uid="{F878D27D-72DC-4C6F-A594-CEEB39BDED78}"/>
    <cellStyle name="Normal 2 2 2 2 30 6 4" xfId="20309" xr:uid="{04F2C259-A325-42FA-A832-F22432013874}"/>
    <cellStyle name="Normal 2 2 2 2 30 6 5" xfId="20310" xr:uid="{C4257B1A-0111-47CE-A200-7E0F91622CB0}"/>
    <cellStyle name="Normal 2 2 2 2 30 6 6" xfId="20311" xr:uid="{E8150297-F50F-4070-AD1A-CDD9DC35606C}"/>
    <cellStyle name="Normal 2 2 2 2 30 7" xfId="20312" xr:uid="{1B0CC794-1EED-4587-9E7E-366D1CF895DB}"/>
    <cellStyle name="Normal 2 2 2 2 30 7 2" xfId="20313" xr:uid="{554147D8-8EB3-4664-B7F2-79F7ED3E13D1}"/>
    <cellStyle name="Normal 2 2 2 2 30 7 3" xfId="20314" xr:uid="{618D68E7-F5E6-4B61-AA51-02BB0F8EC167}"/>
    <cellStyle name="Normal 2 2 2 2 30 7 4" xfId="20315" xr:uid="{5A52164C-C573-4BDC-B439-31100EE30433}"/>
    <cellStyle name="Normal 2 2 2 2 30 7 5" xfId="20316" xr:uid="{845EABB9-02C8-47A0-8A3D-81698DDC8605}"/>
    <cellStyle name="Normal 2 2 2 2 30 7 6" xfId="20317" xr:uid="{288844F1-C9AB-48C6-BFD7-500F205AAF42}"/>
    <cellStyle name="Normal 2 2 2 2 30 8" xfId="20318" xr:uid="{F7ABC713-E7ED-4B7F-8567-CE7A369658C0}"/>
    <cellStyle name="Normal 2 2 2 2 30 8 2" xfId="20319" xr:uid="{A13F084C-ED10-4A3C-9EA5-85EBD254D277}"/>
    <cellStyle name="Normal 2 2 2 2 30 8 3" xfId="20320" xr:uid="{DBDF622A-97EC-437B-B3BE-13731D84AFF8}"/>
    <cellStyle name="Normal 2 2 2 2 30 8 4" xfId="20321" xr:uid="{2465DD63-DBE4-474E-8227-60A83442FEB7}"/>
    <cellStyle name="Normal 2 2 2 2 30 8 5" xfId="20322" xr:uid="{65C3D6A0-5102-465A-9391-B60F79FFA943}"/>
    <cellStyle name="Normal 2 2 2 2 30 8 6" xfId="20323" xr:uid="{4CAA1D0A-DE2B-4B2E-8947-28A66BD83C50}"/>
    <cellStyle name="Normal 2 2 2 2 30 9" xfId="20324" xr:uid="{D5197AB1-75FA-49DD-B5D2-48C0AB8845DF}"/>
    <cellStyle name="Normal 2 2 2 2 31" xfId="20325" xr:uid="{AC90A29A-F36F-4A20-9838-EB605D071258}"/>
    <cellStyle name="Normal 2 2 2 2 31 10" xfId="20326" xr:uid="{F2F2EBF8-6829-4B9D-B8E6-ECBB6E69B5B2}"/>
    <cellStyle name="Normal 2 2 2 2 31 11" xfId="20327" xr:uid="{22791112-9331-4E84-B36A-3A51FEA59858}"/>
    <cellStyle name="Normal 2 2 2 2 31 12" xfId="20328" xr:uid="{0063B770-F7C1-48EF-AD19-4A843CF37928}"/>
    <cellStyle name="Normal 2 2 2 2 31 13" xfId="20329" xr:uid="{E3A13495-D086-498D-A5C9-8B9D752CC5C9}"/>
    <cellStyle name="Normal 2 2 2 2 31 2" xfId="20330" xr:uid="{5956A9DA-79EF-4151-AF62-F876D29B8F9A}"/>
    <cellStyle name="Normal 2 2 2 2 31 2 2" xfId="20331" xr:uid="{72C97872-E2B8-4070-9D0E-2E69206997CA}"/>
    <cellStyle name="Normal 2 2 2 2 31 2 3" xfId="20332" xr:uid="{7B853939-C645-4331-B088-1A3EB8BD55EB}"/>
    <cellStyle name="Normal 2 2 2 2 31 2 4" xfId="20333" xr:uid="{68428F2A-0ACF-48DD-9BCB-9DF536B57274}"/>
    <cellStyle name="Normal 2 2 2 2 31 2 5" xfId="20334" xr:uid="{3530B1D1-0003-4EA4-816C-EF108B1889E6}"/>
    <cellStyle name="Normal 2 2 2 2 31 2 6" xfId="20335" xr:uid="{6C96CBFD-43FE-412C-A84A-7DE42D0FA82F}"/>
    <cellStyle name="Normal 2 2 2 2 31 3" xfId="20336" xr:uid="{892C7D75-6993-4C9D-9C06-98DCC7587363}"/>
    <cellStyle name="Normal 2 2 2 2 31 3 2" xfId="20337" xr:uid="{14B07955-5C63-417E-877F-FCA91282FA79}"/>
    <cellStyle name="Normal 2 2 2 2 31 3 3" xfId="20338" xr:uid="{489589C0-7788-4BD3-84FD-E185DBE65CD7}"/>
    <cellStyle name="Normal 2 2 2 2 31 3 4" xfId="20339" xr:uid="{C3EFFF5B-9E7F-4956-AA09-DE168B346FE9}"/>
    <cellStyle name="Normal 2 2 2 2 31 3 5" xfId="20340" xr:uid="{D508D59B-DCC8-48EF-85E0-158A8E1ED469}"/>
    <cellStyle name="Normal 2 2 2 2 31 3 6" xfId="20341" xr:uid="{6E603C52-EDA8-4D6D-B5F6-FD27B9B3EA1C}"/>
    <cellStyle name="Normal 2 2 2 2 31 4" xfId="20342" xr:uid="{51595129-BBE5-468D-BD61-CC3A64A258DB}"/>
    <cellStyle name="Normal 2 2 2 2 31 4 2" xfId="20343" xr:uid="{A3E0E6A6-CD7D-44CB-AEEA-7D3789A705A0}"/>
    <cellStyle name="Normal 2 2 2 2 31 4 3" xfId="20344" xr:uid="{C38FB43B-EA2B-4F0E-ADBD-F51555A11E10}"/>
    <cellStyle name="Normal 2 2 2 2 31 4 4" xfId="20345" xr:uid="{B941148C-7090-4015-8BB4-C4EBF50FF375}"/>
    <cellStyle name="Normal 2 2 2 2 31 4 5" xfId="20346" xr:uid="{39D02B54-8765-41CA-AE7A-F0177D127C0C}"/>
    <cellStyle name="Normal 2 2 2 2 31 4 6" xfId="20347" xr:uid="{A25F80E7-6211-49C3-B9EE-2921BD17BC53}"/>
    <cellStyle name="Normal 2 2 2 2 31 5" xfId="20348" xr:uid="{D052F523-E5D5-4CE1-A46F-FD661FA7D415}"/>
    <cellStyle name="Normal 2 2 2 2 31 5 2" xfId="20349" xr:uid="{F1F16007-94F3-446B-856B-1A07E2BE89DE}"/>
    <cellStyle name="Normal 2 2 2 2 31 5 3" xfId="20350" xr:uid="{9F4AC0F1-369C-49E6-9D94-3B51797AA4F6}"/>
    <cellStyle name="Normal 2 2 2 2 31 5 4" xfId="20351" xr:uid="{A54671C3-98DA-41EA-AFE3-C5068660AE5E}"/>
    <cellStyle name="Normal 2 2 2 2 31 5 5" xfId="20352" xr:uid="{C6CFCF62-C7AF-4B46-8A0A-70572B283308}"/>
    <cellStyle name="Normal 2 2 2 2 31 5 6" xfId="20353" xr:uid="{AA0F7368-F59E-4AC2-B35C-0001510EB5DC}"/>
    <cellStyle name="Normal 2 2 2 2 31 6" xfId="20354" xr:uid="{FD76CC87-7693-4B02-B392-A588EFF73D03}"/>
    <cellStyle name="Normal 2 2 2 2 31 6 2" xfId="20355" xr:uid="{E20CB860-7A8B-4350-BC81-214605279ACF}"/>
    <cellStyle name="Normal 2 2 2 2 31 6 3" xfId="20356" xr:uid="{16C5CC99-A1D5-41D1-BB68-6DA585252C3E}"/>
    <cellStyle name="Normal 2 2 2 2 31 6 4" xfId="20357" xr:uid="{EEDD1467-8BAD-461E-AECF-CE8144C60B29}"/>
    <cellStyle name="Normal 2 2 2 2 31 6 5" xfId="20358" xr:uid="{DE16DA4F-3303-48D6-A158-ED7FE369B27F}"/>
    <cellStyle name="Normal 2 2 2 2 31 6 6" xfId="20359" xr:uid="{69F09569-11DB-4B6E-8B8E-1BFA2C343B1F}"/>
    <cellStyle name="Normal 2 2 2 2 31 7" xfId="20360" xr:uid="{6E48B71B-8927-4C59-8FD2-53525FD386D9}"/>
    <cellStyle name="Normal 2 2 2 2 31 7 2" xfId="20361" xr:uid="{7F882016-22E3-4167-AFB0-5A6F7B22B563}"/>
    <cellStyle name="Normal 2 2 2 2 31 7 3" xfId="20362" xr:uid="{A1E2A640-2B10-4E5F-834C-DB29AB63C14B}"/>
    <cellStyle name="Normal 2 2 2 2 31 7 4" xfId="20363" xr:uid="{9B703C8C-8BB7-4C4E-A9D8-E74009ABBF04}"/>
    <cellStyle name="Normal 2 2 2 2 31 7 5" xfId="20364" xr:uid="{2515E8D8-D98E-4AEC-8FC2-ECBE8EE1E18F}"/>
    <cellStyle name="Normal 2 2 2 2 31 7 6" xfId="20365" xr:uid="{2779D04C-7375-444B-93B4-DE6622C1661B}"/>
    <cellStyle name="Normal 2 2 2 2 31 8" xfId="20366" xr:uid="{4E810653-047B-41C8-8BAE-E227740235FC}"/>
    <cellStyle name="Normal 2 2 2 2 31 8 2" xfId="20367" xr:uid="{7B1433A0-7191-4421-AD9C-247FE9D0F10F}"/>
    <cellStyle name="Normal 2 2 2 2 31 8 3" xfId="20368" xr:uid="{ED3EDCEE-C5B2-4432-8219-124EB41394DE}"/>
    <cellStyle name="Normal 2 2 2 2 31 8 4" xfId="20369" xr:uid="{39B28082-FBF2-4564-A6B0-C97C7F4A5387}"/>
    <cellStyle name="Normal 2 2 2 2 31 8 5" xfId="20370" xr:uid="{A8240B99-52C9-4CCD-915D-10C484EE8FD0}"/>
    <cellStyle name="Normal 2 2 2 2 31 8 6" xfId="20371" xr:uid="{D6449DBC-458C-4E3E-8A59-FC56CBD33B6F}"/>
    <cellStyle name="Normal 2 2 2 2 31 9" xfId="20372" xr:uid="{CBA6A088-A397-4583-9D7C-48B0427F9E24}"/>
    <cellStyle name="Normal 2 2 2 2 32" xfId="20373" xr:uid="{3F9184E4-68C5-4103-BDBD-4441A50B96D0}"/>
    <cellStyle name="Normal 2 2 2 2 32 10" xfId="20374" xr:uid="{7B85E4A0-C4A8-4077-9270-0549FA4F8E8B}"/>
    <cellStyle name="Normal 2 2 2 2 32 11" xfId="20375" xr:uid="{97694F36-DDE5-4740-A0B0-7DE204C3D5C3}"/>
    <cellStyle name="Normal 2 2 2 2 32 12" xfId="20376" xr:uid="{3F1F86F7-4773-4B55-89AE-D718F8D54120}"/>
    <cellStyle name="Normal 2 2 2 2 32 13" xfId="20377" xr:uid="{BB61ACA9-2452-4333-B71C-5170301F4669}"/>
    <cellStyle name="Normal 2 2 2 2 32 2" xfId="20378" xr:uid="{6F021A51-2F96-4685-9EB9-A53C580AF2A8}"/>
    <cellStyle name="Normal 2 2 2 2 32 2 2" xfId="20379" xr:uid="{6D9A8982-2432-45A7-82CD-993D92375A59}"/>
    <cellStyle name="Normal 2 2 2 2 32 2 3" xfId="20380" xr:uid="{DF853F63-8224-4962-9B43-DEA9D3269A9F}"/>
    <cellStyle name="Normal 2 2 2 2 32 2 4" xfId="20381" xr:uid="{95F40D14-FAB0-40A7-84CC-BA6DC4772410}"/>
    <cellStyle name="Normal 2 2 2 2 32 2 5" xfId="20382" xr:uid="{6909C2E5-A55C-4E96-83FC-9288D1F0A9FC}"/>
    <cellStyle name="Normal 2 2 2 2 32 2 6" xfId="20383" xr:uid="{31BBC042-63D6-4CFF-9F41-D6E700FC298C}"/>
    <cellStyle name="Normal 2 2 2 2 32 3" xfId="20384" xr:uid="{1532AF00-1FAA-48F1-8129-ADBB2A89FAD4}"/>
    <cellStyle name="Normal 2 2 2 2 32 3 2" xfId="20385" xr:uid="{CD5C6CFE-D0BC-4AF8-8F2E-4099D8AF15F8}"/>
    <cellStyle name="Normal 2 2 2 2 32 3 3" xfId="20386" xr:uid="{CEC5B708-04DA-4835-B178-DA7021ED937B}"/>
    <cellStyle name="Normal 2 2 2 2 32 3 4" xfId="20387" xr:uid="{1D8856DF-58B3-4F18-8CD6-2ED6CBE68E65}"/>
    <cellStyle name="Normal 2 2 2 2 32 3 5" xfId="20388" xr:uid="{DC6BFDAA-DBB2-4C23-BAD0-DB90C9BA2883}"/>
    <cellStyle name="Normal 2 2 2 2 32 3 6" xfId="20389" xr:uid="{8DD812E8-A41A-4909-A56B-584BEBF3DD41}"/>
    <cellStyle name="Normal 2 2 2 2 32 4" xfId="20390" xr:uid="{21CE041E-7221-4B9C-8FD6-4BCA86E0F88E}"/>
    <cellStyle name="Normal 2 2 2 2 32 4 2" xfId="20391" xr:uid="{AEECA3FA-3EA8-4968-9E3F-8D88C2DE89A8}"/>
    <cellStyle name="Normal 2 2 2 2 32 4 3" xfId="20392" xr:uid="{9C83958F-6C90-45B0-BCA7-64162F0A734A}"/>
    <cellStyle name="Normal 2 2 2 2 32 4 4" xfId="20393" xr:uid="{D28CA49F-7ABB-410E-B65D-B865C7151142}"/>
    <cellStyle name="Normal 2 2 2 2 32 4 5" xfId="20394" xr:uid="{2F97E3AC-FA47-4917-94D8-B0A66F842F49}"/>
    <cellStyle name="Normal 2 2 2 2 32 4 6" xfId="20395" xr:uid="{AE2CA553-5207-4821-86B0-D56742623FFE}"/>
    <cellStyle name="Normal 2 2 2 2 32 5" xfId="20396" xr:uid="{8B3B7EED-A02A-45C3-8587-FDDBFBF31903}"/>
    <cellStyle name="Normal 2 2 2 2 32 5 2" xfId="20397" xr:uid="{EDE87641-DFA6-43D3-AC34-5BBBF6E46E29}"/>
    <cellStyle name="Normal 2 2 2 2 32 5 3" xfId="20398" xr:uid="{50E708C4-44E0-41EE-B434-75941290F5F9}"/>
    <cellStyle name="Normal 2 2 2 2 32 5 4" xfId="20399" xr:uid="{188B90AB-149C-4895-BB1E-950D3AEA63B4}"/>
    <cellStyle name="Normal 2 2 2 2 32 5 5" xfId="20400" xr:uid="{C7F8F0B3-48B1-4CD6-98D8-8E386E4F13EF}"/>
    <cellStyle name="Normal 2 2 2 2 32 5 6" xfId="20401" xr:uid="{EDEF1C9A-1B0A-436C-9850-C12BA3F7EC83}"/>
    <cellStyle name="Normal 2 2 2 2 32 6" xfId="20402" xr:uid="{4B6EB5B8-53CD-43B4-BFB7-30AA23557326}"/>
    <cellStyle name="Normal 2 2 2 2 32 6 2" xfId="20403" xr:uid="{C494DF61-91E9-4611-9F79-7EF269B1CE18}"/>
    <cellStyle name="Normal 2 2 2 2 32 6 3" xfId="20404" xr:uid="{C620A71D-422F-4012-ADC9-5C77A8EBC3D6}"/>
    <cellStyle name="Normal 2 2 2 2 32 6 4" xfId="20405" xr:uid="{46CE4999-EA49-494F-8B4F-4C1EF11A81BD}"/>
    <cellStyle name="Normal 2 2 2 2 32 6 5" xfId="20406" xr:uid="{6EDB3912-2786-4906-A01D-755CD91FC9B7}"/>
    <cellStyle name="Normal 2 2 2 2 32 6 6" xfId="20407" xr:uid="{702C3362-F246-40B8-9034-CE9DBF5E62BD}"/>
    <cellStyle name="Normal 2 2 2 2 32 7" xfId="20408" xr:uid="{FCBD0D29-689E-4974-8E32-5BCE39F70CFF}"/>
    <cellStyle name="Normal 2 2 2 2 32 7 2" xfId="20409" xr:uid="{FD0F91D6-F17E-44D8-A202-1E597A8DF1B6}"/>
    <cellStyle name="Normal 2 2 2 2 32 7 3" xfId="20410" xr:uid="{ABFE15F7-26B2-41E0-90B6-538CB4345781}"/>
    <cellStyle name="Normal 2 2 2 2 32 7 4" xfId="20411" xr:uid="{757D66AC-1912-418E-AC14-403E2D0EE570}"/>
    <cellStyle name="Normal 2 2 2 2 32 7 5" xfId="20412" xr:uid="{763600DE-A44D-4FF7-AA0B-017C6A9B1786}"/>
    <cellStyle name="Normal 2 2 2 2 32 7 6" xfId="20413" xr:uid="{9BB374BA-AF9A-4AE2-9CD3-A8BB4F5C6C2E}"/>
    <cellStyle name="Normal 2 2 2 2 32 8" xfId="20414" xr:uid="{FB490667-4EA8-451E-AD6A-D9F86C41A7CB}"/>
    <cellStyle name="Normal 2 2 2 2 32 8 2" xfId="20415" xr:uid="{C92B1E31-E919-4600-882C-D5512BB4DEBE}"/>
    <cellStyle name="Normal 2 2 2 2 32 8 3" xfId="20416" xr:uid="{601FEB95-4F86-4015-803F-58090B748BAE}"/>
    <cellStyle name="Normal 2 2 2 2 32 8 4" xfId="20417" xr:uid="{EB103A52-63F3-4CE9-B0B4-FED9D712E1A2}"/>
    <cellStyle name="Normal 2 2 2 2 32 8 5" xfId="20418" xr:uid="{E974D4E8-3572-4BDE-AF18-385AD64E1044}"/>
    <cellStyle name="Normal 2 2 2 2 32 8 6" xfId="20419" xr:uid="{F6D9743B-8E6B-4735-A742-C82FFF4BA13F}"/>
    <cellStyle name="Normal 2 2 2 2 32 9" xfId="20420" xr:uid="{90ADD6BF-C9FC-49A6-88FA-38CF82ACF68C}"/>
    <cellStyle name="Normal 2 2 2 2 33" xfId="20421" xr:uid="{FEBFAE06-4C6E-44C9-B77F-5695BCC30477}"/>
    <cellStyle name="Normal 2 2 2 2 33 10" xfId="20422" xr:uid="{7DEA1C2A-273B-4AFB-A950-115F26DEC585}"/>
    <cellStyle name="Normal 2 2 2 2 33 11" xfId="20423" xr:uid="{57E93FF5-0F72-4A45-A948-C2F4A4F34C89}"/>
    <cellStyle name="Normal 2 2 2 2 33 12" xfId="20424" xr:uid="{3FAD7DB1-D640-4C0B-9519-B7DF2D712D56}"/>
    <cellStyle name="Normal 2 2 2 2 33 13" xfId="20425" xr:uid="{A026E745-38F3-4F85-8BB6-DEFAED85E1BD}"/>
    <cellStyle name="Normal 2 2 2 2 33 2" xfId="20426" xr:uid="{404DD3D8-BFA4-4FE2-81D0-B7D28F18F99E}"/>
    <cellStyle name="Normal 2 2 2 2 33 2 2" xfId="20427" xr:uid="{0CF0C5E0-E4FF-4639-A879-023F24406F3A}"/>
    <cellStyle name="Normal 2 2 2 2 33 2 3" xfId="20428" xr:uid="{0713E6A7-3739-4EFC-94BA-38D1DA4DC60C}"/>
    <cellStyle name="Normal 2 2 2 2 33 2 4" xfId="20429" xr:uid="{CB032399-1DC2-480D-A322-2B84E2E7D225}"/>
    <cellStyle name="Normal 2 2 2 2 33 2 5" xfId="20430" xr:uid="{E1A06C68-F33C-431E-9440-7DC0A9CCB80A}"/>
    <cellStyle name="Normal 2 2 2 2 33 2 6" xfId="20431" xr:uid="{7D8DE03F-1C65-4E84-91FA-F98B86558D4C}"/>
    <cellStyle name="Normal 2 2 2 2 33 3" xfId="20432" xr:uid="{100684C4-4F8E-4733-8620-2B1B49830D82}"/>
    <cellStyle name="Normal 2 2 2 2 33 3 2" xfId="20433" xr:uid="{E9D1EBF2-8E73-4E49-B131-5CFA6653F074}"/>
    <cellStyle name="Normal 2 2 2 2 33 3 3" xfId="20434" xr:uid="{97666B53-75F9-4CAC-918F-9A51288350C7}"/>
    <cellStyle name="Normal 2 2 2 2 33 3 4" xfId="20435" xr:uid="{4F507415-1E09-4569-9BFA-A51F29B6AB51}"/>
    <cellStyle name="Normal 2 2 2 2 33 3 5" xfId="20436" xr:uid="{A94DA545-0F83-44AD-AE6A-4EA9B820A83F}"/>
    <cellStyle name="Normal 2 2 2 2 33 3 6" xfId="20437" xr:uid="{F2CF948E-990C-4836-B38F-C56979388618}"/>
    <cellStyle name="Normal 2 2 2 2 33 4" xfId="20438" xr:uid="{3594F9DB-3824-4105-8E59-E43B91EFEEF6}"/>
    <cellStyle name="Normal 2 2 2 2 33 4 2" xfId="20439" xr:uid="{EC1D36B5-0240-416D-95F9-000DCB6E34E2}"/>
    <cellStyle name="Normal 2 2 2 2 33 4 3" xfId="20440" xr:uid="{520FB543-9866-4A75-90DA-D22E54D0E25C}"/>
    <cellStyle name="Normal 2 2 2 2 33 4 4" xfId="20441" xr:uid="{3A828DFC-DB16-4415-9036-EAB5B3BB04E9}"/>
    <cellStyle name="Normal 2 2 2 2 33 4 5" xfId="20442" xr:uid="{0C9D2A8B-A91E-4B11-B12E-56F11EB7BB57}"/>
    <cellStyle name="Normal 2 2 2 2 33 4 6" xfId="20443" xr:uid="{21F5F536-1571-4584-B57C-BA830356F69B}"/>
    <cellStyle name="Normal 2 2 2 2 33 5" xfId="20444" xr:uid="{F97B0622-6B09-4332-BCD4-1001118E199A}"/>
    <cellStyle name="Normal 2 2 2 2 33 5 2" xfId="20445" xr:uid="{5E13249F-D962-4A63-BBDA-C91E55E33B10}"/>
    <cellStyle name="Normal 2 2 2 2 33 5 3" xfId="20446" xr:uid="{BC0EDED3-5AF3-427A-9BDF-4F4FB26FAA72}"/>
    <cellStyle name="Normal 2 2 2 2 33 5 4" xfId="20447" xr:uid="{7EAB4770-E545-444E-BFCA-C8C78E1C2C55}"/>
    <cellStyle name="Normal 2 2 2 2 33 5 5" xfId="20448" xr:uid="{6225786A-E8FE-4374-A0D5-5BF6D18A3D13}"/>
    <cellStyle name="Normal 2 2 2 2 33 5 6" xfId="20449" xr:uid="{17052B20-EB84-46D5-AD1E-B609176CE275}"/>
    <cellStyle name="Normal 2 2 2 2 33 6" xfId="20450" xr:uid="{352DC492-1DCF-4511-8940-A96731A163BB}"/>
    <cellStyle name="Normal 2 2 2 2 33 6 2" xfId="20451" xr:uid="{BC291603-ABC1-45B6-8DDD-2611D79EF0BD}"/>
    <cellStyle name="Normal 2 2 2 2 33 6 3" xfId="20452" xr:uid="{2BF59E5B-3960-4580-972D-0775BDE8C485}"/>
    <cellStyle name="Normal 2 2 2 2 33 6 4" xfId="20453" xr:uid="{B4768E38-85DE-43D8-A9ED-1548724747F7}"/>
    <cellStyle name="Normal 2 2 2 2 33 6 5" xfId="20454" xr:uid="{AF097C1B-27BC-4432-8AA6-2FB2B8B2DB76}"/>
    <cellStyle name="Normal 2 2 2 2 33 6 6" xfId="20455" xr:uid="{26350C2A-734C-48F6-8ED1-A5372BF05803}"/>
    <cellStyle name="Normal 2 2 2 2 33 7" xfId="20456" xr:uid="{8C529BDB-CAB9-46CB-8BF7-E7E248DE55F9}"/>
    <cellStyle name="Normal 2 2 2 2 33 7 2" xfId="20457" xr:uid="{BE638ED0-081A-430C-BA8E-E7F0A748CC12}"/>
    <cellStyle name="Normal 2 2 2 2 33 7 3" xfId="20458" xr:uid="{BD445A7E-5EE4-4F50-811E-5A7C7CD6A3A3}"/>
    <cellStyle name="Normal 2 2 2 2 33 7 4" xfId="20459" xr:uid="{922CB4C8-CF54-4E68-B328-1053F44DE3A7}"/>
    <cellStyle name="Normal 2 2 2 2 33 7 5" xfId="20460" xr:uid="{EE97CAD3-93FE-4452-91A2-CFAAB8335165}"/>
    <cellStyle name="Normal 2 2 2 2 33 7 6" xfId="20461" xr:uid="{96DBC020-ABD7-41AB-A4B3-512BC90E922B}"/>
    <cellStyle name="Normal 2 2 2 2 33 8" xfId="20462" xr:uid="{EF14FB27-15BB-44AB-98DF-470054951105}"/>
    <cellStyle name="Normal 2 2 2 2 33 8 2" xfId="20463" xr:uid="{7530B795-5838-499A-B4DA-E9349B94DD4D}"/>
    <cellStyle name="Normal 2 2 2 2 33 8 3" xfId="20464" xr:uid="{90218EEE-4557-41E3-884A-A0A09D58F9BC}"/>
    <cellStyle name="Normal 2 2 2 2 33 8 4" xfId="20465" xr:uid="{20AD476C-38A4-43AD-9E2A-D82C88B2D772}"/>
    <cellStyle name="Normal 2 2 2 2 33 8 5" xfId="20466" xr:uid="{6CAAFA82-C5D6-4ED7-9822-65E7AB18D902}"/>
    <cellStyle name="Normal 2 2 2 2 33 8 6" xfId="20467" xr:uid="{A5191230-B8C1-4EB1-8D63-EEB23AD526CF}"/>
    <cellStyle name="Normal 2 2 2 2 33 9" xfId="20468" xr:uid="{721EF28B-C2D6-482F-AD12-699D957E6D2D}"/>
    <cellStyle name="Normal 2 2 2 2 34" xfId="20469" xr:uid="{24BFFE89-7176-46FC-B370-DB65039F29C3}"/>
    <cellStyle name="Normal 2 2 2 2 34 10" xfId="20470" xr:uid="{D34F753F-B8C5-4731-A090-C4496FB2B0CD}"/>
    <cellStyle name="Normal 2 2 2 2 34 11" xfId="20471" xr:uid="{45AB6B98-C04D-4199-BB76-3DFAB637E854}"/>
    <cellStyle name="Normal 2 2 2 2 34 12" xfId="20472" xr:uid="{81718163-1EE3-4277-8F2E-CAD5E6940A81}"/>
    <cellStyle name="Normal 2 2 2 2 34 13" xfId="20473" xr:uid="{13276224-7EE3-47EE-9761-7721B4B18699}"/>
    <cellStyle name="Normal 2 2 2 2 34 2" xfId="20474" xr:uid="{EEA4FFDB-1280-421C-AAD2-2721CD05687B}"/>
    <cellStyle name="Normal 2 2 2 2 34 2 2" xfId="20475" xr:uid="{5FEF1292-A554-467F-B09A-61B84EAC833D}"/>
    <cellStyle name="Normal 2 2 2 2 34 2 3" xfId="20476" xr:uid="{980F8F93-45CF-4372-81B3-C8A10D7F564D}"/>
    <cellStyle name="Normal 2 2 2 2 34 2 4" xfId="20477" xr:uid="{BFF693F1-6471-45AC-B145-159578D1560B}"/>
    <cellStyle name="Normal 2 2 2 2 34 2 5" xfId="20478" xr:uid="{9BF14E56-5294-4BCA-89E0-AD57A8B0E80E}"/>
    <cellStyle name="Normal 2 2 2 2 34 2 6" xfId="20479" xr:uid="{C7AC3F39-11BB-42A6-975C-B4E4877F32CC}"/>
    <cellStyle name="Normal 2 2 2 2 34 3" xfId="20480" xr:uid="{BD4916DA-059C-4567-B795-18F96D1D220E}"/>
    <cellStyle name="Normal 2 2 2 2 34 3 2" xfId="20481" xr:uid="{D10AAFB8-335F-4BFD-B665-86A8B296C24D}"/>
    <cellStyle name="Normal 2 2 2 2 34 3 3" xfId="20482" xr:uid="{AE809356-35B3-4053-A2F0-CF6E40B33A7D}"/>
    <cellStyle name="Normal 2 2 2 2 34 3 4" xfId="20483" xr:uid="{DADDC1A7-89FA-4929-967C-7D3A0646947C}"/>
    <cellStyle name="Normal 2 2 2 2 34 3 5" xfId="20484" xr:uid="{2CD53EF8-531C-49A2-AAFB-5E43269D3538}"/>
    <cellStyle name="Normal 2 2 2 2 34 3 6" xfId="20485" xr:uid="{6AEAF78C-2F4C-43D1-8847-7A5B419FF0D3}"/>
    <cellStyle name="Normal 2 2 2 2 34 4" xfId="20486" xr:uid="{E4ED064B-F464-470D-A4DD-FCAE8D3D5AEF}"/>
    <cellStyle name="Normal 2 2 2 2 34 4 2" xfId="20487" xr:uid="{F69B6C44-4A5D-4C1F-881B-ED5666595C72}"/>
    <cellStyle name="Normal 2 2 2 2 34 4 3" xfId="20488" xr:uid="{1C696333-7337-4AB5-A245-09461D3D120D}"/>
    <cellStyle name="Normal 2 2 2 2 34 4 4" xfId="20489" xr:uid="{CF12C5DC-19FE-4ACC-AE0D-691743B43849}"/>
    <cellStyle name="Normal 2 2 2 2 34 4 5" xfId="20490" xr:uid="{32BDCB05-C5C7-4ACE-B9E4-8D5EC116924F}"/>
    <cellStyle name="Normal 2 2 2 2 34 4 6" xfId="20491" xr:uid="{0B14EDE1-FD2A-4DF0-95EF-F5132AA6BCF6}"/>
    <cellStyle name="Normal 2 2 2 2 34 5" xfId="20492" xr:uid="{2A74A8E8-058E-4526-99F8-B823CE60D184}"/>
    <cellStyle name="Normal 2 2 2 2 34 5 2" xfId="20493" xr:uid="{F0A5A5B3-A630-44F0-BDEE-314E6800810E}"/>
    <cellStyle name="Normal 2 2 2 2 34 5 3" xfId="20494" xr:uid="{80555B52-E5C9-4C82-83A2-9B70813FE0FA}"/>
    <cellStyle name="Normal 2 2 2 2 34 5 4" xfId="20495" xr:uid="{5025D300-25FE-4AB2-8A5D-721E94545319}"/>
    <cellStyle name="Normal 2 2 2 2 34 5 5" xfId="20496" xr:uid="{6A867EFE-CACD-4891-ADC8-F3C8A206A512}"/>
    <cellStyle name="Normal 2 2 2 2 34 5 6" xfId="20497" xr:uid="{9204E2F0-769E-4215-9C3A-34D391864DCA}"/>
    <cellStyle name="Normal 2 2 2 2 34 6" xfId="20498" xr:uid="{3ED51BAD-E420-41F0-B566-F76EE9BFC607}"/>
    <cellStyle name="Normal 2 2 2 2 34 6 2" xfId="20499" xr:uid="{48552F2A-B147-46FD-A35F-FEEEB0B738F7}"/>
    <cellStyle name="Normal 2 2 2 2 34 6 3" xfId="20500" xr:uid="{749E082C-4F8B-41E8-A2E5-56B065E9D5E3}"/>
    <cellStyle name="Normal 2 2 2 2 34 6 4" xfId="20501" xr:uid="{C20766A0-409B-41D1-95F9-68D42BD2705E}"/>
    <cellStyle name="Normal 2 2 2 2 34 6 5" xfId="20502" xr:uid="{A11F7FC0-0D00-4EB5-ADFD-680808AB1412}"/>
    <cellStyle name="Normal 2 2 2 2 34 6 6" xfId="20503" xr:uid="{4FFA9288-5F03-4EA2-ABD8-69E5938DF20B}"/>
    <cellStyle name="Normal 2 2 2 2 34 7" xfId="20504" xr:uid="{79CCE905-2B4C-4370-8CAC-DABB4460022A}"/>
    <cellStyle name="Normal 2 2 2 2 34 7 2" xfId="20505" xr:uid="{2EBB70AF-B484-4A20-86B1-8CA7F5A74304}"/>
    <cellStyle name="Normal 2 2 2 2 34 7 3" xfId="20506" xr:uid="{6D3EAAA1-2103-4049-9175-200583F10651}"/>
    <cellStyle name="Normal 2 2 2 2 34 7 4" xfId="20507" xr:uid="{2DB25F2F-C3EC-43F3-91E6-C9A9791B10C7}"/>
    <cellStyle name="Normal 2 2 2 2 34 7 5" xfId="20508" xr:uid="{C9B51F5A-95D4-4150-9E18-B7811C2F4A4E}"/>
    <cellStyle name="Normal 2 2 2 2 34 7 6" xfId="20509" xr:uid="{72274582-3333-4909-8FCC-23D0345F1C3D}"/>
    <cellStyle name="Normal 2 2 2 2 34 8" xfId="20510" xr:uid="{B3F7AE86-EF68-4C2D-B6EB-53448174E5AA}"/>
    <cellStyle name="Normal 2 2 2 2 34 8 2" xfId="20511" xr:uid="{45510A8B-B484-4E25-9F8B-E40D9CFE323A}"/>
    <cellStyle name="Normal 2 2 2 2 34 8 3" xfId="20512" xr:uid="{06F6BB3C-7927-4CA6-9E41-CC891024ED25}"/>
    <cellStyle name="Normal 2 2 2 2 34 8 4" xfId="20513" xr:uid="{0CE1B850-B16F-4E7E-A4EF-2414190C69FF}"/>
    <cellStyle name="Normal 2 2 2 2 34 8 5" xfId="20514" xr:uid="{4F137183-C9A4-4CAF-BA97-AA70C4486D54}"/>
    <cellStyle name="Normal 2 2 2 2 34 8 6" xfId="20515" xr:uid="{70A72CD5-CE16-47F2-91B8-C12B1D076326}"/>
    <cellStyle name="Normal 2 2 2 2 34 9" xfId="20516" xr:uid="{77E51770-706C-47B0-B7D1-E427C50D942B}"/>
    <cellStyle name="Normal 2 2 2 2 35" xfId="20517" xr:uid="{168A63A4-74A8-4448-BF5D-18516D47FBF9}"/>
    <cellStyle name="Normal 2 2 2 2 35 10" xfId="20518" xr:uid="{87B1062A-6DCC-4844-824B-791762E6066A}"/>
    <cellStyle name="Normal 2 2 2 2 35 11" xfId="20519" xr:uid="{87D12A58-BD6A-4DC9-B36A-2FAC2DA8DDB5}"/>
    <cellStyle name="Normal 2 2 2 2 35 12" xfId="20520" xr:uid="{27E0F190-9027-4335-873A-88715128DE32}"/>
    <cellStyle name="Normal 2 2 2 2 35 13" xfId="20521" xr:uid="{01C6CA10-7C83-4607-99AB-11C19C5717C8}"/>
    <cellStyle name="Normal 2 2 2 2 35 2" xfId="20522" xr:uid="{87C6DE08-6FF0-44F5-B3E9-11F568612468}"/>
    <cellStyle name="Normal 2 2 2 2 35 2 2" xfId="20523" xr:uid="{FEB948D1-11E9-47DB-9E18-2ED490F71813}"/>
    <cellStyle name="Normal 2 2 2 2 35 2 3" xfId="20524" xr:uid="{1E88AA92-D3CB-498E-880D-40C857C73565}"/>
    <cellStyle name="Normal 2 2 2 2 35 2 4" xfId="20525" xr:uid="{E35E7CD5-7D19-4655-81B3-5A3EC9D9769F}"/>
    <cellStyle name="Normal 2 2 2 2 35 2 5" xfId="20526" xr:uid="{F3FEE7B3-E739-4508-B534-31218E8E1A79}"/>
    <cellStyle name="Normal 2 2 2 2 35 2 6" xfId="20527" xr:uid="{9EAD1799-64FD-4B9B-9E59-F4849AFF28FF}"/>
    <cellStyle name="Normal 2 2 2 2 35 3" xfId="20528" xr:uid="{0AF3A97E-3410-4B1F-AB0E-D03185245EEC}"/>
    <cellStyle name="Normal 2 2 2 2 35 3 2" xfId="20529" xr:uid="{17153ABC-6EFB-4209-A986-7BDD3FDA07A6}"/>
    <cellStyle name="Normal 2 2 2 2 35 3 3" xfId="20530" xr:uid="{062245F1-17BF-493F-A193-308A2CF1CC7C}"/>
    <cellStyle name="Normal 2 2 2 2 35 3 4" xfId="20531" xr:uid="{FE2C70E3-A044-4431-8A8F-CE34E1F999AB}"/>
    <cellStyle name="Normal 2 2 2 2 35 3 5" xfId="20532" xr:uid="{F0C6E8B2-6B07-4183-B153-7AF11700942E}"/>
    <cellStyle name="Normal 2 2 2 2 35 3 6" xfId="20533" xr:uid="{00D6ECFB-9575-4506-9C1A-C53C00E1DF8B}"/>
    <cellStyle name="Normal 2 2 2 2 35 4" xfId="20534" xr:uid="{9646944A-94C1-48C1-B132-ED9CA2864F7D}"/>
    <cellStyle name="Normal 2 2 2 2 35 4 2" xfId="20535" xr:uid="{5A6849AB-9249-4EDE-A494-3B48B12569F3}"/>
    <cellStyle name="Normal 2 2 2 2 35 4 3" xfId="20536" xr:uid="{D63E482F-5046-47B3-837A-8728A6259584}"/>
    <cellStyle name="Normal 2 2 2 2 35 4 4" xfId="20537" xr:uid="{B11342C5-C3CD-4D3C-B25D-3EEDABC7E3F0}"/>
    <cellStyle name="Normal 2 2 2 2 35 4 5" xfId="20538" xr:uid="{4A6C5FF3-520B-40A8-B7A2-ED02111ED557}"/>
    <cellStyle name="Normal 2 2 2 2 35 4 6" xfId="20539" xr:uid="{8A83CE8E-F754-4497-855B-07CF0DA54A10}"/>
    <cellStyle name="Normal 2 2 2 2 35 5" xfId="20540" xr:uid="{46DAE65F-5D8D-44FE-8677-F7F7D1324C17}"/>
    <cellStyle name="Normal 2 2 2 2 35 5 2" xfId="20541" xr:uid="{50C5C247-4AEF-45AE-909F-FC14998A7190}"/>
    <cellStyle name="Normal 2 2 2 2 35 5 3" xfId="20542" xr:uid="{1A459A6B-9BBC-4882-96FC-308FA5A9CD3B}"/>
    <cellStyle name="Normal 2 2 2 2 35 5 4" xfId="20543" xr:uid="{01471F9C-0186-4F67-938C-F69533BC61F0}"/>
    <cellStyle name="Normal 2 2 2 2 35 5 5" xfId="20544" xr:uid="{747B5A75-DAFB-44C9-AA6E-7453C5084902}"/>
    <cellStyle name="Normal 2 2 2 2 35 5 6" xfId="20545" xr:uid="{0F511A76-F095-4C87-91F7-C20380C39F6D}"/>
    <cellStyle name="Normal 2 2 2 2 35 6" xfId="20546" xr:uid="{6D1600BF-74E0-403D-B950-948B25FFF3A0}"/>
    <cellStyle name="Normal 2 2 2 2 35 6 2" xfId="20547" xr:uid="{CBB2716D-FBA9-4821-9180-535D7455F2B5}"/>
    <cellStyle name="Normal 2 2 2 2 35 6 3" xfId="20548" xr:uid="{E39C5996-7C45-480A-A654-B9727B3C9E54}"/>
    <cellStyle name="Normal 2 2 2 2 35 6 4" xfId="20549" xr:uid="{D6F8C557-A48A-4240-A5B9-3AA1A5ECA040}"/>
    <cellStyle name="Normal 2 2 2 2 35 6 5" xfId="20550" xr:uid="{B76342F0-3AED-4620-82C4-93E666AF646F}"/>
    <cellStyle name="Normal 2 2 2 2 35 6 6" xfId="20551" xr:uid="{E6E5B702-5DE9-438F-B734-9D16C97173A1}"/>
    <cellStyle name="Normal 2 2 2 2 35 7" xfId="20552" xr:uid="{116C37AD-E63D-4ED6-8F14-DC632CC256AE}"/>
    <cellStyle name="Normal 2 2 2 2 35 7 2" xfId="20553" xr:uid="{313FC6B4-7D0F-446F-A60B-CF381C905366}"/>
    <cellStyle name="Normal 2 2 2 2 35 7 3" xfId="20554" xr:uid="{CDCC6288-CFE6-4FD8-804C-D69E22A2E49F}"/>
    <cellStyle name="Normal 2 2 2 2 35 7 4" xfId="20555" xr:uid="{7847D231-87D8-43D4-8889-81DC492CF09C}"/>
    <cellStyle name="Normal 2 2 2 2 35 7 5" xfId="20556" xr:uid="{937BF34A-B397-41F7-A3FA-A2CA09BAE7E2}"/>
    <cellStyle name="Normal 2 2 2 2 35 7 6" xfId="20557" xr:uid="{F9B17B0E-C79F-46DE-B279-BE6049DB60F6}"/>
    <cellStyle name="Normal 2 2 2 2 35 8" xfId="20558" xr:uid="{57564EDF-2C24-4BED-ACAA-524DFC73E020}"/>
    <cellStyle name="Normal 2 2 2 2 35 8 2" xfId="20559" xr:uid="{1EFC8CD7-7B51-49BE-BE4F-8DDD592F585A}"/>
    <cellStyle name="Normal 2 2 2 2 35 8 3" xfId="20560" xr:uid="{8927D7F4-7D01-4E73-92F5-92CFA9D262F5}"/>
    <cellStyle name="Normal 2 2 2 2 35 8 4" xfId="20561" xr:uid="{D839B14C-60E8-4531-A75A-627342D9D0A3}"/>
    <cellStyle name="Normal 2 2 2 2 35 8 5" xfId="20562" xr:uid="{5AA93D8C-314B-4B1C-AF16-2BA884FE413A}"/>
    <cellStyle name="Normal 2 2 2 2 35 8 6" xfId="20563" xr:uid="{D28ABB07-A780-4879-9FC2-95036B7199AC}"/>
    <cellStyle name="Normal 2 2 2 2 35 9" xfId="20564" xr:uid="{DA6367EC-FFAD-4097-A872-F7E7BA36DE0B}"/>
    <cellStyle name="Normal 2 2 2 2 36" xfId="20565" xr:uid="{5C42882D-A592-43F5-B287-CF2EB0E14635}"/>
    <cellStyle name="Normal 2 2 2 2 36 10" xfId="20566" xr:uid="{86487501-D55C-4F51-AADF-6E9FEAEB67F9}"/>
    <cellStyle name="Normal 2 2 2 2 36 11" xfId="20567" xr:uid="{8CFF8625-5062-4C38-A21C-76067C6A83BD}"/>
    <cellStyle name="Normal 2 2 2 2 36 12" xfId="20568" xr:uid="{D7C9B46C-9E81-4352-85E1-1F8526E3A403}"/>
    <cellStyle name="Normal 2 2 2 2 36 13" xfId="20569" xr:uid="{D664C339-6908-4293-86F4-298543E2A9FB}"/>
    <cellStyle name="Normal 2 2 2 2 36 2" xfId="20570" xr:uid="{2E18CA9A-8AFD-4288-9896-9A7095707C00}"/>
    <cellStyle name="Normal 2 2 2 2 36 2 2" xfId="20571" xr:uid="{48A2801E-8371-48EB-8788-7179D85E3A5D}"/>
    <cellStyle name="Normal 2 2 2 2 36 2 3" xfId="20572" xr:uid="{313C2B43-2EFB-4663-9C67-CAC0E62706AC}"/>
    <cellStyle name="Normal 2 2 2 2 36 2 4" xfId="20573" xr:uid="{6CF582AC-0E7C-4C62-895D-703CD937D5F6}"/>
    <cellStyle name="Normal 2 2 2 2 36 2 5" xfId="20574" xr:uid="{3D47F846-92D5-43D8-A306-C20804E2FA33}"/>
    <cellStyle name="Normal 2 2 2 2 36 2 6" xfId="20575" xr:uid="{991841B4-934E-4768-9DDE-62AB2CED91D4}"/>
    <cellStyle name="Normal 2 2 2 2 36 3" xfId="20576" xr:uid="{F3305F9E-7D54-47F6-8A35-AC0BC3A2E7A9}"/>
    <cellStyle name="Normal 2 2 2 2 36 3 2" xfId="20577" xr:uid="{E017A2AD-56F9-4301-95A3-670CABD332F0}"/>
    <cellStyle name="Normal 2 2 2 2 36 3 3" xfId="20578" xr:uid="{F5359C9D-7450-4436-8C84-87C27FE96427}"/>
    <cellStyle name="Normal 2 2 2 2 36 3 4" xfId="20579" xr:uid="{E4A0FD1F-7739-498E-9FFA-1BA590BBE296}"/>
    <cellStyle name="Normal 2 2 2 2 36 3 5" xfId="20580" xr:uid="{4C8EDEE9-3456-4606-BEA3-BCCF11202F0F}"/>
    <cellStyle name="Normal 2 2 2 2 36 3 6" xfId="20581" xr:uid="{3BE43454-793A-4113-B8A2-C70DC0F3D6E5}"/>
    <cellStyle name="Normal 2 2 2 2 36 4" xfId="20582" xr:uid="{FF1DDB2D-4AAD-4AD6-92D0-55D82F9DB244}"/>
    <cellStyle name="Normal 2 2 2 2 36 4 2" xfId="20583" xr:uid="{16EE5380-F9EF-44A6-89C5-1B0B1324640D}"/>
    <cellStyle name="Normal 2 2 2 2 36 4 3" xfId="20584" xr:uid="{4CF4DDDE-79C1-43F8-AE3C-528872C91D6E}"/>
    <cellStyle name="Normal 2 2 2 2 36 4 4" xfId="20585" xr:uid="{7C71DFAB-3A18-46E7-82E5-D2B1C5CBC7D4}"/>
    <cellStyle name="Normal 2 2 2 2 36 4 5" xfId="20586" xr:uid="{401D9F3C-8630-4C2A-BCFA-08A3C18E39DA}"/>
    <cellStyle name="Normal 2 2 2 2 36 4 6" xfId="20587" xr:uid="{1FC381BC-4605-4BE8-AC91-23F9F8BBB2F1}"/>
    <cellStyle name="Normal 2 2 2 2 36 5" xfId="20588" xr:uid="{E0F87683-99AD-4781-B960-2B821C6025FD}"/>
    <cellStyle name="Normal 2 2 2 2 36 5 2" xfId="20589" xr:uid="{20C8F1D5-EA1C-41BF-8C55-310AE93CF3C5}"/>
    <cellStyle name="Normal 2 2 2 2 36 5 3" xfId="20590" xr:uid="{719B678D-3814-4A32-95FB-C62C689A9E9E}"/>
    <cellStyle name="Normal 2 2 2 2 36 5 4" xfId="20591" xr:uid="{19B45030-2911-44B3-902A-64151F63BD61}"/>
    <cellStyle name="Normal 2 2 2 2 36 5 5" xfId="20592" xr:uid="{D9C9414F-8153-44B6-BCBE-55D9212C6777}"/>
    <cellStyle name="Normal 2 2 2 2 36 5 6" xfId="20593" xr:uid="{FDF77EBA-4FBE-43DE-AFFE-1539CF8E64BF}"/>
    <cellStyle name="Normal 2 2 2 2 36 6" xfId="20594" xr:uid="{D29313D1-00D3-45D0-916A-99D9293DE998}"/>
    <cellStyle name="Normal 2 2 2 2 36 6 2" xfId="20595" xr:uid="{C82A55FD-B670-4078-BF7E-AB7E3E6D4D96}"/>
    <cellStyle name="Normal 2 2 2 2 36 6 3" xfId="20596" xr:uid="{72D492A3-E2FE-4198-A4A1-8E5A5969696B}"/>
    <cellStyle name="Normal 2 2 2 2 36 6 4" xfId="20597" xr:uid="{0B11AD09-B3A2-40DE-B685-E0899FB5E886}"/>
    <cellStyle name="Normal 2 2 2 2 36 6 5" xfId="20598" xr:uid="{E5AC9464-64F1-4571-80BC-A3F7F5D01A56}"/>
    <cellStyle name="Normal 2 2 2 2 36 6 6" xfId="20599" xr:uid="{76C040C0-7A83-45D9-A082-45E35B96B1A2}"/>
    <cellStyle name="Normal 2 2 2 2 36 7" xfId="20600" xr:uid="{60E0F26D-9871-46B3-9A3C-BE483BD421A1}"/>
    <cellStyle name="Normal 2 2 2 2 36 7 2" xfId="20601" xr:uid="{99BF7367-FAD8-4EBB-9156-C3AEDCEAB67E}"/>
    <cellStyle name="Normal 2 2 2 2 36 7 3" xfId="20602" xr:uid="{CC7A0718-768B-4652-9B8F-A9CA1E9CADC2}"/>
    <cellStyle name="Normal 2 2 2 2 36 7 4" xfId="20603" xr:uid="{F445F73A-2100-49A2-AF4B-81B5E275F52A}"/>
    <cellStyle name="Normal 2 2 2 2 36 7 5" xfId="20604" xr:uid="{367C14D2-8172-43CF-9CD8-8D5BA1AFACC8}"/>
    <cellStyle name="Normal 2 2 2 2 36 7 6" xfId="20605" xr:uid="{66EB221E-4986-4FC1-85A0-BCEE186793FA}"/>
    <cellStyle name="Normal 2 2 2 2 36 8" xfId="20606" xr:uid="{8762D079-D71A-4C42-BAD6-B984223F1C0C}"/>
    <cellStyle name="Normal 2 2 2 2 36 8 2" xfId="20607" xr:uid="{8C5E2787-9B0E-403E-8137-B80397A43CA3}"/>
    <cellStyle name="Normal 2 2 2 2 36 8 3" xfId="20608" xr:uid="{5B8F199F-5158-4B3D-886F-B14766E58233}"/>
    <cellStyle name="Normal 2 2 2 2 36 8 4" xfId="20609" xr:uid="{D8A86D3E-6D5B-4F5F-8FB7-C7D74DE2E6A7}"/>
    <cellStyle name="Normal 2 2 2 2 36 8 5" xfId="20610" xr:uid="{31ECFA6E-99C6-48DF-9507-9F14FCD51BB9}"/>
    <cellStyle name="Normal 2 2 2 2 36 8 6" xfId="20611" xr:uid="{7D2DDD14-FE8E-47D2-86A2-8711FC314322}"/>
    <cellStyle name="Normal 2 2 2 2 36 9" xfId="20612" xr:uid="{746360E2-CE7D-4D78-BC43-A289BAAA50BA}"/>
    <cellStyle name="Normal 2 2 2 2 37" xfId="20613" xr:uid="{0663FAAF-A622-44D1-9400-7F76037662C7}"/>
    <cellStyle name="Normal 2 2 2 2 37 10" xfId="20614" xr:uid="{9567E4DD-610C-46DD-AF36-FCF610E13222}"/>
    <cellStyle name="Normal 2 2 2 2 37 11" xfId="20615" xr:uid="{526FD41C-FBA1-4033-B71D-AD7C560C1963}"/>
    <cellStyle name="Normal 2 2 2 2 37 2" xfId="20616" xr:uid="{1F705A0F-36D8-49C4-981A-BDC93A487085}"/>
    <cellStyle name="Normal 2 2 2 2 37 3" xfId="20617" xr:uid="{46F33B90-9F54-493F-BBF8-092F947FD150}"/>
    <cellStyle name="Normal 2 2 2 2 37 4" xfId="20618" xr:uid="{D61D2B50-DC6B-420A-AD1C-9EA8E6C3A67C}"/>
    <cellStyle name="Normal 2 2 2 2 37 5" xfId="20619" xr:uid="{98A318C5-F233-49A0-9DA5-0D16A7843457}"/>
    <cellStyle name="Normal 2 2 2 2 37 6" xfId="20620" xr:uid="{53844868-E38A-4CC2-82CD-BA935CD3FD08}"/>
    <cellStyle name="Normal 2 2 2 2 37 7" xfId="20621" xr:uid="{55741734-C2B7-4B05-B854-06E5F9734635}"/>
    <cellStyle name="Normal 2 2 2 2 37 8" xfId="20622" xr:uid="{CBEA7917-8F15-446F-AB4A-89CAC82178DC}"/>
    <cellStyle name="Normal 2 2 2 2 37 9" xfId="20623" xr:uid="{015085E1-6936-43F7-A0F9-436C17D0CAA5}"/>
    <cellStyle name="Normal 2 2 2 2 38" xfId="20624" xr:uid="{0AACA50B-F804-497D-9BB2-99C788D63851}"/>
    <cellStyle name="Normal 2 2 2 2 39" xfId="20625" xr:uid="{71DD9AAB-C3A2-401E-9464-0BA6801DB566}"/>
    <cellStyle name="Normal 2 2 2 2 4" xfId="20626" xr:uid="{C5C9FDE8-DD88-4FCE-9163-7F2B3A5C4167}"/>
    <cellStyle name="Normal 2 2 2 2 4 10" xfId="20627" xr:uid="{A6DD7CA8-B9BB-40E5-822B-5D9586875071}"/>
    <cellStyle name="Normal 2 2 2 2 4 11" xfId="20628" xr:uid="{0E7D186B-1B52-4B84-899E-FBF90E6324A5}"/>
    <cellStyle name="Normal 2 2 2 2 4 12" xfId="20629" xr:uid="{D872B486-AEA2-4204-BDC1-526806BE3B2D}"/>
    <cellStyle name="Normal 2 2 2 2 4 13" xfId="20630" xr:uid="{A764242C-EFCB-45B1-9FB6-F79350CB7DFB}"/>
    <cellStyle name="Normal 2 2 2 2 4 14" xfId="20631" xr:uid="{DAEECC3E-554F-4487-A0D6-818FD4D6BE6B}"/>
    <cellStyle name="Normal 2 2 2 2 4 2" xfId="20632" xr:uid="{9BCBA4E5-0440-4476-A2FF-B4BCB25D51B1}"/>
    <cellStyle name="Normal 2 2 2 2 4 2 2" xfId="20633" xr:uid="{A7D5655A-10E7-4008-961E-BB67A9E3C7ED}"/>
    <cellStyle name="Normal 2 2 2 2 4 2 3" xfId="20634" xr:uid="{DAD81E49-7BEC-43FB-9A44-64A77AA6ADCC}"/>
    <cellStyle name="Normal 2 2 2 2 4 2 4" xfId="20635" xr:uid="{28879229-F284-4E93-A8FB-599211184D78}"/>
    <cellStyle name="Normal 2 2 2 2 4 2 5" xfId="20636" xr:uid="{501579EE-0360-4735-8178-BF6033B4E752}"/>
    <cellStyle name="Normal 2 2 2 2 4 2 6" xfId="20637" xr:uid="{A7EAA2C3-E925-4832-8DC5-6E12EF018A4D}"/>
    <cellStyle name="Normal 2 2 2 2 4 3" xfId="20638" xr:uid="{493EC1EC-7DFC-438D-95AC-58C2A2C0821F}"/>
    <cellStyle name="Normal 2 2 2 2 4 3 2" xfId="20639" xr:uid="{CF68DA9C-0584-46BF-9F50-C4CA360749E6}"/>
    <cellStyle name="Normal 2 2 2 2 4 3 3" xfId="20640" xr:uid="{DD5E4216-0BAE-4151-B716-658E3EBABF5D}"/>
    <cellStyle name="Normal 2 2 2 2 4 3 4" xfId="20641" xr:uid="{96DDA8AE-65C0-4ED0-A7FB-968CF8DA0ACA}"/>
    <cellStyle name="Normal 2 2 2 2 4 3 5" xfId="20642" xr:uid="{3A20C95A-DE74-475A-8943-FCD387A0EA81}"/>
    <cellStyle name="Normal 2 2 2 2 4 3 6" xfId="20643" xr:uid="{AB3B70DB-9D06-489B-8758-FD33982ED86C}"/>
    <cellStyle name="Normal 2 2 2 2 4 4" xfId="20644" xr:uid="{7FC34DDA-A12E-494B-AB09-A2CEE985C027}"/>
    <cellStyle name="Normal 2 2 2 2 4 4 2" xfId="20645" xr:uid="{37B729ED-951A-47E8-91B9-57BF13E318E3}"/>
    <cellStyle name="Normal 2 2 2 2 4 4 3" xfId="20646" xr:uid="{9ADD9544-A1FF-41C5-9C70-03655D2E4E20}"/>
    <cellStyle name="Normal 2 2 2 2 4 4 4" xfId="20647" xr:uid="{6D234395-2610-4E85-BA25-C0D08DEDA9AF}"/>
    <cellStyle name="Normal 2 2 2 2 4 4 5" xfId="20648" xr:uid="{2ACDBDFC-7AF9-4B9C-844B-63C0A5647F50}"/>
    <cellStyle name="Normal 2 2 2 2 4 4 6" xfId="20649" xr:uid="{EAA6A87C-8F3A-4874-9F6E-395BCE9917FE}"/>
    <cellStyle name="Normal 2 2 2 2 4 5" xfId="20650" xr:uid="{C03634F1-FEB7-42A8-BF97-D3C17186B506}"/>
    <cellStyle name="Normal 2 2 2 2 4 5 2" xfId="20651" xr:uid="{F763969D-DB3E-4BE0-A7A9-A6232C423D9D}"/>
    <cellStyle name="Normal 2 2 2 2 4 5 3" xfId="20652" xr:uid="{C86617C6-9079-4DA9-AE36-24C33AA0AAE8}"/>
    <cellStyle name="Normal 2 2 2 2 4 5 4" xfId="20653" xr:uid="{BA42E5BE-655A-4EB6-A85F-EF14B91E3014}"/>
    <cellStyle name="Normal 2 2 2 2 4 5 5" xfId="20654" xr:uid="{01B0D58F-FA76-48BC-8BD2-439955F61A82}"/>
    <cellStyle name="Normal 2 2 2 2 4 5 6" xfId="20655" xr:uid="{E29523BD-27F2-4E83-8172-3373AF97D855}"/>
    <cellStyle name="Normal 2 2 2 2 4 6" xfId="20656" xr:uid="{4E1AEDC5-0D72-4E62-9231-65B256B731D2}"/>
    <cellStyle name="Normal 2 2 2 2 4 6 2" xfId="20657" xr:uid="{9FB82F47-F427-4018-8251-A9E7E1678F55}"/>
    <cellStyle name="Normal 2 2 2 2 4 6 3" xfId="20658" xr:uid="{5038D4AB-4613-4EAE-946E-BABC2EFBDCC4}"/>
    <cellStyle name="Normal 2 2 2 2 4 6 4" xfId="20659" xr:uid="{CA5D522A-7866-4761-BD8A-78A1D9539943}"/>
    <cellStyle name="Normal 2 2 2 2 4 6 5" xfId="20660" xr:uid="{6D362A8C-ACC3-4815-A887-F1BD18EC0FC2}"/>
    <cellStyle name="Normal 2 2 2 2 4 6 6" xfId="20661" xr:uid="{1BED57C5-4635-47F5-8AF4-56DA35FE54CB}"/>
    <cellStyle name="Normal 2 2 2 2 4 7" xfId="20662" xr:uid="{FBA1646D-61DD-41CC-B726-8EBBE22DCA12}"/>
    <cellStyle name="Normal 2 2 2 2 4 7 2" xfId="20663" xr:uid="{D0CBA867-7C73-4BFB-BFEE-6A746F8844B0}"/>
    <cellStyle name="Normal 2 2 2 2 4 7 3" xfId="20664" xr:uid="{D39F0288-942E-4310-951B-6AF952A64EB5}"/>
    <cellStyle name="Normal 2 2 2 2 4 7 4" xfId="20665" xr:uid="{347211CF-8CFE-46E3-BC92-E7A91685F3BC}"/>
    <cellStyle name="Normal 2 2 2 2 4 7 5" xfId="20666" xr:uid="{DAC636A8-2BD0-4958-A1C3-01BC602D1E2B}"/>
    <cellStyle name="Normal 2 2 2 2 4 7 6" xfId="20667" xr:uid="{CD6E3CAC-C3C9-4C3C-B033-11CE0428D41C}"/>
    <cellStyle name="Normal 2 2 2 2 4 8" xfId="20668" xr:uid="{1D056791-4748-449B-907E-7D369DEFDD17}"/>
    <cellStyle name="Normal 2 2 2 2 4 8 2" xfId="20669" xr:uid="{106443C6-8822-402A-85E6-A2279C78C469}"/>
    <cellStyle name="Normal 2 2 2 2 4 8 3" xfId="20670" xr:uid="{C06D4EA8-54E6-42FE-BC52-7E7B74CAD368}"/>
    <cellStyle name="Normal 2 2 2 2 4 8 4" xfId="20671" xr:uid="{EBC55886-E29E-471F-8DE5-FF25003196E5}"/>
    <cellStyle name="Normal 2 2 2 2 4 8 5" xfId="20672" xr:uid="{E79BFA58-F362-4FA6-B133-1E8F371C01A1}"/>
    <cellStyle name="Normal 2 2 2 2 4 8 6" xfId="20673" xr:uid="{1D03E007-2ABA-40CF-95B7-9B12C1EC65EA}"/>
    <cellStyle name="Normal 2 2 2 2 4 9" xfId="20674" xr:uid="{3FEEC4D8-CC97-4E90-83F8-37459C2F382B}"/>
    <cellStyle name="Normal 2 2 2 2 40" xfId="20675" xr:uid="{0588EA1B-C569-42D9-B48E-1E3860A5758A}"/>
    <cellStyle name="Normal 2 2 2 2 41" xfId="20676" xr:uid="{211478D0-44A5-49EC-B5BA-B74F18B3BF3E}"/>
    <cellStyle name="Normal 2 2 2 2 42" xfId="20677" xr:uid="{24E3AE07-163A-4548-A7BB-6358BD012DE0}"/>
    <cellStyle name="Normal 2 2 2 2 43" xfId="20678" xr:uid="{3EA61273-6FB0-42F2-8023-20A80EBC2BD8}"/>
    <cellStyle name="Normal 2 2 2 2 44" xfId="20679" xr:uid="{56DF9064-603B-42E8-9404-B2F2509A371A}"/>
    <cellStyle name="Normal 2 2 2 2 45" xfId="20680" xr:uid="{9CC18E92-59E8-492D-B1AF-F87DB84B3A5A}"/>
    <cellStyle name="Normal 2 2 2 2 46" xfId="20681" xr:uid="{6300A146-2927-4F17-BBC2-495475F6A239}"/>
    <cellStyle name="Normal 2 2 2 2 47" xfId="20682" xr:uid="{423B737A-3894-407F-A95F-A0D3D57C7F5A}"/>
    <cellStyle name="Normal 2 2 2 2 48" xfId="20683" xr:uid="{C86A0CE9-EC60-4CE8-AAA4-2E1A0C0EA43C}"/>
    <cellStyle name="Normal 2 2 2 2 49" xfId="20684" xr:uid="{59BD9EB9-217E-4377-9691-F23B916173E7}"/>
    <cellStyle name="Normal 2 2 2 2 5" xfId="20685" xr:uid="{705CF2AF-B040-420D-B608-00EE87377992}"/>
    <cellStyle name="Normal 2 2 2 2 5 10" xfId="20686" xr:uid="{3DD86501-A9B3-47D6-978D-E1C7742251DB}"/>
    <cellStyle name="Normal 2 2 2 2 5 11" xfId="20687" xr:uid="{9EE34C15-F964-4CFE-B148-0592C74F7B52}"/>
    <cellStyle name="Normal 2 2 2 2 5 12" xfId="20688" xr:uid="{41200734-37DD-4963-8035-7B064E246270}"/>
    <cellStyle name="Normal 2 2 2 2 5 13" xfId="20689" xr:uid="{1E04CA41-48C1-4D77-A81F-9140D270BB36}"/>
    <cellStyle name="Normal 2 2 2 2 5 2" xfId="20690" xr:uid="{DEAD2F65-EDBC-4140-96B6-683D76C1353C}"/>
    <cellStyle name="Normal 2 2 2 2 5 2 2" xfId="20691" xr:uid="{E8ECE05C-174E-46B4-A4A2-C4DFD9A12D3A}"/>
    <cellStyle name="Normal 2 2 2 2 5 2 3" xfId="20692" xr:uid="{6D84E4B8-FFF7-437A-A62A-EE1F583A86A7}"/>
    <cellStyle name="Normal 2 2 2 2 5 2 4" xfId="20693" xr:uid="{580E6847-3FF5-44E3-870B-799A901189D9}"/>
    <cellStyle name="Normal 2 2 2 2 5 2 5" xfId="20694" xr:uid="{5B48FBA9-9799-48FA-AA45-DE405FD3BFB6}"/>
    <cellStyle name="Normal 2 2 2 2 5 2 6" xfId="20695" xr:uid="{7D6579D7-C5D6-43D4-B21E-21025F7195A1}"/>
    <cellStyle name="Normal 2 2 2 2 5 3" xfId="20696" xr:uid="{311E0554-C1BD-482C-8AB9-C78B62D90D04}"/>
    <cellStyle name="Normal 2 2 2 2 5 3 2" xfId="20697" xr:uid="{96480A46-2B38-447E-945F-7FB86F274162}"/>
    <cellStyle name="Normal 2 2 2 2 5 3 3" xfId="20698" xr:uid="{043830BE-0403-476E-95F1-5F256D63D0E2}"/>
    <cellStyle name="Normal 2 2 2 2 5 3 4" xfId="20699" xr:uid="{5909B401-A912-44DC-AF2B-52CE26515592}"/>
    <cellStyle name="Normal 2 2 2 2 5 3 5" xfId="20700" xr:uid="{183BFEAE-5A33-46F2-8832-C68F208C7285}"/>
    <cellStyle name="Normal 2 2 2 2 5 3 6" xfId="20701" xr:uid="{748787E0-0317-4A84-80B4-483ECDFA30D9}"/>
    <cellStyle name="Normal 2 2 2 2 5 4" xfId="20702" xr:uid="{72D0CD92-0F83-4048-87E3-37C6EADBBF32}"/>
    <cellStyle name="Normal 2 2 2 2 5 4 2" xfId="20703" xr:uid="{16630E3B-336A-4890-B1E7-C464534E0A2B}"/>
    <cellStyle name="Normal 2 2 2 2 5 4 3" xfId="20704" xr:uid="{77CBBA59-A61F-42F6-BB7F-70A47EF50E13}"/>
    <cellStyle name="Normal 2 2 2 2 5 4 4" xfId="20705" xr:uid="{77FFF55E-ADFA-49F6-AAE1-6793AB685C7C}"/>
    <cellStyle name="Normal 2 2 2 2 5 4 5" xfId="20706" xr:uid="{5B65DEEF-5EE6-4E39-B0B3-D80E60B484B4}"/>
    <cellStyle name="Normal 2 2 2 2 5 4 6" xfId="20707" xr:uid="{A25E9859-0131-43FC-9D9C-587F5A8D5C1C}"/>
    <cellStyle name="Normal 2 2 2 2 5 5" xfId="20708" xr:uid="{EA52540A-77F1-468A-941D-D8D77A067ECD}"/>
    <cellStyle name="Normal 2 2 2 2 5 5 2" xfId="20709" xr:uid="{9538701E-8ADD-4E8D-949A-5EEF382180CC}"/>
    <cellStyle name="Normal 2 2 2 2 5 5 3" xfId="20710" xr:uid="{0FB612C7-83C3-42DE-97EB-58CFCBD7A2E0}"/>
    <cellStyle name="Normal 2 2 2 2 5 5 4" xfId="20711" xr:uid="{A60033ED-C178-4D7F-B167-7482F3C1379D}"/>
    <cellStyle name="Normal 2 2 2 2 5 5 5" xfId="20712" xr:uid="{B2642E33-0629-46BB-B2FE-B347FA38B27E}"/>
    <cellStyle name="Normal 2 2 2 2 5 5 6" xfId="20713" xr:uid="{BF16B86A-D4BA-4FDB-9C36-7D6B7FF434BB}"/>
    <cellStyle name="Normal 2 2 2 2 5 6" xfId="20714" xr:uid="{A16D025C-8125-46D6-9C83-C83E3015A385}"/>
    <cellStyle name="Normal 2 2 2 2 5 6 2" xfId="20715" xr:uid="{D206EE7B-57C6-4AD2-8197-33343085767D}"/>
    <cellStyle name="Normal 2 2 2 2 5 6 3" xfId="20716" xr:uid="{46287873-5245-4E74-820A-BD3DDA82E250}"/>
    <cellStyle name="Normal 2 2 2 2 5 6 4" xfId="20717" xr:uid="{3FD136B9-6E38-43B4-B928-51253979A2C9}"/>
    <cellStyle name="Normal 2 2 2 2 5 6 5" xfId="20718" xr:uid="{660E67D3-305F-4CF3-A3B4-381ED0007D10}"/>
    <cellStyle name="Normal 2 2 2 2 5 6 6" xfId="20719" xr:uid="{A90D5182-3D7A-4CE5-B16A-735B681DABD0}"/>
    <cellStyle name="Normal 2 2 2 2 5 7" xfId="20720" xr:uid="{3387E2DF-5D96-4F1E-A202-FE0AB5106FD3}"/>
    <cellStyle name="Normal 2 2 2 2 5 7 2" xfId="20721" xr:uid="{E1EA5878-3838-4097-94BD-503A60B3C383}"/>
    <cellStyle name="Normal 2 2 2 2 5 7 3" xfId="20722" xr:uid="{2312FEEE-ABA5-45F8-A5A5-2989434289FD}"/>
    <cellStyle name="Normal 2 2 2 2 5 7 4" xfId="20723" xr:uid="{1CD11639-A2FE-4717-B04A-5FED8348851F}"/>
    <cellStyle name="Normal 2 2 2 2 5 7 5" xfId="20724" xr:uid="{D6E0478D-3FB3-4442-8D18-38E057F7078F}"/>
    <cellStyle name="Normal 2 2 2 2 5 7 6" xfId="20725" xr:uid="{E20589EB-6729-4FA7-9D71-27AA998DF216}"/>
    <cellStyle name="Normal 2 2 2 2 5 8" xfId="20726" xr:uid="{09D75799-CDBE-44C0-9754-CB5AC9638DE2}"/>
    <cellStyle name="Normal 2 2 2 2 5 8 2" xfId="20727" xr:uid="{7C93764E-A8DF-4013-908C-9019C6D1A135}"/>
    <cellStyle name="Normal 2 2 2 2 5 8 3" xfId="20728" xr:uid="{543A849D-E7B7-4D8A-A337-930A91904373}"/>
    <cellStyle name="Normal 2 2 2 2 5 8 4" xfId="20729" xr:uid="{E5376572-3984-4DD2-AC7B-5031341D7C03}"/>
    <cellStyle name="Normal 2 2 2 2 5 8 5" xfId="20730" xr:uid="{B548E851-9E11-4E41-89D8-DFF8AF1045CD}"/>
    <cellStyle name="Normal 2 2 2 2 5 8 6" xfId="20731" xr:uid="{2F2006A5-205D-42ED-85A9-306B69BEA979}"/>
    <cellStyle name="Normal 2 2 2 2 5 9" xfId="20732" xr:uid="{424A4E22-35A1-4633-81DB-FA816DD0AF9C}"/>
    <cellStyle name="Normal 2 2 2 2 50" xfId="20733" xr:uid="{29D1BD42-91A3-4C70-99C8-7F2C279FB0B5}"/>
    <cellStyle name="Normal 2 2 2 2 51" xfId="20734" xr:uid="{E64285DD-FD1B-4A90-888E-EC13823CF13A}"/>
    <cellStyle name="Normal 2 2 2 2 52" xfId="20735" xr:uid="{2A9FDE1B-B899-4B9F-A506-59DC7742F959}"/>
    <cellStyle name="Normal 2 2 2 2 52 2" xfId="20736" xr:uid="{04C0F494-A18D-4210-A23A-F2F5E035008E}"/>
    <cellStyle name="Normal 2 2 2 2 52 3" xfId="20737" xr:uid="{580363F8-6E89-4C00-B6D8-51759705C4B9}"/>
    <cellStyle name="Normal 2 2 2 2 52 4" xfId="20738" xr:uid="{B5FA6D9C-AA91-41B6-8EC8-889FFB27C3D7}"/>
    <cellStyle name="Normal 2 2 2 2 52 5" xfId="20739" xr:uid="{9D0DD61E-5935-446C-AA18-E51F5FBB6272}"/>
    <cellStyle name="Normal 2 2 2 2 52 6" xfId="20740" xr:uid="{9B93E868-60B3-471C-BC6B-FDBD21BE9FEA}"/>
    <cellStyle name="Normal 2 2 2 2 53" xfId="20741" xr:uid="{1405A992-08B0-4969-A859-1229192D89B1}"/>
    <cellStyle name="Normal 2 2 2 2 53 2" xfId="20742" xr:uid="{AA858777-EE82-46CA-9DB4-BC5A5F9E0EDE}"/>
    <cellStyle name="Normal 2 2 2 2 53 3" xfId="20743" xr:uid="{DC980F85-88A6-419B-A4FB-C3F724043C81}"/>
    <cellStyle name="Normal 2 2 2 2 53 4" xfId="20744" xr:uid="{7C4DFAD7-591C-4D39-91D9-872F098FD427}"/>
    <cellStyle name="Normal 2 2 2 2 53 5" xfId="20745" xr:uid="{AE930B5E-1FB3-45FD-90C2-B4E520B0F4FF}"/>
    <cellStyle name="Normal 2 2 2 2 53 6" xfId="20746" xr:uid="{FB91F3C3-5346-4EF0-93AF-DBDEC991F78B}"/>
    <cellStyle name="Normal 2 2 2 2 54" xfId="20747" xr:uid="{2C39E609-A370-43E8-86A2-03EF3E668AB7}"/>
    <cellStyle name="Normal 2 2 2 2 54 2" xfId="20748" xr:uid="{FB31CFE6-B47E-4AB8-8286-50C1C70AE657}"/>
    <cellStyle name="Normal 2 2 2 2 54 3" xfId="20749" xr:uid="{F6F12C45-0944-416D-8891-F2828570AFD0}"/>
    <cellStyle name="Normal 2 2 2 2 54 4" xfId="20750" xr:uid="{14742BF6-3A13-40AC-AA35-D1C347228E0E}"/>
    <cellStyle name="Normal 2 2 2 2 54 5" xfId="20751" xr:uid="{870E68CC-85DC-4498-A591-C253C0240AB9}"/>
    <cellStyle name="Normal 2 2 2 2 54 6" xfId="20752" xr:uid="{625CA6AA-C0BB-4C81-A855-C107D9C54ED4}"/>
    <cellStyle name="Normal 2 2 2 2 55" xfId="20753" xr:uid="{670DDC0F-0451-4025-A499-4CC19572BA2D}"/>
    <cellStyle name="Normal 2 2 2 2 55 2" xfId="20754" xr:uid="{8243AF09-77AB-4BE7-AED4-BCC5CD0CCEF1}"/>
    <cellStyle name="Normal 2 2 2 2 55 3" xfId="20755" xr:uid="{076B2474-5591-4705-85CC-4FA8FFCBDA16}"/>
    <cellStyle name="Normal 2 2 2 2 55 4" xfId="20756" xr:uid="{56FDDD13-EF9D-4F36-9E94-6FEFD550BE60}"/>
    <cellStyle name="Normal 2 2 2 2 55 5" xfId="20757" xr:uid="{C5F4CA1E-3FFE-4B4F-8676-A57BBB1EAE77}"/>
    <cellStyle name="Normal 2 2 2 2 55 6" xfId="20758" xr:uid="{A111A597-E62C-4206-85F7-7B994A4E49D7}"/>
    <cellStyle name="Normal 2 2 2 2 56" xfId="20759" xr:uid="{3A8F89DA-0BBE-4976-AF0B-971CD0A020DE}"/>
    <cellStyle name="Normal 2 2 2 2 56 2" xfId="20760" xr:uid="{B5204CC1-AFD4-4CDD-810F-EE1E62060ED5}"/>
    <cellStyle name="Normal 2 2 2 2 56 2 2" xfId="20761" xr:uid="{29F33FFA-AE78-4AF4-AF5D-2047A2658325}"/>
    <cellStyle name="Normal 2 2 2 2 56 2 2 2" xfId="20762" xr:uid="{7FDB19D3-D1A6-4E28-A372-97D8A7281C37}"/>
    <cellStyle name="Normal 2 2 2 2 56 2 2 3" xfId="20763" xr:uid="{DDD94F86-7D12-4BA6-B31A-0F4E3C8BD2B7}"/>
    <cellStyle name="Normal 2 2 2 2 56 2 2 4" xfId="20764" xr:uid="{22353781-395F-41AE-9D77-E8DCD1B44DD4}"/>
    <cellStyle name="Normal 2 2 2 2 56 2 2 5" xfId="20765" xr:uid="{600EB2C2-B373-482E-82E7-CAF922527197}"/>
    <cellStyle name="Normal 2 2 2 2 56 2 2 6" xfId="20766" xr:uid="{25439763-5AD5-4E62-960A-EAF0ED3E0E9F}"/>
    <cellStyle name="Normal 2 2 2 2 56 2 2 7" xfId="20767" xr:uid="{CED52D03-199A-4346-8764-89707F367BF2}"/>
    <cellStyle name="Normal 2 2 2 2 56 3" xfId="20768" xr:uid="{E3079DC7-3D58-45C8-811D-746EDF72C55A}"/>
    <cellStyle name="Normal 2 2 2 2 56 4" xfId="20769" xr:uid="{1F6D8F8C-E7A9-4DF7-AC02-C0B18016CC13}"/>
    <cellStyle name="Normal 2 2 2 2 56 5" xfId="20770" xr:uid="{3A320AE3-A168-457E-9EF2-4F790EB854D0}"/>
    <cellStyle name="Normal 2 2 2 2 56 6" xfId="20771" xr:uid="{16CE5A85-8409-4301-AC3C-5F615FDB6E49}"/>
    <cellStyle name="Normal 2 2 2 2 56 7" xfId="20772" xr:uid="{81828A39-EB79-42C2-950B-D3BA1FAFBA86}"/>
    <cellStyle name="Normal 2 2 2 2 56 8" xfId="20773" xr:uid="{01233C2D-4269-4881-91E9-FD22E2B80480}"/>
    <cellStyle name="Normal 2 2 2 2 57" xfId="20774" xr:uid="{008EFB7A-DE1B-495A-8F21-D485EB4DDAAD}"/>
    <cellStyle name="Normal 2 2 2 2 58" xfId="20775" xr:uid="{0992D65D-94C4-4C48-AE38-995FAEE48A9D}"/>
    <cellStyle name="Normal 2 2 2 2 59" xfId="20776" xr:uid="{9D4B34B4-ED4C-40B9-B905-FBEA31645009}"/>
    <cellStyle name="Normal 2 2 2 2 6" xfId="20777" xr:uid="{9077C537-49EC-4122-805F-82CE09876C72}"/>
    <cellStyle name="Normal 2 2 2 2 6 10" xfId="20778" xr:uid="{AC808DB5-D3D4-4B99-9941-98275E19EBB2}"/>
    <cellStyle name="Normal 2 2 2 2 6 11" xfId="20779" xr:uid="{55FD6AAA-4234-4DC6-90C9-7D1BDCA3CE63}"/>
    <cellStyle name="Normal 2 2 2 2 6 12" xfId="20780" xr:uid="{7CD63991-C01C-4447-96B1-CF845308D583}"/>
    <cellStyle name="Normal 2 2 2 2 6 13" xfId="20781" xr:uid="{C4A46985-B38A-41A7-BDA1-3F89135C4E4F}"/>
    <cellStyle name="Normal 2 2 2 2 6 2" xfId="20782" xr:uid="{C19254B5-47FA-48FD-8A70-17B8B1C8E51F}"/>
    <cellStyle name="Normal 2 2 2 2 6 2 2" xfId="20783" xr:uid="{674B9A60-52E7-49CB-AD6E-FD91B39956BE}"/>
    <cellStyle name="Normal 2 2 2 2 6 2 3" xfId="20784" xr:uid="{B5425978-43DB-482D-8003-2EA62BD929A9}"/>
    <cellStyle name="Normal 2 2 2 2 6 2 4" xfId="20785" xr:uid="{9E5C097E-3027-4FDC-8A54-276E1AA2230E}"/>
    <cellStyle name="Normal 2 2 2 2 6 2 5" xfId="20786" xr:uid="{77CE043A-7AD1-4B86-ACC5-E1C61A57FE11}"/>
    <cellStyle name="Normal 2 2 2 2 6 2 6" xfId="20787" xr:uid="{8C599892-16E5-4AED-8743-D2ACAC6677B6}"/>
    <cellStyle name="Normal 2 2 2 2 6 3" xfId="20788" xr:uid="{FA12B095-4A1D-4CC1-A472-D83E9AE6313D}"/>
    <cellStyle name="Normal 2 2 2 2 6 3 2" xfId="20789" xr:uid="{424FBE42-DB3D-444C-BE81-04CE840A59EC}"/>
    <cellStyle name="Normal 2 2 2 2 6 3 3" xfId="20790" xr:uid="{135D0742-1668-46A1-94C5-4A65632ADFE7}"/>
    <cellStyle name="Normal 2 2 2 2 6 3 4" xfId="20791" xr:uid="{147AE424-F9B5-4BE2-AD8E-A4E84CD1430B}"/>
    <cellStyle name="Normal 2 2 2 2 6 3 5" xfId="20792" xr:uid="{22A50895-24B5-4C2E-85FC-8523C79C2303}"/>
    <cellStyle name="Normal 2 2 2 2 6 3 6" xfId="20793" xr:uid="{EC591FD3-708D-4F3E-A7D3-E3594B472E98}"/>
    <cellStyle name="Normal 2 2 2 2 6 4" xfId="20794" xr:uid="{14897CB4-BACD-4D5F-854F-16DD96B6DDA9}"/>
    <cellStyle name="Normal 2 2 2 2 6 4 2" xfId="20795" xr:uid="{2416B552-7242-460E-9571-49405AC8BC94}"/>
    <cellStyle name="Normal 2 2 2 2 6 4 3" xfId="20796" xr:uid="{03BBC2AE-9229-4B15-A763-9CBA6A823FA3}"/>
    <cellStyle name="Normal 2 2 2 2 6 4 4" xfId="20797" xr:uid="{40004390-C4C1-4A4D-AE02-CB7755ED33E5}"/>
    <cellStyle name="Normal 2 2 2 2 6 4 5" xfId="20798" xr:uid="{AB40836B-EA73-4F2D-A9C9-2DF6A19E2A77}"/>
    <cellStyle name="Normal 2 2 2 2 6 4 6" xfId="20799" xr:uid="{C429F60B-24C0-4B4D-9A44-2B1FC55E7F03}"/>
    <cellStyle name="Normal 2 2 2 2 6 5" xfId="20800" xr:uid="{0DC0FC12-616E-42E9-B4C9-9027A53D56FE}"/>
    <cellStyle name="Normal 2 2 2 2 6 5 2" xfId="20801" xr:uid="{7549A20B-CC58-4454-B091-A6A2EE352051}"/>
    <cellStyle name="Normal 2 2 2 2 6 5 3" xfId="20802" xr:uid="{FFBE1144-1452-4E36-8A3A-D343FA141424}"/>
    <cellStyle name="Normal 2 2 2 2 6 5 4" xfId="20803" xr:uid="{9BD91126-3BE8-482E-AFD7-0DD0519268DE}"/>
    <cellStyle name="Normal 2 2 2 2 6 5 5" xfId="20804" xr:uid="{7685F754-59FA-471F-9095-85C597788447}"/>
    <cellStyle name="Normal 2 2 2 2 6 5 6" xfId="20805" xr:uid="{2A998A3C-0F0A-48EA-84EA-11E5E2631180}"/>
    <cellStyle name="Normal 2 2 2 2 6 6" xfId="20806" xr:uid="{0D63E110-5BCC-4DAB-ADF4-125D12B5D1FA}"/>
    <cellStyle name="Normal 2 2 2 2 6 6 2" xfId="20807" xr:uid="{7142DA36-1FA2-4E5B-B8DB-B46CA0CE0294}"/>
    <cellStyle name="Normal 2 2 2 2 6 6 3" xfId="20808" xr:uid="{224776ED-594C-4AB6-9340-52F5C97F5F05}"/>
    <cellStyle name="Normal 2 2 2 2 6 6 4" xfId="20809" xr:uid="{6AFADE43-D461-49FC-8FC9-72A3B44241D6}"/>
    <cellStyle name="Normal 2 2 2 2 6 6 5" xfId="20810" xr:uid="{6856DD47-E0FD-4F5C-8F13-1564D93D04D7}"/>
    <cellStyle name="Normal 2 2 2 2 6 6 6" xfId="20811" xr:uid="{243F434A-8063-4358-9333-4493FF914DA9}"/>
    <cellStyle name="Normal 2 2 2 2 6 7" xfId="20812" xr:uid="{478E94A4-76A5-4F4C-BFAA-0B1F194652D9}"/>
    <cellStyle name="Normal 2 2 2 2 6 7 2" xfId="20813" xr:uid="{D2CFDC17-BA62-4A9F-ACAA-E51AE663A047}"/>
    <cellStyle name="Normal 2 2 2 2 6 7 3" xfId="20814" xr:uid="{13A8E8DF-9011-48CA-B027-DD51AC755AEA}"/>
    <cellStyle name="Normal 2 2 2 2 6 7 4" xfId="20815" xr:uid="{FF79132A-9CCF-42F2-B533-368ECA0C635A}"/>
    <cellStyle name="Normal 2 2 2 2 6 7 5" xfId="20816" xr:uid="{34A0BE26-FB4A-4933-86E2-5B8CAB31E088}"/>
    <cellStyle name="Normal 2 2 2 2 6 7 6" xfId="20817" xr:uid="{16BC2093-F3C2-48E3-9831-B4C51ED1223B}"/>
    <cellStyle name="Normal 2 2 2 2 6 8" xfId="20818" xr:uid="{37354394-D590-4BFE-8D97-C94C69F2A750}"/>
    <cellStyle name="Normal 2 2 2 2 6 8 2" xfId="20819" xr:uid="{DC934582-41AA-4273-BDDE-C79A4400E9E3}"/>
    <cellStyle name="Normal 2 2 2 2 6 8 3" xfId="20820" xr:uid="{CA24A029-2B73-41F5-9DE0-0197FC3B0750}"/>
    <cellStyle name="Normal 2 2 2 2 6 8 4" xfId="20821" xr:uid="{93138955-4351-496A-9A44-2573D9C76BE8}"/>
    <cellStyle name="Normal 2 2 2 2 6 8 5" xfId="20822" xr:uid="{A80879AC-E248-4AF3-8849-6A99E27D9E16}"/>
    <cellStyle name="Normal 2 2 2 2 6 8 6" xfId="20823" xr:uid="{E7B1070C-9081-45D8-A5C0-F3A6E063B1A7}"/>
    <cellStyle name="Normal 2 2 2 2 6 9" xfId="20824" xr:uid="{36473677-9112-47E0-9839-0BF117016853}"/>
    <cellStyle name="Normal 2 2 2 2 60" xfId="20825" xr:uid="{DC4F3406-83DF-4720-9A73-21BA2C266294}"/>
    <cellStyle name="Normal 2 2 2 2 61" xfId="20826" xr:uid="{D5A9A578-A716-42E9-AA53-591F7F78830B}"/>
    <cellStyle name="Normal 2 2 2 2 62" xfId="20827" xr:uid="{D919F110-96D1-4AB8-BBE4-17F8DCC5688F}"/>
    <cellStyle name="Normal 2 2 2 2 63" xfId="20828" xr:uid="{0DADF2AB-2356-4931-B737-05B72A80510D}"/>
    <cellStyle name="Normal 2 2 2 2 64" xfId="20829" xr:uid="{732DEE7F-059B-4F64-A6E3-D0B7C6467C7F}"/>
    <cellStyle name="Normal 2 2 2 2 65" xfId="20830" xr:uid="{A80EA1A7-9584-482B-85E6-0C588EFEC08C}"/>
    <cellStyle name="Normal 2 2 2 2 66" xfId="20831" xr:uid="{3EEE48F7-D745-47F9-B063-E60971F7DD6A}"/>
    <cellStyle name="Normal 2 2 2 2 67" xfId="20832" xr:uid="{12688D61-2C1B-4BFE-8A9C-1AB03ED9A445}"/>
    <cellStyle name="Normal 2 2 2 2 68" xfId="20833" xr:uid="{2C4C5D32-6913-48F3-B0B3-048EB10B9AEE}"/>
    <cellStyle name="Normal 2 2 2 2 69" xfId="20834" xr:uid="{A5A9EE63-C360-4F05-8D99-537AE80BA074}"/>
    <cellStyle name="Normal 2 2 2 2 7" xfId="20835" xr:uid="{84473BEB-D3B6-416E-9583-29FE38CD87EB}"/>
    <cellStyle name="Normal 2 2 2 2 7 10" xfId="20836" xr:uid="{D20E0929-BF2D-4BA9-9EAB-FD23A47C9C93}"/>
    <cellStyle name="Normal 2 2 2 2 7 11" xfId="20837" xr:uid="{C4C8DD8E-9442-4C30-8897-F0154F56AE84}"/>
    <cellStyle name="Normal 2 2 2 2 7 12" xfId="20838" xr:uid="{1EADAD7A-1A44-4AEF-AA47-87B9A014E55C}"/>
    <cellStyle name="Normal 2 2 2 2 7 13" xfId="20839" xr:uid="{F97ED10D-5530-4DB3-A829-4B7ABF998C8D}"/>
    <cellStyle name="Normal 2 2 2 2 7 2" xfId="20840" xr:uid="{157ED7F9-B8D0-4734-A00D-149A8EE86F13}"/>
    <cellStyle name="Normal 2 2 2 2 7 2 2" xfId="20841" xr:uid="{A742437B-9C23-4C30-BD17-7B12D9179146}"/>
    <cellStyle name="Normal 2 2 2 2 7 2 3" xfId="20842" xr:uid="{093349C4-2F30-4B34-B0FB-0041BCC9E441}"/>
    <cellStyle name="Normal 2 2 2 2 7 2 4" xfId="20843" xr:uid="{3F264535-2FFE-4E09-BE8C-ECF5F07A8294}"/>
    <cellStyle name="Normal 2 2 2 2 7 2 5" xfId="20844" xr:uid="{DC037373-6715-413F-98A4-F4E5E132B06E}"/>
    <cellStyle name="Normal 2 2 2 2 7 2 6" xfId="20845" xr:uid="{3E790616-B39E-4828-8D22-0AC632D85D76}"/>
    <cellStyle name="Normal 2 2 2 2 7 3" xfId="20846" xr:uid="{FECF3DC1-9321-4DA0-AF0A-9EBAF0F74A30}"/>
    <cellStyle name="Normal 2 2 2 2 7 3 2" xfId="20847" xr:uid="{199FE9AA-AD75-4375-8397-1218DC9DC287}"/>
    <cellStyle name="Normal 2 2 2 2 7 3 3" xfId="20848" xr:uid="{150A1213-F8E1-4BA0-906A-57090BC82333}"/>
    <cellStyle name="Normal 2 2 2 2 7 3 4" xfId="20849" xr:uid="{B1366F39-D60E-400C-BD5B-C05C21BF8A4F}"/>
    <cellStyle name="Normal 2 2 2 2 7 3 5" xfId="20850" xr:uid="{5786D874-72A2-40B7-B8D9-12786C4A8514}"/>
    <cellStyle name="Normal 2 2 2 2 7 3 6" xfId="20851" xr:uid="{85D16E63-98E3-460C-B62A-E92F3D90587C}"/>
    <cellStyle name="Normal 2 2 2 2 7 4" xfId="20852" xr:uid="{DEF5EC38-C66F-49D7-A094-291549A2BA3F}"/>
    <cellStyle name="Normal 2 2 2 2 7 4 2" xfId="20853" xr:uid="{0E388201-4430-4163-AAA7-E312238464E7}"/>
    <cellStyle name="Normal 2 2 2 2 7 4 3" xfId="20854" xr:uid="{4F486A55-6CD2-4C51-A362-3497770CF115}"/>
    <cellStyle name="Normal 2 2 2 2 7 4 4" xfId="20855" xr:uid="{D0691067-DFDD-46AC-800B-9C3233466343}"/>
    <cellStyle name="Normal 2 2 2 2 7 4 5" xfId="20856" xr:uid="{643FEC6E-D58A-4ECA-A006-65F42B116F3A}"/>
    <cellStyle name="Normal 2 2 2 2 7 4 6" xfId="20857" xr:uid="{A1C8F810-6113-48EE-9DBC-A03C56CE9A3F}"/>
    <cellStyle name="Normal 2 2 2 2 7 5" xfId="20858" xr:uid="{2D5719D1-DD03-47DA-B479-E366823A7F58}"/>
    <cellStyle name="Normal 2 2 2 2 7 5 2" xfId="20859" xr:uid="{3C91DF24-7313-474F-A2E4-B1FB7F657A9F}"/>
    <cellStyle name="Normal 2 2 2 2 7 5 3" xfId="20860" xr:uid="{90476B99-0ACF-40FF-BAF2-FC9281E41252}"/>
    <cellStyle name="Normal 2 2 2 2 7 5 4" xfId="20861" xr:uid="{A21E1EBA-5784-401A-AB7C-17C70C98CE54}"/>
    <cellStyle name="Normal 2 2 2 2 7 5 5" xfId="20862" xr:uid="{6AC581A3-231E-4E7F-8DAB-E64F239375F0}"/>
    <cellStyle name="Normal 2 2 2 2 7 5 6" xfId="20863" xr:uid="{D093F018-CF8E-41D7-8E2C-EE2ECBCEC8A9}"/>
    <cellStyle name="Normal 2 2 2 2 7 6" xfId="20864" xr:uid="{AB180EB4-EBEC-4E6E-A799-597F028B5650}"/>
    <cellStyle name="Normal 2 2 2 2 7 6 2" xfId="20865" xr:uid="{DC0A469B-284E-47D4-8B22-346684E069E7}"/>
    <cellStyle name="Normal 2 2 2 2 7 6 3" xfId="20866" xr:uid="{F5F0420D-A0AE-43AD-A0E7-7B8F0E214973}"/>
    <cellStyle name="Normal 2 2 2 2 7 6 4" xfId="20867" xr:uid="{F134F578-8DAA-4923-8667-AA54F61665DE}"/>
    <cellStyle name="Normal 2 2 2 2 7 6 5" xfId="20868" xr:uid="{E403B12E-9B4A-46D1-B8CD-09DDB2359685}"/>
    <cellStyle name="Normal 2 2 2 2 7 6 6" xfId="20869" xr:uid="{4DD598C5-AC96-4598-BF67-F7FD542D176F}"/>
    <cellStyle name="Normal 2 2 2 2 7 7" xfId="20870" xr:uid="{63E66BF8-817A-4DF2-80B4-2FCF81910A08}"/>
    <cellStyle name="Normal 2 2 2 2 7 7 2" xfId="20871" xr:uid="{D30279F6-E386-4CFB-97C4-629076A610AB}"/>
    <cellStyle name="Normal 2 2 2 2 7 7 3" xfId="20872" xr:uid="{034336AF-5949-400D-875B-34C82CCB4A5E}"/>
    <cellStyle name="Normal 2 2 2 2 7 7 4" xfId="20873" xr:uid="{7F7E929C-DACC-41C0-BB18-42E07116AC7C}"/>
    <cellStyle name="Normal 2 2 2 2 7 7 5" xfId="20874" xr:uid="{F4982CAA-FBEA-4610-9152-90F4962D48A4}"/>
    <cellStyle name="Normal 2 2 2 2 7 7 6" xfId="20875" xr:uid="{88F9D4E7-5167-4FBF-9F13-10F1ACC38C9E}"/>
    <cellStyle name="Normal 2 2 2 2 7 8" xfId="20876" xr:uid="{67818A11-A9C2-417F-8645-EF05174E1650}"/>
    <cellStyle name="Normal 2 2 2 2 7 8 2" xfId="20877" xr:uid="{2D6A9F60-BE32-4CD9-B52D-551A2F89FD87}"/>
    <cellStyle name="Normal 2 2 2 2 7 8 3" xfId="20878" xr:uid="{FAD96CAC-1825-4A07-9DD4-FF65AED09AEF}"/>
    <cellStyle name="Normal 2 2 2 2 7 8 4" xfId="20879" xr:uid="{8213A558-8513-47F1-8EB3-765BCAFAE987}"/>
    <cellStyle name="Normal 2 2 2 2 7 8 5" xfId="20880" xr:uid="{51E761CC-847A-4137-A512-F2CE73B49BB7}"/>
    <cellStyle name="Normal 2 2 2 2 7 8 6" xfId="20881" xr:uid="{D16FEE05-6BB7-4F2F-BCBC-447E8F3FB08F}"/>
    <cellStyle name="Normal 2 2 2 2 7 9" xfId="20882" xr:uid="{A4D3C137-5C3A-4057-8526-27D483C1C16E}"/>
    <cellStyle name="Normal 2 2 2 2 70" xfId="20883" xr:uid="{0B144C5A-FDB7-4E7C-9A48-41EA9D6EB07E}"/>
    <cellStyle name="Normal 2 2 2 2 71" xfId="20884" xr:uid="{8DA35B86-409C-4429-97AE-59DFF4F7A6A0}"/>
    <cellStyle name="Normal 2 2 2 2 72" xfId="20885" xr:uid="{81220C5E-8C85-4AD7-B1BF-EA87F2E38424}"/>
    <cellStyle name="Normal 2 2 2 2 73" xfId="20886" xr:uid="{A5697C12-BAEE-49C0-805E-B46551F25F52}"/>
    <cellStyle name="Normal 2 2 2 2 74" xfId="20887" xr:uid="{FC32B3D0-0062-451E-9DF7-71845B9A433B}"/>
    <cellStyle name="Normal 2 2 2 2 75" xfId="20888" xr:uid="{8102DBC4-A3BC-43F2-8AAD-1A3B9128A6C4}"/>
    <cellStyle name="Normal 2 2 2 2 76" xfId="20889" xr:uid="{C62385EA-63ED-4232-B464-25E3B9AAB2B2}"/>
    <cellStyle name="Normal 2 2 2 2 76 2" xfId="20890" xr:uid="{45E7F400-DC6B-4F2C-98BD-C3FF00847D8D}"/>
    <cellStyle name="Normal 2 2 2 2 76 3" xfId="20891" xr:uid="{826F2521-762E-4D3E-AE33-65C76F1AE92D}"/>
    <cellStyle name="Normal 2 2 2 2 76 4" xfId="20892" xr:uid="{8B685259-EEED-4B41-9DE4-9C72138E5342}"/>
    <cellStyle name="Normal 2 2 2 2 76 5" xfId="20893" xr:uid="{BA36664E-60AF-4549-B0DC-C697A1306C8B}"/>
    <cellStyle name="Normal 2 2 2 2 76 6" xfId="20894" xr:uid="{638C77F7-55C9-4447-B054-261F7B67172C}"/>
    <cellStyle name="Normal 2 2 2 2 76 7" xfId="20895" xr:uid="{41075DE8-F862-4AE1-AF58-045118F77E62}"/>
    <cellStyle name="Normal 2 2 2 2 77" xfId="20896" xr:uid="{A7ADD4D3-1C03-4EA9-B76D-47276DE13952}"/>
    <cellStyle name="Normal 2 2 2 2 77 10" xfId="20897" xr:uid="{AAFF11F6-4D6F-4263-A0EC-75BF781C973C}"/>
    <cellStyle name="Normal 2 2 2 2 77 11" xfId="20898" xr:uid="{EACA2726-35B7-4115-9A7B-6EB7918CC002}"/>
    <cellStyle name="Normal 2 2 2 2 77 2" xfId="20899" xr:uid="{B9194300-D986-4BFA-81CF-4A09FD65EC5E}"/>
    <cellStyle name="Normal 2 2 2 2 77 2 2" xfId="20900" xr:uid="{6F2A2505-62B1-455F-A724-EE5B0991A117}"/>
    <cellStyle name="Normal 2 2 2 2 77 2 2 2" xfId="20901" xr:uid="{A92B89F9-1923-4DB7-B02B-CB1EA1D65D7C}"/>
    <cellStyle name="Normal 2 2 2 2 77 2 2 3" xfId="20902" xr:uid="{7F642800-84BE-4F27-8935-F1F9477A3E7A}"/>
    <cellStyle name="Normal 2 2 2 2 77 2 3" xfId="20903" xr:uid="{339892A5-EEA5-4FDC-826A-1765E111BAE5}"/>
    <cellStyle name="Normal 2 2 2 2 77 2 4" xfId="20904" xr:uid="{355DFA52-C6ED-44D5-BCE3-FC62386659E0}"/>
    <cellStyle name="Normal 2 2 2 2 77 2 5" xfId="20905" xr:uid="{EB8CC3DE-1D52-43A9-8954-3FD503ACCCFB}"/>
    <cellStyle name="Normal 2 2 2 2 77 2 6" xfId="20906" xr:uid="{EA89B7E7-3077-4C2B-B442-6D8CF6A3E10E}"/>
    <cellStyle name="Normal 2 2 2 2 77 2 7" xfId="20907" xr:uid="{C6A44A9A-53D2-4787-8330-566BC09AA935}"/>
    <cellStyle name="Normal 2 2 2 2 77 2 8" xfId="20908" xr:uid="{F8C6C060-1055-4696-841C-EF50E4A37F6C}"/>
    <cellStyle name="Normal 2 2 2 2 77 2 9" xfId="20909" xr:uid="{F4DEA3E1-49E0-4E4E-A2B4-2487D8D56D75}"/>
    <cellStyle name="Normal 2 2 2 2 77 3" xfId="20910" xr:uid="{6456F1F6-85EC-4B33-BB04-23D29BA4A255}"/>
    <cellStyle name="Normal 2 2 2 2 77 4" xfId="20911" xr:uid="{75441AFB-6FCC-4EFB-9CD4-50FCF0DBC901}"/>
    <cellStyle name="Normal 2 2 2 2 77 5" xfId="20912" xr:uid="{7169B8D0-DB0A-48B5-8979-177D396697A1}"/>
    <cellStyle name="Normal 2 2 2 2 77 5 2" xfId="20913" xr:uid="{070DC569-E3DD-46F6-A3A1-EF00EC248DEC}"/>
    <cellStyle name="Normal 2 2 2 2 77 5 3" xfId="20914" xr:uid="{331B4791-BF58-44E5-AAD1-602786E7D854}"/>
    <cellStyle name="Normal 2 2 2 2 77 6" xfId="20915" xr:uid="{AA484622-8B26-4297-A347-78291A81DC64}"/>
    <cellStyle name="Normal 2 2 2 2 77 7" xfId="20916" xr:uid="{55FCE135-55C5-46F2-B95A-0CBFB6CF67CE}"/>
    <cellStyle name="Normal 2 2 2 2 77 8" xfId="20917" xr:uid="{F21E7C85-2963-44B0-9918-0E9607317AEE}"/>
    <cellStyle name="Normal 2 2 2 2 77 9" xfId="20918" xr:uid="{959D07A7-7CD0-4EEC-88D3-50136EEE8F97}"/>
    <cellStyle name="Normal 2 2 2 2 78" xfId="20919" xr:uid="{D42B0898-F9BF-49A4-8C2A-698C9D71E118}"/>
    <cellStyle name="Normal 2 2 2 2 79" xfId="20920" xr:uid="{EF55CE08-B8EB-4E04-818E-3105490E9EB8}"/>
    <cellStyle name="Normal 2 2 2 2 8" xfId="20921" xr:uid="{E24EF4E1-5CA5-4E81-953C-1F950DB44090}"/>
    <cellStyle name="Normal 2 2 2 2 8 10" xfId="20922" xr:uid="{E9C2C541-605A-4E59-BCB4-F3E055FAC833}"/>
    <cellStyle name="Normal 2 2 2 2 8 11" xfId="20923" xr:uid="{F5B415DB-7712-4D7F-9F6F-375E3C9E021F}"/>
    <cellStyle name="Normal 2 2 2 2 8 12" xfId="20924" xr:uid="{BC23B9C3-2331-4584-BACF-12A5FD84FB72}"/>
    <cellStyle name="Normal 2 2 2 2 8 13" xfId="20925" xr:uid="{BE0BFC82-7129-47CA-994F-A4635F14C775}"/>
    <cellStyle name="Normal 2 2 2 2 8 2" xfId="20926" xr:uid="{AF9BF7BC-2C8C-46DE-B872-6DA76A041F8E}"/>
    <cellStyle name="Normal 2 2 2 2 8 2 2" xfId="20927" xr:uid="{9190D599-EA0C-4379-B9EC-59E2298D32E0}"/>
    <cellStyle name="Normal 2 2 2 2 8 2 3" xfId="20928" xr:uid="{B6377C6E-E428-4749-886E-CEF5CE7EB17D}"/>
    <cellStyle name="Normal 2 2 2 2 8 2 4" xfId="20929" xr:uid="{2349816B-8451-4F1F-AE10-38C695DCFC19}"/>
    <cellStyle name="Normal 2 2 2 2 8 2 5" xfId="20930" xr:uid="{B408987C-F37E-4B07-B172-E52B71D44419}"/>
    <cellStyle name="Normal 2 2 2 2 8 2 6" xfId="20931" xr:uid="{C4EE4941-CC60-409D-8B16-1E2DDC9EEA44}"/>
    <cellStyle name="Normal 2 2 2 2 8 3" xfId="20932" xr:uid="{24ABE5FB-DBB2-4E82-B421-8ECFF763A867}"/>
    <cellStyle name="Normal 2 2 2 2 8 3 2" xfId="20933" xr:uid="{53946117-5AB6-42B6-8F27-6D8FE041298A}"/>
    <cellStyle name="Normal 2 2 2 2 8 3 3" xfId="20934" xr:uid="{453389B1-A346-4068-8635-2534DF194592}"/>
    <cellStyle name="Normal 2 2 2 2 8 3 4" xfId="20935" xr:uid="{9108DB45-F3E5-41F8-B887-79DB14358699}"/>
    <cellStyle name="Normal 2 2 2 2 8 3 5" xfId="20936" xr:uid="{29306F86-7836-4EEB-B589-0C023CCE2A05}"/>
    <cellStyle name="Normal 2 2 2 2 8 3 6" xfId="20937" xr:uid="{D87C97E5-BC1E-44A1-B634-D7F5BDB46559}"/>
    <cellStyle name="Normal 2 2 2 2 8 4" xfId="20938" xr:uid="{55A8116D-CDC1-47BE-A433-B81D8E620CCB}"/>
    <cellStyle name="Normal 2 2 2 2 8 4 2" xfId="20939" xr:uid="{C1DCC715-CD58-4734-80E6-B50B562E1EE3}"/>
    <cellStyle name="Normal 2 2 2 2 8 4 3" xfId="20940" xr:uid="{FC57613B-72A1-4F83-A04A-8D784BF381B9}"/>
    <cellStyle name="Normal 2 2 2 2 8 4 4" xfId="20941" xr:uid="{F73B8D93-8212-4B4C-B920-ACA4A08C22BC}"/>
    <cellStyle name="Normal 2 2 2 2 8 4 5" xfId="20942" xr:uid="{93AF89C3-A37F-4AE3-80DC-36C47440A279}"/>
    <cellStyle name="Normal 2 2 2 2 8 4 6" xfId="20943" xr:uid="{1868879F-5C0A-40DF-9DF6-41C415B737F2}"/>
    <cellStyle name="Normal 2 2 2 2 8 5" xfId="20944" xr:uid="{62AB555A-0BFA-49B3-8D3B-32494220EFFC}"/>
    <cellStyle name="Normal 2 2 2 2 8 5 2" xfId="20945" xr:uid="{D62C279B-EEA3-42F3-8123-28A58E990FFD}"/>
    <cellStyle name="Normal 2 2 2 2 8 5 3" xfId="20946" xr:uid="{1909D47D-C4D7-42C4-9451-DF6093FB2415}"/>
    <cellStyle name="Normal 2 2 2 2 8 5 4" xfId="20947" xr:uid="{87760B1E-4FC9-4783-AE4A-997D5A5DB205}"/>
    <cellStyle name="Normal 2 2 2 2 8 5 5" xfId="20948" xr:uid="{FBBCE4A1-9859-4F4D-868B-1330CA81B8E5}"/>
    <cellStyle name="Normal 2 2 2 2 8 5 6" xfId="20949" xr:uid="{F21E80E2-999F-41FC-A71E-CC2EA639D2FB}"/>
    <cellStyle name="Normal 2 2 2 2 8 6" xfId="20950" xr:uid="{443E436F-0D73-448C-8144-27262CD84C78}"/>
    <cellStyle name="Normal 2 2 2 2 8 6 2" xfId="20951" xr:uid="{73EFC90C-0776-43E7-A18A-02CE868815D4}"/>
    <cellStyle name="Normal 2 2 2 2 8 6 3" xfId="20952" xr:uid="{A7F4CBC5-69D4-42A2-B48E-15F7D8B3263E}"/>
    <cellStyle name="Normal 2 2 2 2 8 6 4" xfId="20953" xr:uid="{5B532FE1-0ED3-4A43-ACD9-5E1B59413637}"/>
    <cellStyle name="Normal 2 2 2 2 8 6 5" xfId="20954" xr:uid="{A7366AC9-C41D-4FC4-8297-B6C85D6FA35D}"/>
    <cellStyle name="Normal 2 2 2 2 8 6 6" xfId="20955" xr:uid="{68618E1D-FB9B-4257-A644-B9F649A65DE4}"/>
    <cellStyle name="Normal 2 2 2 2 8 7" xfId="20956" xr:uid="{A24D5DE7-49CD-420C-94FC-F282F65C290E}"/>
    <cellStyle name="Normal 2 2 2 2 8 7 2" xfId="20957" xr:uid="{65E471EE-CD62-41B9-B629-7AE60ADBE91C}"/>
    <cellStyle name="Normal 2 2 2 2 8 7 3" xfId="20958" xr:uid="{EC5A8190-4FF2-4A2F-B07F-854C1AFC449C}"/>
    <cellStyle name="Normal 2 2 2 2 8 7 4" xfId="20959" xr:uid="{594EA6DB-0F13-411A-AE06-ECA00F16D5D4}"/>
    <cellStyle name="Normal 2 2 2 2 8 7 5" xfId="20960" xr:uid="{450F8E5B-6F4E-4B5A-ABFB-03F12363CF01}"/>
    <cellStyle name="Normal 2 2 2 2 8 7 6" xfId="20961" xr:uid="{19B0DD97-D6A6-45B2-BAF0-BC88A167584D}"/>
    <cellStyle name="Normal 2 2 2 2 8 8" xfId="20962" xr:uid="{8BC29DF2-6B46-467C-9691-AF5FC9415E2A}"/>
    <cellStyle name="Normal 2 2 2 2 8 8 2" xfId="20963" xr:uid="{0A63B834-E061-4CE7-B94E-5F348D5E8D58}"/>
    <cellStyle name="Normal 2 2 2 2 8 8 3" xfId="20964" xr:uid="{679AC113-273E-4E41-9B0B-4C323857F851}"/>
    <cellStyle name="Normal 2 2 2 2 8 8 4" xfId="20965" xr:uid="{A407E9FB-DAD2-4A95-ABD0-D1A69DE0E1EB}"/>
    <cellStyle name="Normal 2 2 2 2 8 8 5" xfId="20966" xr:uid="{BF2633CC-FE7C-4D33-8587-151E687CB4AA}"/>
    <cellStyle name="Normal 2 2 2 2 8 8 6" xfId="20967" xr:uid="{AE1C372A-7180-4EB7-B42B-91D6AED12AC3}"/>
    <cellStyle name="Normal 2 2 2 2 8 9" xfId="20968" xr:uid="{1B00EF27-E975-42B6-86DE-618B35C30B25}"/>
    <cellStyle name="Normal 2 2 2 2 80" xfId="20969" xr:uid="{7D477F7D-4A6E-41B1-966C-43239540DD41}"/>
    <cellStyle name="Normal 2 2 2 2 80 2" xfId="20970" xr:uid="{A56F92B0-2AAA-427E-BE27-2AF325FD238D}"/>
    <cellStyle name="Normal 2 2 2 2 80 2 2" xfId="20971" xr:uid="{F679A93A-E454-4BAA-9625-19A0E5E9A508}"/>
    <cellStyle name="Normal 2 2 2 2 80 2 3" xfId="20972" xr:uid="{971212FB-BCF7-444D-B97E-AE6278221CBE}"/>
    <cellStyle name="Normal 2 2 2 2 80 3" xfId="20973" xr:uid="{A1912150-F4B9-404F-94BF-CB6A1D40F08B}"/>
    <cellStyle name="Normal 2 2 2 2 80 4" xfId="20974" xr:uid="{62E6B27C-29BE-4A3F-8475-A273AEF86506}"/>
    <cellStyle name="Normal 2 2 2 2 80 5" xfId="20975" xr:uid="{A8E92EF3-B60C-4630-A712-76B13C1B7BF2}"/>
    <cellStyle name="Normal 2 2 2 2 80 6" xfId="20976" xr:uid="{02FA8F79-E33A-4B1F-8E4D-AE4F840BF0A2}"/>
    <cellStyle name="Normal 2 2 2 2 80 7" xfId="20977" xr:uid="{20457DF0-E1C8-47B2-9EF9-D053045857BC}"/>
    <cellStyle name="Normal 2 2 2 2 80 8" xfId="20978" xr:uid="{D68C02CA-BED6-4C11-9296-015D3C0809CA}"/>
    <cellStyle name="Normal 2 2 2 2 80 9" xfId="20979" xr:uid="{AD2C94A9-49F2-4541-B647-3759B31A5E9A}"/>
    <cellStyle name="Normal 2 2 2 2 81" xfId="20980" xr:uid="{D3998109-CE3E-43D4-8167-29875640F88A}"/>
    <cellStyle name="Normal 2 2 2 2 82" xfId="20981" xr:uid="{0BEA6979-523A-418B-81B2-DEBBDEC36D97}"/>
    <cellStyle name="Normal 2 2 2 2 82 2" xfId="20982" xr:uid="{C4C40842-5144-45EB-9991-8D2DEEEAF6C2}"/>
    <cellStyle name="Normal 2 2 2 2 82 3" xfId="20983" xr:uid="{93A5CA53-F6B1-41B6-9D83-A8B6B991C2E6}"/>
    <cellStyle name="Normal 2 2 2 2 83" xfId="20984" xr:uid="{545151D1-B3F6-4723-93C0-63210E215FAF}"/>
    <cellStyle name="Normal 2 2 2 2 84" xfId="20985" xr:uid="{351FBE88-F710-438F-9B02-901AE4592FB1}"/>
    <cellStyle name="Normal 2 2 2 2 85" xfId="20986" xr:uid="{67835070-6238-4737-AE35-157474E54702}"/>
    <cellStyle name="Normal 2 2 2 2 86" xfId="20987" xr:uid="{D8F2DAF6-1E1D-4EC9-9CBF-29D9AFE52528}"/>
    <cellStyle name="Normal 2 2 2 2 87" xfId="20988" xr:uid="{FB41F348-B159-449B-BC94-C1FA254BE068}"/>
    <cellStyle name="Normal 2 2 2 2 88" xfId="20989" xr:uid="{8845C600-D66D-4889-9B97-0F60A7917B3D}"/>
    <cellStyle name="Normal 2 2 2 2 89" xfId="20990" xr:uid="{9EEEAE21-B54B-4795-995A-4E5EAE46FBC5}"/>
    <cellStyle name="Normal 2 2 2 2 9" xfId="20991" xr:uid="{99DA36E1-3048-4541-B2BE-7FD82F28E923}"/>
    <cellStyle name="Normal 2 2 2 2 9 10" xfId="20992" xr:uid="{2A12C66B-1D51-438A-AE34-31CB9E2F8C52}"/>
    <cellStyle name="Normal 2 2 2 2 9 10 2" xfId="20993" xr:uid="{8C9BAF6C-3FDA-4E10-9824-1D98F5C26D1A}"/>
    <cellStyle name="Normal 2 2 2 2 9 10 3" xfId="20994" xr:uid="{CDC0E513-C180-463A-8960-6603685E520F}"/>
    <cellStyle name="Normal 2 2 2 2 9 10 4" xfId="20995" xr:uid="{49D966A0-2B0B-41AA-998B-5EB9F3D2FE81}"/>
    <cellStyle name="Normal 2 2 2 2 9 10 5" xfId="20996" xr:uid="{2EEE64C9-0A77-4CF0-BB71-4DEAA5E3202E}"/>
    <cellStyle name="Normal 2 2 2 2 9 10 6" xfId="20997" xr:uid="{DD878CAB-9B19-4062-B249-87F8E1ED3D97}"/>
    <cellStyle name="Normal 2 2 2 2 9 11" xfId="20998" xr:uid="{0F792F23-9615-4D2E-B9C1-2917AE28CC23}"/>
    <cellStyle name="Normal 2 2 2 2 9 11 2" xfId="20999" xr:uid="{6D69F7C9-C8FD-4360-AE3A-5441F3886BEE}"/>
    <cellStyle name="Normal 2 2 2 2 9 11 3" xfId="21000" xr:uid="{6FEF89A5-DB04-4818-A513-8E4193F55296}"/>
    <cellStyle name="Normal 2 2 2 2 9 11 4" xfId="21001" xr:uid="{8F4ACE35-8376-4D2C-B1D4-604CD226C888}"/>
    <cellStyle name="Normal 2 2 2 2 9 11 5" xfId="21002" xr:uid="{315E6C0A-85BF-4E1F-AE31-386CA9675297}"/>
    <cellStyle name="Normal 2 2 2 2 9 11 6" xfId="21003" xr:uid="{AF3826D4-71A7-44F5-A13B-5F85AFDD8317}"/>
    <cellStyle name="Normal 2 2 2 2 9 12" xfId="21004" xr:uid="{3CA765AA-2265-407F-8F31-6C60C87374D0}"/>
    <cellStyle name="Normal 2 2 2 2 9 12 2" xfId="21005" xr:uid="{B21F6887-0613-490C-9A11-C140FE36A1C8}"/>
    <cellStyle name="Normal 2 2 2 2 9 12 3" xfId="21006" xr:uid="{00A19374-A0A6-43C1-BF4E-A86A5F937522}"/>
    <cellStyle name="Normal 2 2 2 2 9 12 4" xfId="21007" xr:uid="{34E35CDF-3C9F-461D-A7CA-D4617258ECB6}"/>
    <cellStyle name="Normal 2 2 2 2 9 12 5" xfId="21008" xr:uid="{D3B4CB03-7278-4CD7-A76B-251E891C2A98}"/>
    <cellStyle name="Normal 2 2 2 2 9 12 6" xfId="21009" xr:uid="{FCD70F03-A7D4-4604-B48C-D78E80C12533}"/>
    <cellStyle name="Normal 2 2 2 2 9 13" xfId="21010" xr:uid="{CB0684DE-96F1-43C5-82B1-A271AAC1A3D8}"/>
    <cellStyle name="Normal 2 2 2 2 9 13 2" xfId="21011" xr:uid="{EDECCA76-604A-4DA8-BFEE-9CE9B9F78668}"/>
    <cellStyle name="Normal 2 2 2 2 9 13 3" xfId="21012" xr:uid="{9EFC6A66-4290-4316-9A53-409AB5B46A05}"/>
    <cellStyle name="Normal 2 2 2 2 9 13 4" xfId="21013" xr:uid="{5A44A36E-EBD3-47AF-9C0F-59590296F6C4}"/>
    <cellStyle name="Normal 2 2 2 2 9 13 5" xfId="21014" xr:uid="{2B592E37-01F4-44AA-AC42-90BBEE620FB0}"/>
    <cellStyle name="Normal 2 2 2 2 9 13 6" xfId="21015" xr:uid="{1BA555A5-58BC-455B-B53B-FC7B11DC4DA8}"/>
    <cellStyle name="Normal 2 2 2 2 9 14" xfId="21016" xr:uid="{A4CE2CF9-F6FB-43AA-B048-4F886F824DF2}"/>
    <cellStyle name="Normal 2 2 2 2 9 14 2" xfId="21017" xr:uid="{15357F19-7A2E-4689-9FD5-C19FE7171929}"/>
    <cellStyle name="Normal 2 2 2 2 9 14 3" xfId="21018" xr:uid="{F7904F23-CC18-4091-98B6-9146ED03D2F3}"/>
    <cellStyle name="Normal 2 2 2 2 9 14 4" xfId="21019" xr:uid="{09E0061A-D247-420E-8C6B-91A3CA97757B}"/>
    <cellStyle name="Normal 2 2 2 2 9 14 5" xfId="21020" xr:uid="{6507AF07-9E05-48D3-AE72-0FC0B5B567C0}"/>
    <cellStyle name="Normal 2 2 2 2 9 14 6" xfId="21021" xr:uid="{D5A19D83-D71D-4395-A2E0-D1F13073FE80}"/>
    <cellStyle name="Normal 2 2 2 2 9 15" xfId="21022" xr:uid="{0199327F-30B0-4930-B916-55133C4E4F9D}"/>
    <cellStyle name="Normal 2 2 2 2 9 16" xfId="21023" xr:uid="{3B46DD9F-D000-49EA-A666-C879B36BCF49}"/>
    <cellStyle name="Normal 2 2 2 2 9 17" xfId="21024" xr:uid="{DB71FF73-271C-4C05-A9F1-FF5BC7ABC97A}"/>
    <cellStyle name="Normal 2 2 2 2 9 18" xfId="21025" xr:uid="{A69D76A9-D42D-49B2-811A-2B42F0677ABB}"/>
    <cellStyle name="Normal 2 2 2 2 9 19" xfId="21026" xr:uid="{606873AD-2500-42EC-87B8-BD3A237B3ED2}"/>
    <cellStyle name="Normal 2 2 2 2 9 2" xfId="21027" xr:uid="{A46B3DB6-7F3D-459F-A24E-350417731CA3}"/>
    <cellStyle name="Normal 2 2 2 2 9 3" xfId="21028" xr:uid="{F9B91CE8-8F4A-42F9-80B7-0F30448841F9}"/>
    <cellStyle name="Normal 2 2 2 2 9 4" xfId="21029" xr:uid="{C4BBF49A-BBBF-4859-838E-7C87CA36C6B9}"/>
    <cellStyle name="Normal 2 2 2 2 9 5" xfId="21030" xr:uid="{ED9270CA-3E2B-459B-8FC8-082E16226534}"/>
    <cellStyle name="Normal 2 2 2 2 9 6" xfId="21031" xr:uid="{3DE47F27-4F99-43B7-927F-4E93B0F04B4D}"/>
    <cellStyle name="Normal 2 2 2 2 9 7" xfId="21032" xr:uid="{D6F76998-31A5-4844-BB46-17989E3D1E5D}"/>
    <cellStyle name="Normal 2 2 2 2 9 8" xfId="21033" xr:uid="{62C82ED7-B297-4632-911D-3276D4F89E77}"/>
    <cellStyle name="Normal 2 2 2 2 9 8 2" xfId="21034" xr:uid="{9FD6CD0A-D04F-44C3-83C6-2BCBAC67C927}"/>
    <cellStyle name="Normal 2 2 2 2 9 8 3" xfId="21035" xr:uid="{0E419570-DA6A-4E7B-843F-AFF13DA16326}"/>
    <cellStyle name="Normal 2 2 2 2 9 8 4" xfId="21036" xr:uid="{5AD7E5F7-B6A1-4943-B303-A127665CE06F}"/>
    <cellStyle name="Normal 2 2 2 2 9 8 5" xfId="21037" xr:uid="{52F8234A-41E0-487A-95D4-30DCD431B493}"/>
    <cellStyle name="Normal 2 2 2 2 9 8 6" xfId="21038" xr:uid="{17418093-F610-4A13-932A-CD8CF9227265}"/>
    <cellStyle name="Normal 2 2 2 2 9 9" xfId="21039" xr:uid="{BBB10B74-AD37-4CE8-B6FE-BABE5134C774}"/>
    <cellStyle name="Normal 2 2 2 2 9 9 2" xfId="21040" xr:uid="{E6B1C2E7-D128-4ECD-8161-A29260A12B4A}"/>
    <cellStyle name="Normal 2 2 2 2 9 9 3" xfId="21041" xr:uid="{C0E6C0E2-C267-4A3D-881F-8D68D4A439C1}"/>
    <cellStyle name="Normal 2 2 2 2 9 9 4" xfId="21042" xr:uid="{9D90858E-5821-4E66-9721-59D0179A2B3E}"/>
    <cellStyle name="Normal 2 2 2 2 9 9 5" xfId="21043" xr:uid="{901B79E7-E11A-4974-BAB7-C71922113FE3}"/>
    <cellStyle name="Normal 2 2 2 2 9 9 6" xfId="21044" xr:uid="{CCA0EF3B-E246-4C69-A709-F1B8CBA2405F}"/>
    <cellStyle name="Normal 2 2 2 20" xfId="21045" xr:uid="{FD4DE3C1-C2E8-4604-B7CF-3496AB8C766F}"/>
    <cellStyle name="Normal 2 2 2 20 10" xfId="21046" xr:uid="{97A2690F-3133-432B-9747-E76E7C28A53F}"/>
    <cellStyle name="Normal 2 2 2 20 11" xfId="21047" xr:uid="{2082A86A-82E4-4516-A23F-F18F260DBE3C}"/>
    <cellStyle name="Normal 2 2 2 20 12" xfId="21048" xr:uid="{FD0A0A43-093F-47E0-A55A-D87007BC1403}"/>
    <cellStyle name="Normal 2 2 2 20 13" xfId="21049" xr:uid="{2220D64E-4750-42EE-893D-73F83E6561FE}"/>
    <cellStyle name="Normal 2 2 2 20 14" xfId="21050" xr:uid="{B2C6A05E-3069-433B-AE0E-63A4A84B5D09}"/>
    <cellStyle name="Normal 2 2 2 20 2" xfId="21051" xr:uid="{8CB289BC-9AEA-4A60-96AF-B6B343C42D89}"/>
    <cellStyle name="Normal 2 2 2 20 2 2" xfId="21052" xr:uid="{294E1DF5-72A9-4C2D-8DF6-71001619DB86}"/>
    <cellStyle name="Normal 2 2 2 20 2 2 2" xfId="21053" xr:uid="{B715F5B7-41A3-40F3-BEDC-D28E93F305A7}"/>
    <cellStyle name="Normal 2 2 2 20 2 3" xfId="21054" xr:uid="{27D6593D-EDB0-4C0B-B535-4D12420A9B29}"/>
    <cellStyle name="Normal 2 2 2 20 2 4" xfId="21055" xr:uid="{FBAF480E-07FA-443A-B705-785A2136FF73}"/>
    <cellStyle name="Normal 2 2 2 20 2 5" xfId="21056" xr:uid="{C34CE5CB-90B9-4F5A-BC80-09BA7D90A466}"/>
    <cellStyle name="Normal 2 2 2 20 2 6" xfId="21057" xr:uid="{9424DA96-AC15-4CDA-B16D-B503740F7DC2}"/>
    <cellStyle name="Normal 2 2 2 20 3" xfId="21058" xr:uid="{207A5F6B-3052-4A51-9E25-AEC2BBD88289}"/>
    <cellStyle name="Normal 2 2 2 20 3 2" xfId="21059" xr:uid="{9DF3EB74-052E-40B5-A7E0-977CCD0028CE}"/>
    <cellStyle name="Normal 2 2 2 20 3 3" xfId="21060" xr:uid="{D5DD1700-698F-4DF9-A4EA-61BE09F44905}"/>
    <cellStyle name="Normal 2 2 2 20 3 4" xfId="21061" xr:uid="{2F49056D-EF43-4BD3-915D-93A679C80509}"/>
    <cellStyle name="Normal 2 2 2 20 3 5" xfId="21062" xr:uid="{BCF37E4B-B29F-4642-A8F1-939A2AB60B4F}"/>
    <cellStyle name="Normal 2 2 2 20 3 6" xfId="21063" xr:uid="{DAC8CA20-EDB9-4CC0-9C63-A0F719FA297E}"/>
    <cellStyle name="Normal 2 2 2 20 4" xfId="21064" xr:uid="{5F0B927A-32E8-4D6A-A85F-CBC5572FA30C}"/>
    <cellStyle name="Normal 2 2 2 20 4 2" xfId="21065" xr:uid="{BE3B6791-964A-477C-9A0A-ADDD595E51D3}"/>
    <cellStyle name="Normal 2 2 2 20 4 3" xfId="21066" xr:uid="{EBBB12BB-321B-4B66-83DA-DF51FEECEDF8}"/>
    <cellStyle name="Normal 2 2 2 20 4 4" xfId="21067" xr:uid="{0E425F8B-A4C6-4E05-84B4-201B923CAD1A}"/>
    <cellStyle name="Normal 2 2 2 20 4 5" xfId="21068" xr:uid="{C537EDB1-ADAA-45D1-820C-9DA1FC86FBE8}"/>
    <cellStyle name="Normal 2 2 2 20 4 6" xfId="21069" xr:uid="{0161A0B0-C5F3-482C-AF7F-C392C1318E84}"/>
    <cellStyle name="Normal 2 2 2 20 5" xfId="21070" xr:uid="{0C06AB56-E46A-469E-98BD-25A42F884927}"/>
    <cellStyle name="Normal 2 2 2 20 5 2" xfId="21071" xr:uid="{D7688570-EA7B-468F-8C5C-421264EEC363}"/>
    <cellStyle name="Normal 2 2 2 20 5 3" xfId="21072" xr:uid="{BAC3352D-C479-4809-80B7-9E1F1E907AA8}"/>
    <cellStyle name="Normal 2 2 2 20 5 4" xfId="21073" xr:uid="{AFB0B300-5F15-48FE-813C-E0825FEB0264}"/>
    <cellStyle name="Normal 2 2 2 20 5 5" xfId="21074" xr:uid="{BD94BDD2-BF24-4589-A101-4F4F764603C5}"/>
    <cellStyle name="Normal 2 2 2 20 5 6" xfId="21075" xr:uid="{C06A71CF-64D8-40C1-9581-50D7D6E49779}"/>
    <cellStyle name="Normal 2 2 2 20 6" xfId="21076" xr:uid="{32707397-03EF-4925-BE37-112D84F046B5}"/>
    <cellStyle name="Normal 2 2 2 20 6 2" xfId="21077" xr:uid="{6726A2F9-76A4-404A-B462-BD2D4F087733}"/>
    <cellStyle name="Normal 2 2 2 20 6 3" xfId="21078" xr:uid="{E5995A92-6901-4DF6-9F3C-3581436173BA}"/>
    <cellStyle name="Normal 2 2 2 20 6 4" xfId="21079" xr:uid="{ABC6D2C2-1322-47DC-98D1-A6C1C1ECD602}"/>
    <cellStyle name="Normal 2 2 2 20 6 5" xfId="21080" xr:uid="{B544292B-E627-4F85-8328-122245D86B32}"/>
    <cellStyle name="Normal 2 2 2 20 6 6" xfId="21081" xr:uid="{77E514C6-5B7F-42CD-ABC8-3E8306CC07F3}"/>
    <cellStyle name="Normal 2 2 2 20 7" xfId="21082" xr:uid="{BB34EFD9-E16E-4AF1-8C4B-61F22A7D4371}"/>
    <cellStyle name="Normal 2 2 2 20 7 2" xfId="21083" xr:uid="{86DDABB4-AAAE-4678-9708-A422ABD0DFC1}"/>
    <cellStyle name="Normal 2 2 2 20 7 3" xfId="21084" xr:uid="{5851B92E-720F-4788-BFD2-31FDD598FF53}"/>
    <cellStyle name="Normal 2 2 2 20 7 4" xfId="21085" xr:uid="{0B78E3C2-3FBF-46D7-AA1D-74BE7833E74D}"/>
    <cellStyle name="Normal 2 2 2 20 7 5" xfId="21086" xr:uid="{E5AD7756-3D4A-491B-BB88-F09B0AB69FD9}"/>
    <cellStyle name="Normal 2 2 2 20 7 6" xfId="21087" xr:uid="{FBDD59D2-FF16-4B7C-B09E-EC151FD6BF62}"/>
    <cellStyle name="Normal 2 2 2 20 8" xfId="21088" xr:uid="{C673F1C2-C3E4-4364-BB6A-2FAAB89584AC}"/>
    <cellStyle name="Normal 2 2 2 20 8 2" xfId="21089" xr:uid="{1D00260D-B046-4FAF-8F04-F784434C310D}"/>
    <cellStyle name="Normal 2 2 2 20 8 3" xfId="21090" xr:uid="{3B4E5A9C-8A7E-45C1-AEF0-B5FD32C44652}"/>
    <cellStyle name="Normal 2 2 2 20 8 4" xfId="21091" xr:uid="{8330797E-EBC6-4FB3-83FB-9B52262D51A0}"/>
    <cellStyle name="Normal 2 2 2 20 8 5" xfId="21092" xr:uid="{13B61EE7-5E4C-4650-8D9C-E3CB444F9CB4}"/>
    <cellStyle name="Normal 2 2 2 20 8 6" xfId="21093" xr:uid="{A9A454B2-AFE2-4901-A1D0-739B525D1353}"/>
    <cellStyle name="Normal 2 2 2 20 9" xfId="21094" xr:uid="{773B9C30-999F-47C4-905E-EEB0C10103C3}"/>
    <cellStyle name="Normal 2 2 2 21" xfId="21095" xr:uid="{8BDC684F-7352-4897-AF31-834FDE34B5F6}"/>
    <cellStyle name="Normal 2 2 2 21 10" xfId="21096" xr:uid="{2177D8EF-689D-42F9-9A78-2BFFCB7FAC68}"/>
    <cellStyle name="Normal 2 2 2 21 11" xfId="21097" xr:uid="{19A277CD-5BF2-4A0E-80B9-BE11C448ECE9}"/>
    <cellStyle name="Normal 2 2 2 21 12" xfId="21098" xr:uid="{BA24530D-B783-4BE3-B98C-B5BD9B786325}"/>
    <cellStyle name="Normal 2 2 2 21 13" xfId="21099" xr:uid="{2E0D8277-866D-4C64-9FCB-9C5304144ADD}"/>
    <cellStyle name="Normal 2 2 2 21 14" xfId="21100" xr:uid="{68202554-FFEC-44E1-8A3F-EF61562C8EE8}"/>
    <cellStyle name="Normal 2 2 2 21 2" xfId="21101" xr:uid="{54D43E19-2AF8-4F62-A846-1C47B6FFEBDF}"/>
    <cellStyle name="Normal 2 2 2 21 2 2" xfId="21102" xr:uid="{9F1DCDD6-39DF-427F-905D-470EEFCAB60B}"/>
    <cellStyle name="Normal 2 2 2 21 2 3" xfId="21103" xr:uid="{AEC168FC-FBE9-44B7-A27A-BA26CD3E1DE2}"/>
    <cellStyle name="Normal 2 2 2 21 2 4" xfId="21104" xr:uid="{EF1D5364-BE00-48B6-A12D-635A3A84A276}"/>
    <cellStyle name="Normal 2 2 2 21 2 5" xfId="21105" xr:uid="{E595AD89-434C-4D99-A08A-44AEA8B8ADEC}"/>
    <cellStyle name="Normal 2 2 2 21 2 6" xfId="21106" xr:uid="{7591B005-07DB-4162-AE4A-090127A718D1}"/>
    <cellStyle name="Normal 2 2 2 21 3" xfId="21107" xr:uid="{7E105464-CFB7-49AA-AA6C-977F9D358D6E}"/>
    <cellStyle name="Normal 2 2 2 21 3 2" xfId="21108" xr:uid="{D682CE57-EC55-4ABD-A2D7-FA036E2B4AFB}"/>
    <cellStyle name="Normal 2 2 2 21 3 3" xfId="21109" xr:uid="{E0A201E1-5C3D-4F8E-AD69-71B86D5D6451}"/>
    <cellStyle name="Normal 2 2 2 21 3 4" xfId="21110" xr:uid="{2069738B-5875-4F17-829F-F359E3E83246}"/>
    <cellStyle name="Normal 2 2 2 21 3 5" xfId="21111" xr:uid="{5B59F79C-987B-4BEE-95EC-D29016CE5BE0}"/>
    <cellStyle name="Normal 2 2 2 21 3 6" xfId="21112" xr:uid="{49A59748-EC19-4D37-B427-59361F15336C}"/>
    <cellStyle name="Normal 2 2 2 21 4" xfId="21113" xr:uid="{DDD6F0B6-B09F-4C34-BF84-7030D10DE775}"/>
    <cellStyle name="Normal 2 2 2 21 4 2" xfId="21114" xr:uid="{A86D7A17-7EF9-4849-86C4-F60B1A825F48}"/>
    <cellStyle name="Normal 2 2 2 21 4 3" xfId="21115" xr:uid="{3783DE57-F199-470E-8472-1CF73EACA1BD}"/>
    <cellStyle name="Normal 2 2 2 21 4 4" xfId="21116" xr:uid="{B965BE79-76D5-4F11-8744-E6712587C391}"/>
    <cellStyle name="Normal 2 2 2 21 4 5" xfId="21117" xr:uid="{65AA01B9-270F-4627-A6C8-1B3735B2CD8F}"/>
    <cellStyle name="Normal 2 2 2 21 4 6" xfId="21118" xr:uid="{66AF9B82-E1CF-4296-B756-6FA4FC7CDEC1}"/>
    <cellStyle name="Normal 2 2 2 21 5" xfId="21119" xr:uid="{8332F6DC-FBDC-431F-AA64-F7986636C9DE}"/>
    <cellStyle name="Normal 2 2 2 21 5 2" xfId="21120" xr:uid="{81236539-FD43-4179-B5E4-F91A225893D9}"/>
    <cellStyle name="Normal 2 2 2 21 5 3" xfId="21121" xr:uid="{97375C50-CBE8-482A-85DC-290B4ADE4511}"/>
    <cellStyle name="Normal 2 2 2 21 5 4" xfId="21122" xr:uid="{22D06109-09F3-4868-843B-D7A9EF852548}"/>
    <cellStyle name="Normal 2 2 2 21 5 5" xfId="21123" xr:uid="{B88FC7FB-7AFF-4BCC-BC68-7BE6623D2CD6}"/>
    <cellStyle name="Normal 2 2 2 21 5 6" xfId="21124" xr:uid="{6313838A-C466-4116-991F-CDDED8E69815}"/>
    <cellStyle name="Normal 2 2 2 21 6" xfId="21125" xr:uid="{5572FFF7-9324-4C47-BD22-CBF0897EBB24}"/>
    <cellStyle name="Normal 2 2 2 21 6 2" xfId="21126" xr:uid="{47B342D2-013B-4B1F-8280-FA46006574E4}"/>
    <cellStyle name="Normal 2 2 2 21 6 3" xfId="21127" xr:uid="{FFCFD762-06D7-4CF8-8153-782CD5A1A734}"/>
    <cellStyle name="Normal 2 2 2 21 6 4" xfId="21128" xr:uid="{D723ADB1-9681-4D98-96AC-F5988BC99500}"/>
    <cellStyle name="Normal 2 2 2 21 6 5" xfId="21129" xr:uid="{DB78D9B4-4AF9-4B25-AE6C-F79D51F6866F}"/>
    <cellStyle name="Normal 2 2 2 21 6 6" xfId="21130" xr:uid="{7AEF7C18-E5AB-445B-B4BF-3886333A847D}"/>
    <cellStyle name="Normal 2 2 2 21 7" xfId="21131" xr:uid="{61F5E3C5-A3F5-4D3B-848B-BADBEC9CEAF3}"/>
    <cellStyle name="Normal 2 2 2 21 7 2" xfId="21132" xr:uid="{89B51E86-209E-443D-AE5A-B92EBB0D3B4E}"/>
    <cellStyle name="Normal 2 2 2 21 7 3" xfId="21133" xr:uid="{9F66C1E1-5ABA-4D41-9CB3-E0CDF86076A8}"/>
    <cellStyle name="Normal 2 2 2 21 7 4" xfId="21134" xr:uid="{FB7F8601-8769-490C-9D1E-B2046E975C46}"/>
    <cellStyle name="Normal 2 2 2 21 7 5" xfId="21135" xr:uid="{EF80C9A4-4841-4DA5-8241-987CB1C0E269}"/>
    <cellStyle name="Normal 2 2 2 21 7 6" xfId="21136" xr:uid="{4211CBF0-E8AA-4EA8-AB87-671517DF567D}"/>
    <cellStyle name="Normal 2 2 2 21 8" xfId="21137" xr:uid="{6AA81F9F-8DC0-42A1-999A-6DFF8714785A}"/>
    <cellStyle name="Normal 2 2 2 21 8 2" xfId="21138" xr:uid="{6EB06ED2-B131-4551-9BCC-50A1F859F67F}"/>
    <cellStyle name="Normal 2 2 2 21 8 3" xfId="21139" xr:uid="{CA370D7A-39ED-4822-916B-C21291A0C557}"/>
    <cellStyle name="Normal 2 2 2 21 8 4" xfId="21140" xr:uid="{154A52E8-278D-4661-A7FA-4312339691B1}"/>
    <cellStyle name="Normal 2 2 2 21 8 5" xfId="21141" xr:uid="{A4052371-09F6-432D-A7DD-D251A49A0DFD}"/>
    <cellStyle name="Normal 2 2 2 21 8 6" xfId="21142" xr:uid="{8F74B993-BCD6-40FE-A755-2C78B7B7C33A}"/>
    <cellStyle name="Normal 2 2 2 21 9" xfId="21143" xr:uid="{4041990E-4CFC-4BEB-A738-B80C8CB7B461}"/>
    <cellStyle name="Normal 2 2 2 22" xfId="21144" xr:uid="{A38CCA2D-A4E9-465B-BBFD-84E61C0636AF}"/>
    <cellStyle name="Normal 2 2 2 22 10" xfId="21145" xr:uid="{AAA91FD9-1D8C-4EAE-B1B2-FE087C172896}"/>
    <cellStyle name="Normal 2 2 2 22 11" xfId="21146" xr:uid="{914D89AF-9D6F-4974-86BA-07C92E4B45B5}"/>
    <cellStyle name="Normal 2 2 2 22 12" xfId="21147" xr:uid="{D76199DC-F663-4065-A7FE-A87B5A066598}"/>
    <cellStyle name="Normal 2 2 2 22 13" xfId="21148" xr:uid="{9C7B5DBC-E621-4F2E-9CED-566BE28CB988}"/>
    <cellStyle name="Normal 2 2 2 22 14" xfId="21149" xr:uid="{087D2DF0-6056-400A-B441-460F4716C9C7}"/>
    <cellStyle name="Normal 2 2 2 22 2" xfId="21150" xr:uid="{617971A6-EC65-471C-9742-876DA74A5EA9}"/>
    <cellStyle name="Normal 2 2 2 22 2 2" xfId="21151" xr:uid="{59E1CE01-2DAE-45BC-B781-CD39E0D809C6}"/>
    <cellStyle name="Normal 2 2 2 22 2 3" xfId="21152" xr:uid="{A274586E-96B2-4072-AB1C-86F97A53E0E9}"/>
    <cellStyle name="Normal 2 2 2 22 2 4" xfId="21153" xr:uid="{9C88F208-519F-477E-86C3-F4F0CE2C3A6E}"/>
    <cellStyle name="Normal 2 2 2 22 2 5" xfId="21154" xr:uid="{F80081A5-3328-452C-B63F-CF30FE7ED35B}"/>
    <cellStyle name="Normal 2 2 2 22 2 6" xfId="21155" xr:uid="{A1EB957C-63A3-4E24-A90C-B0F125AA325C}"/>
    <cellStyle name="Normal 2 2 2 22 3" xfId="21156" xr:uid="{C5328508-CE41-400B-B5F2-D41E5C493220}"/>
    <cellStyle name="Normal 2 2 2 22 3 2" xfId="21157" xr:uid="{0E15C1B2-35E6-4BA2-8B53-8094872D0714}"/>
    <cellStyle name="Normal 2 2 2 22 3 3" xfId="21158" xr:uid="{0B356E3E-EE20-4367-82D7-25E8ABA34602}"/>
    <cellStyle name="Normal 2 2 2 22 3 4" xfId="21159" xr:uid="{61CA913A-AF45-4C4B-9D2E-43334CBD53EE}"/>
    <cellStyle name="Normal 2 2 2 22 3 5" xfId="21160" xr:uid="{8E84F19B-67CC-4937-8184-59314CDCF6DC}"/>
    <cellStyle name="Normal 2 2 2 22 3 6" xfId="21161" xr:uid="{8FAD0466-D886-4A33-88F2-632244B23F2C}"/>
    <cellStyle name="Normal 2 2 2 22 4" xfId="21162" xr:uid="{BD71DEC2-241B-4349-8CFB-72EEB52CDD2B}"/>
    <cellStyle name="Normal 2 2 2 22 4 2" xfId="21163" xr:uid="{7C23BFAD-61BA-40E0-BABC-22BA2C3EE4A5}"/>
    <cellStyle name="Normal 2 2 2 22 4 3" xfId="21164" xr:uid="{0578B0A8-D0D4-40F6-8AD2-F1F588672995}"/>
    <cellStyle name="Normal 2 2 2 22 4 4" xfId="21165" xr:uid="{C43458E5-AAC0-48FB-B8F3-4884189B47AB}"/>
    <cellStyle name="Normal 2 2 2 22 4 5" xfId="21166" xr:uid="{E0917A3D-1141-4C28-8860-4B2271CE2F9C}"/>
    <cellStyle name="Normal 2 2 2 22 4 6" xfId="21167" xr:uid="{F76B96F6-2C15-439A-821A-C722002E1DA6}"/>
    <cellStyle name="Normal 2 2 2 22 5" xfId="21168" xr:uid="{B78D61AF-A40C-47B1-BBA6-9E8AF7D9352B}"/>
    <cellStyle name="Normal 2 2 2 22 5 2" xfId="21169" xr:uid="{8CE6E495-3CBA-4E2D-94A5-766B5C399102}"/>
    <cellStyle name="Normal 2 2 2 22 5 3" xfId="21170" xr:uid="{892AFC2D-BCC9-43F4-BFE1-0E25DDA512EC}"/>
    <cellStyle name="Normal 2 2 2 22 5 4" xfId="21171" xr:uid="{A14D94D3-55E3-4B41-AF7F-3AB3A53ADD6C}"/>
    <cellStyle name="Normal 2 2 2 22 5 5" xfId="21172" xr:uid="{EB189760-0788-48AD-83C3-B000FFECD6EC}"/>
    <cellStyle name="Normal 2 2 2 22 5 6" xfId="21173" xr:uid="{E3F48EEB-36F7-40AD-BEF9-641FD4260C79}"/>
    <cellStyle name="Normal 2 2 2 22 6" xfId="21174" xr:uid="{75902B7B-7765-450F-8E85-31935FE721F2}"/>
    <cellStyle name="Normal 2 2 2 22 6 2" xfId="21175" xr:uid="{73EB52B5-A043-49AA-AE70-CD52670EB9F7}"/>
    <cellStyle name="Normal 2 2 2 22 6 3" xfId="21176" xr:uid="{6AC39A15-A63E-4A45-AD39-139314D22E41}"/>
    <cellStyle name="Normal 2 2 2 22 6 4" xfId="21177" xr:uid="{F9B74689-067D-475A-8774-3D906A51F7E8}"/>
    <cellStyle name="Normal 2 2 2 22 6 5" xfId="21178" xr:uid="{8D5405EF-0BD4-4173-B4A6-607055BAF4C9}"/>
    <cellStyle name="Normal 2 2 2 22 6 6" xfId="21179" xr:uid="{95A0D3F2-43C9-4A9B-9C39-D35AEC7058EC}"/>
    <cellStyle name="Normal 2 2 2 22 7" xfId="21180" xr:uid="{E0349266-E622-4198-AACA-530D293501C6}"/>
    <cellStyle name="Normal 2 2 2 22 7 2" xfId="21181" xr:uid="{057A4EF0-5FB3-4D43-A89F-8326195049EF}"/>
    <cellStyle name="Normal 2 2 2 22 7 3" xfId="21182" xr:uid="{F73ED9D6-BDD8-491A-98B5-443075530701}"/>
    <cellStyle name="Normal 2 2 2 22 7 4" xfId="21183" xr:uid="{B2C50D11-278A-4FEE-A3FC-50BD55270D50}"/>
    <cellStyle name="Normal 2 2 2 22 7 5" xfId="21184" xr:uid="{65661DF8-80CC-4AA8-9342-BA8C8C126B1D}"/>
    <cellStyle name="Normal 2 2 2 22 7 6" xfId="21185" xr:uid="{2D64473C-64E5-4BE6-A40E-CAA81125FCD4}"/>
    <cellStyle name="Normal 2 2 2 22 8" xfId="21186" xr:uid="{3040EE98-D4A4-4E73-A13E-08FAA8FA3BCA}"/>
    <cellStyle name="Normal 2 2 2 22 8 2" xfId="21187" xr:uid="{4E2A2AC9-765F-4AD6-A2C8-248C55DE4776}"/>
    <cellStyle name="Normal 2 2 2 22 8 3" xfId="21188" xr:uid="{6A023E21-2B33-4823-A97C-363CB05B290B}"/>
    <cellStyle name="Normal 2 2 2 22 8 4" xfId="21189" xr:uid="{ED0DD3AC-AA0D-4550-BBF4-811E2B2B9C1E}"/>
    <cellStyle name="Normal 2 2 2 22 8 5" xfId="21190" xr:uid="{7F6C9FC7-9E51-41BC-B459-53E6581D882C}"/>
    <cellStyle name="Normal 2 2 2 22 8 6" xfId="21191" xr:uid="{4EC8CCA9-D694-4EBE-9E53-FAC4619FD082}"/>
    <cellStyle name="Normal 2 2 2 22 9" xfId="21192" xr:uid="{49C8F135-3913-4E36-870F-598C09F2D7EA}"/>
    <cellStyle name="Normal 2 2 2 23" xfId="21193" xr:uid="{FB51ACDB-B7BF-4615-B5B4-5454EB077A05}"/>
    <cellStyle name="Normal 2 2 2 23 10" xfId="21194" xr:uid="{DA57C0B3-DEF8-4F5E-844E-578EA41295E0}"/>
    <cellStyle name="Normal 2 2 2 23 11" xfId="21195" xr:uid="{A37D5644-B1DC-43C1-A157-664C942C5BAC}"/>
    <cellStyle name="Normal 2 2 2 23 12" xfId="21196" xr:uid="{FC35BF5D-3C6B-4766-B2A7-EBC7B90CEC5E}"/>
    <cellStyle name="Normal 2 2 2 23 13" xfId="21197" xr:uid="{83298505-CDD8-480E-8E7B-80A99069C38B}"/>
    <cellStyle name="Normal 2 2 2 23 14" xfId="21198" xr:uid="{4F5CCC5E-6A47-4B83-B01D-46058949D1B4}"/>
    <cellStyle name="Normal 2 2 2 23 2" xfId="21199" xr:uid="{9EFF38DE-0190-4A15-A638-DE295A492DAF}"/>
    <cellStyle name="Normal 2 2 2 23 2 2" xfId="21200" xr:uid="{4FF9AFDE-744F-4DCD-8967-597FBA4A6C05}"/>
    <cellStyle name="Normal 2 2 2 23 2 3" xfId="21201" xr:uid="{3EE20B7F-9371-47EC-8A42-5936E73A425D}"/>
    <cellStyle name="Normal 2 2 2 23 2 4" xfId="21202" xr:uid="{2932BB90-E222-4B16-9F40-1D1820FB43D0}"/>
    <cellStyle name="Normal 2 2 2 23 2 5" xfId="21203" xr:uid="{C215A579-6A99-4DBD-A832-CC1497AA738E}"/>
    <cellStyle name="Normal 2 2 2 23 2 6" xfId="21204" xr:uid="{216FEAD9-7866-4FE0-A82E-0529382470FC}"/>
    <cellStyle name="Normal 2 2 2 23 3" xfId="21205" xr:uid="{F7D31A35-B29A-4B56-8504-07579A4B6A69}"/>
    <cellStyle name="Normal 2 2 2 23 3 2" xfId="21206" xr:uid="{F2B57BB4-2B94-40A5-BF77-AC7FCDD43C86}"/>
    <cellStyle name="Normal 2 2 2 23 3 3" xfId="21207" xr:uid="{2CD4B0F2-C179-4AC9-B5F4-783500832A57}"/>
    <cellStyle name="Normal 2 2 2 23 3 4" xfId="21208" xr:uid="{04AAA77E-21E5-4D6B-B772-53830453506B}"/>
    <cellStyle name="Normal 2 2 2 23 3 5" xfId="21209" xr:uid="{C6ECCA99-E5E8-4009-AB23-B3840D14B0D1}"/>
    <cellStyle name="Normal 2 2 2 23 3 6" xfId="21210" xr:uid="{CB5C8528-72D0-4DDB-A377-D19671F05725}"/>
    <cellStyle name="Normal 2 2 2 23 4" xfId="21211" xr:uid="{8B4670AE-0F1B-4D04-B044-DAC757899E64}"/>
    <cellStyle name="Normal 2 2 2 23 4 2" xfId="21212" xr:uid="{1755A24D-EF45-43A0-9E67-3FFFB7BB5075}"/>
    <cellStyle name="Normal 2 2 2 23 4 3" xfId="21213" xr:uid="{97E1847D-5F05-408A-9B5B-2C3D48E62C63}"/>
    <cellStyle name="Normal 2 2 2 23 4 4" xfId="21214" xr:uid="{E88CCA38-6524-49F0-9375-2B9A125BAD42}"/>
    <cellStyle name="Normal 2 2 2 23 4 5" xfId="21215" xr:uid="{7D86CBED-1FBE-4B0E-9329-54C47D1E668D}"/>
    <cellStyle name="Normal 2 2 2 23 4 6" xfId="21216" xr:uid="{C4920F18-0A29-490C-A5A7-952958F487F1}"/>
    <cellStyle name="Normal 2 2 2 23 5" xfId="21217" xr:uid="{B06E21E9-574D-4BC7-B66A-12C375F38A87}"/>
    <cellStyle name="Normal 2 2 2 23 5 2" xfId="21218" xr:uid="{C1979E6F-745A-4670-8B9C-CD2FF83259F5}"/>
    <cellStyle name="Normal 2 2 2 23 5 3" xfId="21219" xr:uid="{36176A7D-0E13-423A-9922-77C899D56F03}"/>
    <cellStyle name="Normal 2 2 2 23 5 4" xfId="21220" xr:uid="{AE262625-6F5A-48A2-A186-1FC7E005E8B4}"/>
    <cellStyle name="Normal 2 2 2 23 5 5" xfId="21221" xr:uid="{AA3A4419-97D6-41A0-B9AD-1C33C720397F}"/>
    <cellStyle name="Normal 2 2 2 23 5 6" xfId="21222" xr:uid="{70628980-CB8B-4264-93EA-B8C704D931B0}"/>
    <cellStyle name="Normal 2 2 2 23 6" xfId="21223" xr:uid="{EEAAC948-E191-492C-92F1-7693DACA3B6F}"/>
    <cellStyle name="Normal 2 2 2 23 6 2" xfId="21224" xr:uid="{2A5AFCA1-6BD9-40F8-ACA7-F69BA17B50DE}"/>
    <cellStyle name="Normal 2 2 2 23 6 3" xfId="21225" xr:uid="{F25961B4-8525-4D8C-B528-22259E0477E8}"/>
    <cellStyle name="Normal 2 2 2 23 6 4" xfId="21226" xr:uid="{5332B2AC-BB4B-4904-8525-E2873D708541}"/>
    <cellStyle name="Normal 2 2 2 23 6 5" xfId="21227" xr:uid="{E8D0D689-CBA1-436C-BE70-C95C5828296B}"/>
    <cellStyle name="Normal 2 2 2 23 6 6" xfId="21228" xr:uid="{5AF6334F-3DAB-42CB-90BD-E9CF665277A3}"/>
    <cellStyle name="Normal 2 2 2 23 7" xfId="21229" xr:uid="{66C943FC-E3BA-4D1C-8785-DA7C9587F170}"/>
    <cellStyle name="Normal 2 2 2 23 7 2" xfId="21230" xr:uid="{94A0B7C1-62E1-4311-B031-46B223BB0D96}"/>
    <cellStyle name="Normal 2 2 2 23 7 3" xfId="21231" xr:uid="{EE966514-0C1A-46B6-BAF0-6E19E7FF88BF}"/>
    <cellStyle name="Normal 2 2 2 23 7 4" xfId="21232" xr:uid="{1975E2BC-5DC7-45C2-8FCD-010CE9F8F511}"/>
    <cellStyle name="Normal 2 2 2 23 7 5" xfId="21233" xr:uid="{C8A3EA21-7C9B-45B1-A347-983CAAB11874}"/>
    <cellStyle name="Normal 2 2 2 23 7 6" xfId="21234" xr:uid="{D74ADA4C-BA55-4A7D-A0F6-1B17E824B4DE}"/>
    <cellStyle name="Normal 2 2 2 23 8" xfId="21235" xr:uid="{C27950E9-E809-4B59-B492-480625B25D48}"/>
    <cellStyle name="Normal 2 2 2 23 8 2" xfId="21236" xr:uid="{D596CD87-10D0-4840-8758-A68D83ABA557}"/>
    <cellStyle name="Normal 2 2 2 23 8 3" xfId="21237" xr:uid="{C68D794B-0B7B-4A50-ADA3-E582DE0FB605}"/>
    <cellStyle name="Normal 2 2 2 23 8 4" xfId="21238" xr:uid="{6DA723C9-46B3-4A6C-8085-3A90BDC54831}"/>
    <cellStyle name="Normal 2 2 2 23 8 5" xfId="21239" xr:uid="{EDC81BC1-2688-4BF2-915A-7889DC7DC89A}"/>
    <cellStyle name="Normal 2 2 2 23 8 6" xfId="21240" xr:uid="{D6950BBF-16F7-4348-9EC3-E0D56A887C0F}"/>
    <cellStyle name="Normal 2 2 2 23 9" xfId="21241" xr:uid="{81ED87D7-DDDB-4834-B03F-902D9ABB5698}"/>
    <cellStyle name="Normal 2 2 2 24" xfId="21242" xr:uid="{2401349F-B3E2-44B6-84A0-993BCCE96A2A}"/>
    <cellStyle name="Normal 2 2 2 24 10" xfId="21243" xr:uid="{5B52727E-BB78-456D-A66E-0F2424834E0F}"/>
    <cellStyle name="Normal 2 2 2 24 11" xfId="21244" xr:uid="{E469C08E-6122-47B0-B7EF-F15B76E975C3}"/>
    <cellStyle name="Normal 2 2 2 24 12" xfId="21245" xr:uid="{90874DCA-CBF2-4EA3-9DFD-786FE754828D}"/>
    <cellStyle name="Normal 2 2 2 24 13" xfId="21246" xr:uid="{93CA678E-DF43-4D19-A7A3-4DE70BEBB493}"/>
    <cellStyle name="Normal 2 2 2 24 14" xfId="21247" xr:uid="{AE9D9C8A-9A8A-48E7-A3C5-D8F300A8A681}"/>
    <cellStyle name="Normal 2 2 2 24 2" xfId="21248" xr:uid="{3EBC76AC-6961-46CA-B886-1C7DC152B40C}"/>
    <cellStyle name="Normal 2 2 2 24 2 2" xfId="21249" xr:uid="{948433A5-4678-4706-9776-CEBC3A28C3BC}"/>
    <cellStyle name="Normal 2 2 2 24 2 3" xfId="21250" xr:uid="{BC32772B-2DE6-4BF4-810B-7C39AA6253E7}"/>
    <cellStyle name="Normal 2 2 2 24 2 4" xfId="21251" xr:uid="{35002F9A-D9DC-4A8B-A744-B40C866B3811}"/>
    <cellStyle name="Normal 2 2 2 24 2 5" xfId="21252" xr:uid="{CE5A7EDA-7A85-4273-9A8B-6E36164D188E}"/>
    <cellStyle name="Normal 2 2 2 24 2 6" xfId="21253" xr:uid="{56986B11-0129-4437-AAE5-CED24B23D78F}"/>
    <cellStyle name="Normal 2 2 2 24 3" xfId="21254" xr:uid="{E096FAFA-5246-41E6-860B-F81E75E06C32}"/>
    <cellStyle name="Normal 2 2 2 24 3 2" xfId="21255" xr:uid="{115E2C0F-5585-4045-ADD6-28E0420275B9}"/>
    <cellStyle name="Normal 2 2 2 24 3 3" xfId="21256" xr:uid="{0D64021C-597D-4129-99B8-B6BB3092DE33}"/>
    <cellStyle name="Normal 2 2 2 24 3 4" xfId="21257" xr:uid="{48483FB9-E48B-46CD-8931-56193573A21A}"/>
    <cellStyle name="Normal 2 2 2 24 3 5" xfId="21258" xr:uid="{2C51EFD2-EF14-4031-B761-AAA865F951DD}"/>
    <cellStyle name="Normal 2 2 2 24 3 6" xfId="21259" xr:uid="{C8F1C2E1-108B-4A9D-A90A-8D9B770A730D}"/>
    <cellStyle name="Normal 2 2 2 24 4" xfId="21260" xr:uid="{38E44315-A711-41BF-903A-31FC5EB6C7AB}"/>
    <cellStyle name="Normal 2 2 2 24 4 2" xfId="21261" xr:uid="{6B4AC199-CA42-4D56-83A4-3B90DBC4C22C}"/>
    <cellStyle name="Normal 2 2 2 24 4 3" xfId="21262" xr:uid="{623B2DC9-B374-4BB0-BCCD-5B2A9AE04DE1}"/>
    <cellStyle name="Normal 2 2 2 24 4 4" xfId="21263" xr:uid="{2C4C829D-535F-4FF0-93D2-82F5D5E01B8D}"/>
    <cellStyle name="Normal 2 2 2 24 4 5" xfId="21264" xr:uid="{CB028FEE-281F-40C8-9D6A-DDE191B83824}"/>
    <cellStyle name="Normal 2 2 2 24 4 6" xfId="21265" xr:uid="{8D491404-62FC-483D-A85D-A00FA22C2F38}"/>
    <cellStyle name="Normal 2 2 2 24 5" xfId="21266" xr:uid="{3C470124-4021-4C39-ABE7-BF58DDC815CD}"/>
    <cellStyle name="Normal 2 2 2 24 5 2" xfId="21267" xr:uid="{DF98402F-DFD1-4CDB-8972-10F644659138}"/>
    <cellStyle name="Normal 2 2 2 24 5 3" xfId="21268" xr:uid="{A5537F99-1720-4B0A-97D4-B1E62B723BA5}"/>
    <cellStyle name="Normal 2 2 2 24 5 4" xfId="21269" xr:uid="{B42FD001-31D6-4900-A38B-75ABB2E3B19D}"/>
    <cellStyle name="Normal 2 2 2 24 5 5" xfId="21270" xr:uid="{0BDC23A9-040C-4C54-A287-6B5238EBA1DE}"/>
    <cellStyle name="Normal 2 2 2 24 5 6" xfId="21271" xr:uid="{81C7BFDD-4F0D-458E-90C0-750EA3A0173C}"/>
    <cellStyle name="Normal 2 2 2 24 6" xfId="21272" xr:uid="{1E96B243-B1B7-47CC-8DD1-17221DC2838C}"/>
    <cellStyle name="Normal 2 2 2 24 6 2" xfId="21273" xr:uid="{8A93EADF-5D81-4897-98B4-33A3A1D23956}"/>
    <cellStyle name="Normal 2 2 2 24 6 3" xfId="21274" xr:uid="{BC745DAE-2782-40A7-906A-C5BF7B2B303F}"/>
    <cellStyle name="Normal 2 2 2 24 6 4" xfId="21275" xr:uid="{5DC97CB7-3B43-4FBE-AF0A-FA4D0E9A7E91}"/>
    <cellStyle name="Normal 2 2 2 24 6 5" xfId="21276" xr:uid="{65625426-4AB1-4CEC-88C5-E273F7C329C3}"/>
    <cellStyle name="Normal 2 2 2 24 6 6" xfId="21277" xr:uid="{43DDDFE0-5BC2-4F54-9C3F-247768A2B111}"/>
    <cellStyle name="Normal 2 2 2 24 7" xfId="21278" xr:uid="{D5D00288-6F4D-4FB3-B061-F119AEBB6A0E}"/>
    <cellStyle name="Normal 2 2 2 24 7 2" xfId="21279" xr:uid="{1FEC31AF-B8D2-4B4F-A2B5-E88AA1618A6B}"/>
    <cellStyle name="Normal 2 2 2 24 7 3" xfId="21280" xr:uid="{56332AF4-72A5-42C1-8517-2B4B0D174E71}"/>
    <cellStyle name="Normal 2 2 2 24 7 4" xfId="21281" xr:uid="{A6F4FA50-7F18-40C0-B644-2CC0CD069708}"/>
    <cellStyle name="Normal 2 2 2 24 7 5" xfId="21282" xr:uid="{C14309B8-C829-4FA0-973A-213388751865}"/>
    <cellStyle name="Normal 2 2 2 24 7 6" xfId="21283" xr:uid="{E9AD3109-A0C5-4D49-8EC9-C4EBDF47EEE5}"/>
    <cellStyle name="Normal 2 2 2 24 8" xfId="21284" xr:uid="{E9DF2CD5-9EA8-45CF-AFC4-F86B6287F453}"/>
    <cellStyle name="Normal 2 2 2 24 8 2" xfId="21285" xr:uid="{4135FBF7-CB47-44C4-946D-19EA5007447F}"/>
    <cellStyle name="Normal 2 2 2 24 8 3" xfId="21286" xr:uid="{533035D7-35E6-46DE-A461-5491C1754941}"/>
    <cellStyle name="Normal 2 2 2 24 8 4" xfId="21287" xr:uid="{1CCADCE7-BFF6-4860-A0B8-E6BC28F8AF93}"/>
    <cellStyle name="Normal 2 2 2 24 8 5" xfId="21288" xr:uid="{93595002-DA2B-4379-8446-D8BA6B3755E1}"/>
    <cellStyle name="Normal 2 2 2 24 8 6" xfId="21289" xr:uid="{3FC32521-70CE-49BB-BFA9-1F8BCBFEF75D}"/>
    <cellStyle name="Normal 2 2 2 24 9" xfId="21290" xr:uid="{99F8A5E4-04DB-44F7-AD00-619E602DCDE1}"/>
    <cellStyle name="Normal 2 2 2 25" xfId="21291" xr:uid="{7BF9F442-84B9-4C8E-AED8-0D7C5CA500BF}"/>
    <cellStyle name="Normal 2 2 2 25 10" xfId="21292" xr:uid="{AA4D90F9-2FD2-4519-89F8-8A1C0265F6AC}"/>
    <cellStyle name="Normal 2 2 2 25 11" xfId="21293" xr:uid="{F08F0FB9-39E8-44C5-8A15-1E82C20B6ACE}"/>
    <cellStyle name="Normal 2 2 2 25 12" xfId="21294" xr:uid="{60E7CE94-758B-4860-8875-6F377189CF2F}"/>
    <cellStyle name="Normal 2 2 2 25 13" xfId="21295" xr:uid="{21496F90-DD05-45F1-A4F8-ED1168D5E678}"/>
    <cellStyle name="Normal 2 2 2 25 14" xfId="21296" xr:uid="{671F38EF-0BAB-479C-909C-0A1A67566FB0}"/>
    <cellStyle name="Normal 2 2 2 25 2" xfId="21297" xr:uid="{4168D75F-2EF9-4AD1-9447-361685AEDAD4}"/>
    <cellStyle name="Normal 2 2 2 25 2 2" xfId="21298" xr:uid="{86666A77-B23A-46CC-979D-126DCAFA8A76}"/>
    <cellStyle name="Normal 2 2 2 25 2 3" xfId="21299" xr:uid="{3181D83F-7661-4DDE-AE08-14D5D6DBD844}"/>
    <cellStyle name="Normal 2 2 2 25 2 4" xfId="21300" xr:uid="{C7139BAC-5C2C-4602-9794-913E7F57E10E}"/>
    <cellStyle name="Normal 2 2 2 25 2 5" xfId="21301" xr:uid="{B29C3AB0-2B07-4FCF-9428-8D760AABC48D}"/>
    <cellStyle name="Normal 2 2 2 25 2 6" xfId="21302" xr:uid="{B49FD656-D85B-4201-92BB-44481ED79946}"/>
    <cellStyle name="Normal 2 2 2 25 3" xfId="21303" xr:uid="{83C53E21-8C24-4F81-A922-0374C1D05BD4}"/>
    <cellStyle name="Normal 2 2 2 25 3 2" xfId="21304" xr:uid="{B4CFAAFB-EFA9-44DF-AB02-E424E9ECEF5E}"/>
    <cellStyle name="Normal 2 2 2 25 3 3" xfId="21305" xr:uid="{246FCD2F-1318-49CA-B34F-C66A5C128A5A}"/>
    <cellStyle name="Normal 2 2 2 25 3 4" xfId="21306" xr:uid="{C4B74C38-F337-4622-8E11-85F75E3DC95A}"/>
    <cellStyle name="Normal 2 2 2 25 3 5" xfId="21307" xr:uid="{D79D6D60-C610-425F-AB08-C6E4AA94C550}"/>
    <cellStyle name="Normal 2 2 2 25 3 6" xfId="21308" xr:uid="{107A252A-21A3-4651-BE76-157D9E998D69}"/>
    <cellStyle name="Normal 2 2 2 25 4" xfId="21309" xr:uid="{BED2BA01-3973-4967-A3D4-1C91217E2215}"/>
    <cellStyle name="Normal 2 2 2 25 4 2" xfId="21310" xr:uid="{27B0198E-A2AE-4E4D-A47B-FA1D2FED535D}"/>
    <cellStyle name="Normal 2 2 2 25 4 3" xfId="21311" xr:uid="{E12C1144-2E52-41F1-B4F3-7F9A58CB98EC}"/>
    <cellStyle name="Normal 2 2 2 25 4 4" xfId="21312" xr:uid="{5DA8A00A-0F6F-4327-9409-7D76A49D8447}"/>
    <cellStyle name="Normal 2 2 2 25 4 5" xfId="21313" xr:uid="{3392D9ED-3B66-4EE9-BE42-A1287A7546F7}"/>
    <cellStyle name="Normal 2 2 2 25 4 6" xfId="21314" xr:uid="{5736B2F7-E9D1-4107-873D-136D65E0E494}"/>
    <cellStyle name="Normal 2 2 2 25 5" xfId="21315" xr:uid="{F7343BB5-E50A-4927-B20D-2272C3C78876}"/>
    <cellStyle name="Normal 2 2 2 25 5 2" xfId="21316" xr:uid="{5F1A3A6E-FED2-47D6-BFC8-4D27225BA227}"/>
    <cellStyle name="Normal 2 2 2 25 5 3" xfId="21317" xr:uid="{7CAD6550-50F3-465E-AD04-3075AF28EBFF}"/>
    <cellStyle name="Normal 2 2 2 25 5 4" xfId="21318" xr:uid="{8B953A19-40AF-4000-A844-A3B3C4358856}"/>
    <cellStyle name="Normal 2 2 2 25 5 5" xfId="21319" xr:uid="{B2919047-172C-4E75-B7B2-62FDF8E10A68}"/>
    <cellStyle name="Normal 2 2 2 25 5 6" xfId="21320" xr:uid="{2C7C0DF6-658F-4B75-B724-D0F4AD84FE57}"/>
    <cellStyle name="Normal 2 2 2 25 6" xfId="21321" xr:uid="{738BFC4A-B3AA-4294-A8CE-F1CC34F999AB}"/>
    <cellStyle name="Normal 2 2 2 25 6 2" xfId="21322" xr:uid="{9A5ACC76-8669-4DA9-9D0D-4F1D842F5FD6}"/>
    <cellStyle name="Normal 2 2 2 25 6 3" xfId="21323" xr:uid="{47FB7F79-45E3-4F4E-A164-48C6BB452518}"/>
    <cellStyle name="Normal 2 2 2 25 6 4" xfId="21324" xr:uid="{A82D698B-4E94-458F-B707-5DA17564E4DA}"/>
    <cellStyle name="Normal 2 2 2 25 6 5" xfId="21325" xr:uid="{96E3D148-0822-4326-B11C-58526D946710}"/>
    <cellStyle name="Normal 2 2 2 25 6 6" xfId="21326" xr:uid="{7C537536-6824-4ECA-B88D-440B919C5997}"/>
    <cellStyle name="Normal 2 2 2 25 7" xfId="21327" xr:uid="{B44EC580-2A30-4B80-9787-F3A9B5565FF7}"/>
    <cellStyle name="Normal 2 2 2 25 7 2" xfId="21328" xr:uid="{E4709AC3-0DCC-49D2-9957-E1F2B0A37419}"/>
    <cellStyle name="Normal 2 2 2 25 7 3" xfId="21329" xr:uid="{EC158702-D52D-49F2-A698-687CD47184A9}"/>
    <cellStyle name="Normal 2 2 2 25 7 4" xfId="21330" xr:uid="{30BA464F-F7F7-46ED-B977-84C250C3C6FB}"/>
    <cellStyle name="Normal 2 2 2 25 7 5" xfId="21331" xr:uid="{FEA29C71-1974-43AD-A5E0-DE4D5D2605E8}"/>
    <cellStyle name="Normal 2 2 2 25 7 6" xfId="21332" xr:uid="{9C0496DD-2E65-4074-9D18-85BADA9374F1}"/>
    <cellStyle name="Normal 2 2 2 25 8" xfId="21333" xr:uid="{19DAEEB0-36BE-4C5A-A6FB-F83B3A7D808B}"/>
    <cellStyle name="Normal 2 2 2 25 8 2" xfId="21334" xr:uid="{B6FB756A-67BB-4F25-85EE-C335E96F3886}"/>
    <cellStyle name="Normal 2 2 2 25 8 3" xfId="21335" xr:uid="{56A72B1F-4D4B-4D73-8285-DCEC76EEF3CB}"/>
    <cellStyle name="Normal 2 2 2 25 8 4" xfId="21336" xr:uid="{43C91213-A009-4BDC-B1DC-EC7BCCEBDA12}"/>
    <cellStyle name="Normal 2 2 2 25 8 5" xfId="21337" xr:uid="{48F6280D-63EA-4A0C-BD3C-842F2C20F729}"/>
    <cellStyle name="Normal 2 2 2 25 8 6" xfId="21338" xr:uid="{B7343878-8B48-4F77-96D6-92041CD39D49}"/>
    <cellStyle name="Normal 2 2 2 25 9" xfId="21339" xr:uid="{2A26C260-13D6-46C4-8D90-406C37B6AA62}"/>
    <cellStyle name="Normal 2 2 2 26" xfId="21340" xr:uid="{5CF8EDBC-517B-4E1F-BFFC-2F66F45F441A}"/>
    <cellStyle name="Normal 2 2 2 26 10" xfId="21341" xr:uid="{A44F7BDD-12DA-4343-A633-2FBEA5605B4A}"/>
    <cellStyle name="Normal 2 2 2 26 11" xfId="21342" xr:uid="{671CBE28-1887-424A-9E65-D8980E1571D9}"/>
    <cellStyle name="Normal 2 2 2 26 12" xfId="21343" xr:uid="{276DECB4-E0B0-477B-8F6E-37AA45969083}"/>
    <cellStyle name="Normal 2 2 2 26 13" xfId="21344" xr:uid="{0438B3BB-27E7-4202-8811-2D7311B87787}"/>
    <cellStyle name="Normal 2 2 2 26 14" xfId="21345" xr:uid="{F7F8F0D4-71C3-451F-A99C-07C047BC532B}"/>
    <cellStyle name="Normal 2 2 2 26 2" xfId="21346" xr:uid="{84EB1054-BDC1-4BBF-8A5C-DAA8E1C5F00C}"/>
    <cellStyle name="Normal 2 2 2 26 2 2" xfId="21347" xr:uid="{AE99BF37-2AD3-4C5C-B214-21B0D850D8A4}"/>
    <cellStyle name="Normal 2 2 2 26 2 3" xfId="21348" xr:uid="{82CF23D3-F717-48B9-AE3A-061FC7245DE8}"/>
    <cellStyle name="Normal 2 2 2 26 2 4" xfId="21349" xr:uid="{744EC1AA-7B39-4C0A-AD14-550DC2FB6712}"/>
    <cellStyle name="Normal 2 2 2 26 2 5" xfId="21350" xr:uid="{9B38B1AA-663A-46BC-BE82-F66230A830AC}"/>
    <cellStyle name="Normal 2 2 2 26 2 6" xfId="21351" xr:uid="{87A6F01A-0BF4-4AAC-8D79-BAA52ABD3E1A}"/>
    <cellStyle name="Normal 2 2 2 26 3" xfId="21352" xr:uid="{4FFBA1A4-F7D0-4372-A97C-7D5F8CC839E0}"/>
    <cellStyle name="Normal 2 2 2 26 3 2" xfId="21353" xr:uid="{34B8227F-0CE4-431B-84FD-6C649A92AACC}"/>
    <cellStyle name="Normal 2 2 2 26 3 3" xfId="21354" xr:uid="{F8A017F0-149E-4771-8BCA-D4105509B0C9}"/>
    <cellStyle name="Normal 2 2 2 26 3 4" xfId="21355" xr:uid="{B1D2E05D-4B5A-4DCA-806F-6E6DBA93FCF7}"/>
    <cellStyle name="Normal 2 2 2 26 3 5" xfId="21356" xr:uid="{1B1AB4E5-D854-465A-A99D-C1C18F17275E}"/>
    <cellStyle name="Normal 2 2 2 26 3 6" xfId="21357" xr:uid="{A6952B4B-13AC-4D67-88C3-D5AFA8A1B4EE}"/>
    <cellStyle name="Normal 2 2 2 26 4" xfId="21358" xr:uid="{E5747D9D-BCB2-4024-93ED-AB9DF0C75AC1}"/>
    <cellStyle name="Normal 2 2 2 26 4 2" xfId="21359" xr:uid="{A97C4148-C6D8-44FD-BB11-C59131EB0F54}"/>
    <cellStyle name="Normal 2 2 2 26 4 3" xfId="21360" xr:uid="{6748A103-00E4-44B6-A164-948D82885174}"/>
    <cellStyle name="Normal 2 2 2 26 4 4" xfId="21361" xr:uid="{CD4BDBE2-F941-41E4-9AD8-9E0AF4BABB90}"/>
    <cellStyle name="Normal 2 2 2 26 4 5" xfId="21362" xr:uid="{559FC114-C667-48C5-8E28-51F314D18434}"/>
    <cellStyle name="Normal 2 2 2 26 4 6" xfId="21363" xr:uid="{49035334-7A71-437B-994C-8A64051829FC}"/>
    <cellStyle name="Normal 2 2 2 26 5" xfId="21364" xr:uid="{74B8E2D9-12F6-4DCE-8E4D-DCA8105313A1}"/>
    <cellStyle name="Normal 2 2 2 26 5 2" xfId="21365" xr:uid="{65F7C768-C2FA-40D7-A968-F00E32F24265}"/>
    <cellStyle name="Normal 2 2 2 26 5 3" xfId="21366" xr:uid="{979836B4-83DB-4911-8BB2-8F2B7156273C}"/>
    <cellStyle name="Normal 2 2 2 26 5 4" xfId="21367" xr:uid="{A07CA762-5159-47A6-A73F-B4AE5D601A17}"/>
    <cellStyle name="Normal 2 2 2 26 5 5" xfId="21368" xr:uid="{0D442447-961A-48FE-B296-ED057F94E586}"/>
    <cellStyle name="Normal 2 2 2 26 5 6" xfId="21369" xr:uid="{301D79AE-7A3D-4383-B0F2-C8277B4347FC}"/>
    <cellStyle name="Normal 2 2 2 26 6" xfId="21370" xr:uid="{7E1524F9-E7A0-4003-BD92-3BDE6A10B6C7}"/>
    <cellStyle name="Normal 2 2 2 26 6 2" xfId="21371" xr:uid="{C10E611E-2857-4E27-B660-354A92453330}"/>
    <cellStyle name="Normal 2 2 2 26 6 3" xfId="21372" xr:uid="{4A11A81A-BCE9-4EC8-9B1A-FF16C16D934F}"/>
    <cellStyle name="Normal 2 2 2 26 6 4" xfId="21373" xr:uid="{5057A509-F5B3-4D10-88CD-8F03AC19DD67}"/>
    <cellStyle name="Normal 2 2 2 26 6 5" xfId="21374" xr:uid="{406ADF4A-6E62-4AC3-B94F-FE22AEF4B70D}"/>
    <cellStyle name="Normal 2 2 2 26 6 6" xfId="21375" xr:uid="{BA653436-48C7-4196-B67F-DDC8397AADD4}"/>
    <cellStyle name="Normal 2 2 2 26 7" xfId="21376" xr:uid="{E420088F-E3F0-4D06-A25A-FAC7291445A6}"/>
    <cellStyle name="Normal 2 2 2 26 7 2" xfId="21377" xr:uid="{4F2D7164-D270-4870-8F2D-C6C169A81419}"/>
    <cellStyle name="Normal 2 2 2 26 7 3" xfId="21378" xr:uid="{E1A8CD3D-18A9-4F90-A330-908F8F30A350}"/>
    <cellStyle name="Normal 2 2 2 26 7 4" xfId="21379" xr:uid="{32CD4AF5-66A6-4F29-918D-1F3F6BC3A1F3}"/>
    <cellStyle name="Normal 2 2 2 26 7 5" xfId="21380" xr:uid="{7F1D188C-D41E-4E37-BEEB-34364F2BBE6C}"/>
    <cellStyle name="Normal 2 2 2 26 7 6" xfId="21381" xr:uid="{0642BCB7-8837-45B2-80AA-6C31838E4EDA}"/>
    <cellStyle name="Normal 2 2 2 26 8" xfId="21382" xr:uid="{4A216767-2CA7-4999-9EC9-B23381AF6BE4}"/>
    <cellStyle name="Normal 2 2 2 26 8 2" xfId="21383" xr:uid="{E01A68CB-2B83-4021-811C-D3925F5319B3}"/>
    <cellStyle name="Normal 2 2 2 26 8 3" xfId="21384" xr:uid="{15B2A28E-EBE7-4A10-A53F-48119C7BE0AC}"/>
    <cellStyle name="Normal 2 2 2 26 8 4" xfId="21385" xr:uid="{676C9A6D-E2FB-4FB9-ACFB-33CAB5F8828F}"/>
    <cellStyle name="Normal 2 2 2 26 8 5" xfId="21386" xr:uid="{90E5D695-B8B1-4247-9C84-4CAC06A61C0E}"/>
    <cellStyle name="Normal 2 2 2 26 8 6" xfId="21387" xr:uid="{3360F3BD-FD04-4B93-947C-BA379E0C8CFA}"/>
    <cellStyle name="Normal 2 2 2 26 9" xfId="21388" xr:uid="{C54945D3-C3BB-433E-8178-4C448EE81856}"/>
    <cellStyle name="Normal 2 2 2 27" xfId="21389" xr:uid="{04DBEC96-CCB9-4C3E-8195-5D41058BA7E8}"/>
    <cellStyle name="Normal 2 2 2 27 10" xfId="21390" xr:uid="{C953A800-203B-4DB1-9595-F5C94801CA7F}"/>
    <cellStyle name="Normal 2 2 2 27 11" xfId="21391" xr:uid="{82EDC35B-FE66-47AE-947D-C86D1E90A4F5}"/>
    <cellStyle name="Normal 2 2 2 27 12" xfId="21392" xr:uid="{EB68E328-E17D-4845-9B6C-9EC3174AD491}"/>
    <cellStyle name="Normal 2 2 2 27 13" xfId="21393" xr:uid="{C7A2AF9D-80B9-44CA-BAFF-258C4C2B0CBC}"/>
    <cellStyle name="Normal 2 2 2 27 14" xfId="21394" xr:uid="{36346E96-4BF5-4136-86EA-D3BC772261F4}"/>
    <cellStyle name="Normal 2 2 2 27 2" xfId="21395" xr:uid="{000608CF-5129-4906-82B9-1B743DF41A21}"/>
    <cellStyle name="Normal 2 2 2 27 2 2" xfId="21396" xr:uid="{68D16184-E063-4CEE-BE09-450BB4752B2A}"/>
    <cellStyle name="Normal 2 2 2 27 2 3" xfId="21397" xr:uid="{FD09B3A5-E185-4729-ADF4-E2433336BB89}"/>
    <cellStyle name="Normal 2 2 2 27 2 4" xfId="21398" xr:uid="{9C76A655-A45D-4967-8406-0218E5950ED0}"/>
    <cellStyle name="Normal 2 2 2 27 2 5" xfId="21399" xr:uid="{A796BD46-F73A-4EE9-AA19-D2175FB008D9}"/>
    <cellStyle name="Normal 2 2 2 27 2 6" xfId="21400" xr:uid="{2CC49F38-11CF-43C7-A432-1BB3CEAC550C}"/>
    <cellStyle name="Normal 2 2 2 27 3" xfId="21401" xr:uid="{CA8C99E0-6C90-46B2-8A8F-3C5FDAF15A85}"/>
    <cellStyle name="Normal 2 2 2 27 3 2" xfId="21402" xr:uid="{FAF68DAF-2F07-41FD-927C-EB8BBD0004F4}"/>
    <cellStyle name="Normal 2 2 2 27 3 3" xfId="21403" xr:uid="{CF68D4A6-3C50-4F90-85F2-9CA452FCB3F0}"/>
    <cellStyle name="Normal 2 2 2 27 3 4" xfId="21404" xr:uid="{8AC45C26-9B0A-4ED6-B62F-93DFE0E8D1A6}"/>
    <cellStyle name="Normal 2 2 2 27 3 5" xfId="21405" xr:uid="{8C361FE2-02A0-4259-8C9A-8B545433D47A}"/>
    <cellStyle name="Normal 2 2 2 27 3 6" xfId="21406" xr:uid="{030C2EFD-F081-4267-A2A8-6F9C3803E119}"/>
    <cellStyle name="Normal 2 2 2 27 4" xfId="21407" xr:uid="{86B8972F-2A22-4532-ABD0-28CDE5B3E73A}"/>
    <cellStyle name="Normal 2 2 2 27 4 2" xfId="21408" xr:uid="{C71BB9BB-A7DE-479A-B09C-6CA22D992EA0}"/>
    <cellStyle name="Normal 2 2 2 27 4 3" xfId="21409" xr:uid="{5C3624F5-97DB-4340-9D86-007DBCF576D0}"/>
    <cellStyle name="Normal 2 2 2 27 4 4" xfId="21410" xr:uid="{CBCD0B61-78CA-484A-B3C7-80FAA6435873}"/>
    <cellStyle name="Normal 2 2 2 27 4 5" xfId="21411" xr:uid="{16884A1F-F447-4CD7-AE17-E16FAE3E2BB7}"/>
    <cellStyle name="Normal 2 2 2 27 4 6" xfId="21412" xr:uid="{4B11554D-7393-4DBA-9CFC-413B80F5BD11}"/>
    <cellStyle name="Normal 2 2 2 27 5" xfId="21413" xr:uid="{D901D857-BD5D-4A9F-8447-A2649FDD98C5}"/>
    <cellStyle name="Normal 2 2 2 27 5 2" xfId="21414" xr:uid="{0FC37AA1-9D40-4AC5-ADBD-CEB2D0167520}"/>
    <cellStyle name="Normal 2 2 2 27 5 3" xfId="21415" xr:uid="{3D1198A4-B6DA-4958-ABEC-63F3734E8AFF}"/>
    <cellStyle name="Normal 2 2 2 27 5 4" xfId="21416" xr:uid="{0E286889-4C02-4ADE-875A-DD2D39AC0A86}"/>
    <cellStyle name="Normal 2 2 2 27 5 5" xfId="21417" xr:uid="{9F7BDD68-F9AE-4F4D-B58D-0111AC6F2C67}"/>
    <cellStyle name="Normal 2 2 2 27 5 6" xfId="21418" xr:uid="{CEB6333F-577D-4EE3-8015-0DE722017A46}"/>
    <cellStyle name="Normal 2 2 2 27 6" xfId="21419" xr:uid="{428B57CE-118C-4767-BBEB-B6671D5378CE}"/>
    <cellStyle name="Normal 2 2 2 27 6 2" xfId="21420" xr:uid="{CA7C3E9E-1B63-4791-BA69-0633FA36FAE8}"/>
    <cellStyle name="Normal 2 2 2 27 6 3" xfId="21421" xr:uid="{AA8A7428-2938-4B15-AA5A-6CCFB1C749A9}"/>
    <cellStyle name="Normal 2 2 2 27 6 4" xfId="21422" xr:uid="{8B7919BA-2050-4157-B2ED-9D61AF33E3D2}"/>
    <cellStyle name="Normal 2 2 2 27 6 5" xfId="21423" xr:uid="{228DE14B-B5AE-4412-B79F-7587942979DE}"/>
    <cellStyle name="Normal 2 2 2 27 6 6" xfId="21424" xr:uid="{7ABAB8F8-E3F0-4E80-9A28-2E776D620DA7}"/>
    <cellStyle name="Normal 2 2 2 27 7" xfId="21425" xr:uid="{C7BCBE16-F13F-4704-A69C-AD23A17AAEC2}"/>
    <cellStyle name="Normal 2 2 2 27 7 2" xfId="21426" xr:uid="{3213B6DF-E2EF-4C4A-B7DD-B0C80E62FD1F}"/>
    <cellStyle name="Normal 2 2 2 27 7 3" xfId="21427" xr:uid="{2E817999-A329-4656-ACE6-4B4EB0D9733D}"/>
    <cellStyle name="Normal 2 2 2 27 7 4" xfId="21428" xr:uid="{21081FA5-C076-4633-B51D-914887B9DAF4}"/>
    <cellStyle name="Normal 2 2 2 27 7 5" xfId="21429" xr:uid="{07CDDD78-A10C-4BDC-8152-BC826EDD9A06}"/>
    <cellStyle name="Normal 2 2 2 27 7 6" xfId="21430" xr:uid="{9A2349CC-A4A9-4760-B68B-BB3CFB8EA7DA}"/>
    <cellStyle name="Normal 2 2 2 27 8" xfId="21431" xr:uid="{10B08630-5311-4F1A-AA7B-8AF12E64C096}"/>
    <cellStyle name="Normal 2 2 2 27 8 2" xfId="21432" xr:uid="{2E73C164-ED21-4987-9D16-A68E00F9701D}"/>
    <cellStyle name="Normal 2 2 2 27 8 3" xfId="21433" xr:uid="{BA53129B-F0CD-4545-9F72-200C972580B4}"/>
    <cellStyle name="Normal 2 2 2 27 8 4" xfId="21434" xr:uid="{520255B9-5B8E-479C-90D6-2A3DEE3EBD27}"/>
    <cellStyle name="Normal 2 2 2 27 8 5" xfId="21435" xr:uid="{09C3467B-213C-4CC3-8638-170189FD455B}"/>
    <cellStyle name="Normal 2 2 2 27 8 6" xfId="21436" xr:uid="{8152A9EA-BC27-4254-814F-BE4937536D0F}"/>
    <cellStyle name="Normal 2 2 2 27 9" xfId="21437" xr:uid="{651BD10C-9846-4A6E-AA16-C999EB47CF60}"/>
    <cellStyle name="Normal 2 2 2 28" xfId="21438" xr:uid="{49CA3E23-CA67-4468-9FAF-ECB35B25C55D}"/>
    <cellStyle name="Normal 2 2 2 28 10" xfId="21439" xr:uid="{86D47E7C-A0A2-479E-9897-167DB9256DE3}"/>
    <cellStyle name="Normal 2 2 2 28 11" xfId="21440" xr:uid="{90F43DC2-2546-4C7C-BB75-6222E76DD1E9}"/>
    <cellStyle name="Normal 2 2 2 28 12" xfId="21441" xr:uid="{E8A7016C-2EB6-43A0-8896-0BF0C633D3A6}"/>
    <cellStyle name="Normal 2 2 2 28 13" xfId="21442" xr:uid="{42B498D0-7931-4AFC-84DB-69D382BBC025}"/>
    <cellStyle name="Normal 2 2 2 28 14" xfId="21443" xr:uid="{14B07892-BB6D-4BDB-8501-D176FC77EF0D}"/>
    <cellStyle name="Normal 2 2 2 28 15" xfId="21444" xr:uid="{ED3CE676-0560-481A-9191-BCA283B97F61}"/>
    <cellStyle name="Normal 2 2 2 28 16" xfId="21445" xr:uid="{9E63BC60-A3E0-4C46-9814-44F91F2C7B25}"/>
    <cellStyle name="Normal 2 2 2 28 17" xfId="21446" xr:uid="{44B8CBF7-AE47-402F-9CDF-12F78C10AB3F}"/>
    <cellStyle name="Normal 2 2 2 28 18" xfId="21447" xr:uid="{B75F990E-075E-42D3-B784-B78EA8AE21E9}"/>
    <cellStyle name="Normal 2 2 2 28 19" xfId="21448" xr:uid="{0CD37D61-09B0-4526-96B1-758AC546AF92}"/>
    <cellStyle name="Normal 2 2 2 28 2" xfId="21449" xr:uid="{AE393B33-D225-487B-8DAC-34C1C9A3C693}"/>
    <cellStyle name="Normal 2 2 2 28 20" xfId="21450" xr:uid="{0799C10C-2B58-4D83-A133-9DAF06E40AF9}"/>
    <cellStyle name="Normal 2 2 2 28 21" xfId="21451" xr:uid="{8A6EBBE5-F424-45FB-938D-634D19738548}"/>
    <cellStyle name="Normal 2 2 2 28 22" xfId="21452" xr:uid="{8B4E5EBD-21E9-44EB-A598-265AD6E5D401}"/>
    <cellStyle name="Normal 2 2 2 28 23" xfId="21453" xr:uid="{9F8A06FC-AE89-4D26-82EB-3D19D7D93852}"/>
    <cellStyle name="Normal 2 2 2 28 24" xfId="21454" xr:uid="{95D7A09D-B76D-428D-83D4-0073656889FA}"/>
    <cellStyle name="Normal 2 2 2 28 25" xfId="21455" xr:uid="{FAB6FEE1-9FF6-47B9-B4DC-6398B70CF818}"/>
    <cellStyle name="Normal 2 2 2 28 26" xfId="21456" xr:uid="{C76BE456-2E14-46F0-BA40-EA3F1D2DE168}"/>
    <cellStyle name="Normal 2 2 2 28 27" xfId="21457" xr:uid="{ED55E341-3532-4BDD-A5B0-87F9935BBF0E}"/>
    <cellStyle name="Normal 2 2 2 28 28" xfId="21458" xr:uid="{E6459845-7D58-43A6-99F0-3CD384289ECD}"/>
    <cellStyle name="Normal 2 2 2 28 29" xfId="21459" xr:uid="{EB2D7355-678F-45B1-8EC2-E70B723135A0}"/>
    <cellStyle name="Normal 2 2 2 28 3" xfId="21460" xr:uid="{ED9E759E-7F3E-4861-84D0-5273C2A6629F}"/>
    <cellStyle name="Normal 2 2 2 28 30" xfId="21461" xr:uid="{B618BE1B-5992-41E2-8C97-D7BDECF45D43}"/>
    <cellStyle name="Normal 2 2 2 28 31" xfId="21462" xr:uid="{86C6C4DD-8900-4C96-9182-0C8234DDC5B7}"/>
    <cellStyle name="Normal 2 2 2 28 32" xfId="21463" xr:uid="{9FB7DDA9-F0DC-44AC-AFFB-AA7B76F3EEC2}"/>
    <cellStyle name="Normal 2 2 2 28 33" xfId="21464" xr:uid="{63360275-67B5-411F-9630-AFAAD7AD82CC}"/>
    <cellStyle name="Normal 2 2 2 28 34" xfId="21465" xr:uid="{8FF1FA02-5B6E-4859-BB4F-BDDDD67DE5C1}"/>
    <cellStyle name="Normal 2 2 2 28 35" xfId="21466" xr:uid="{B29C7DAA-1D3C-4635-A34C-C09B94D0BE4A}"/>
    <cellStyle name="Normal 2 2 2 28 36" xfId="21467" xr:uid="{7017D163-5922-456F-B283-6FBFC388EAD4}"/>
    <cellStyle name="Normal 2 2 2 28 37" xfId="21468" xr:uid="{F4614DF3-DCA1-4556-9595-73508BCCDF3B}"/>
    <cellStyle name="Normal 2 2 2 28 38" xfId="21469" xr:uid="{CBC3089D-8AEC-456A-9139-05AB304AAFDD}"/>
    <cellStyle name="Normal 2 2 2 28 4" xfId="21470" xr:uid="{CF6CAADD-029F-43FE-9FE3-99EBB9CCA2A2}"/>
    <cellStyle name="Normal 2 2 2 28 5" xfId="21471" xr:uid="{9BF26D14-787E-4C17-AA01-C75026E46830}"/>
    <cellStyle name="Normal 2 2 2 28 6" xfId="21472" xr:uid="{88D2E663-8C96-4A12-B987-7537B815C8E4}"/>
    <cellStyle name="Normal 2 2 2 28 7" xfId="21473" xr:uid="{F2B2FE7E-82C2-411A-98A1-9CEDF67D5465}"/>
    <cellStyle name="Normal 2 2 2 28 8" xfId="21474" xr:uid="{5F053A4D-180B-4D14-A8BE-8BBAC9AEA76E}"/>
    <cellStyle name="Normal 2 2 2 28 9" xfId="21475" xr:uid="{F78F1023-7B10-4D40-B51F-AA8790FFA11F}"/>
    <cellStyle name="Normal 2 2 2 29" xfId="21476" xr:uid="{10C9B096-AB02-41E8-902C-3A6DC5047190}"/>
    <cellStyle name="Normal 2 2 2 29 10" xfId="21477" xr:uid="{0BD18092-31FB-4EC4-B01F-917AD63C36AE}"/>
    <cellStyle name="Normal 2 2 2 29 11" xfId="21478" xr:uid="{55A7D6B0-C9DB-437A-B86E-70E03384D9CD}"/>
    <cellStyle name="Normal 2 2 2 29 12" xfId="21479" xr:uid="{1168EBA3-5D36-429C-AE15-D391713E5E5D}"/>
    <cellStyle name="Normal 2 2 2 29 13" xfId="21480" xr:uid="{125F19C8-5B84-4E26-9D44-ECD83BEF7829}"/>
    <cellStyle name="Normal 2 2 2 29 14" xfId="21481" xr:uid="{C9C0D2F1-EF8C-48F3-B288-1AD84698C739}"/>
    <cellStyle name="Normal 2 2 2 29 15" xfId="21482" xr:uid="{872DA4A5-ABBA-407E-9BE6-C7090B716D66}"/>
    <cellStyle name="Normal 2 2 2 29 16" xfId="21483" xr:uid="{89DE2B8E-4482-406A-9BB2-BB444C7A429E}"/>
    <cellStyle name="Normal 2 2 2 29 17" xfId="21484" xr:uid="{79EE2891-96D1-487B-8A3C-9BD55184EE7B}"/>
    <cellStyle name="Normal 2 2 2 29 18" xfId="21485" xr:uid="{EABB9943-F858-483C-91D0-E320A42872C7}"/>
    <cellStyle name="Normal 2 2 2 29 19" xfId="21486" xr:uid="{EA64258A-51E2-458F-8A19-FCB15515A455}"/>
    <cellStyle name="Normal 2 2 2 29 2" xfId="21487" xr:uid="{9DDCB25D-C398-4C09-B460-377A904A9B29}"/>
    <cellStyle name="Normal 2 2 2 29 20" xfId="21488" xr:uid="{36109AFE-D5C0-4F3B-886C-4BB9DC05D3A5}"/>
    <cellStyle name="Normal 2 2 2 29 21" xfId="21489" xr:uid="{EA781F10-4F60-40A3-AD98-C4B7A799CBBD}"/>
    <cellStyle name="Normal 2 2 2 29 22" xfId="21490" xr:uid="{F5FE65EC-54CA-4EB5-AFF2-71BCEA63A5AF}"/>
    <cellStyle name="Normal 2 2 2 29 23" xfId="21491" xr:uid="{7A286196-2B9A-4BF0-983E-E720440FB2B9}"/>
    <cellStyle name="Normal 2 2 2 29 24" xfId="21492" xr:uid="{DBF64CC7-8DA2-4649-A838-A025384DC6CA}"/>
    <cellStyle name="Normal 2 2 2 29 25" xfId="21493" xr:uid="{D7C743D7-9475-4A3E-8554-894FD6F16038}"/>
    <cellStyle name="Normal 2 2 2 29 26" xfId="21494" xr:uid="{F9F7ABC1-452A-405F-91E8-CBCCD25D8301}"/>
    <cellStyle name="Normal 2 2 2 29 27" xfId="21495" xr:uid="{13A09C45-505D-49E0-BC57-DE1D347C2569}"/>
    <cellStyle name="Normal 2 2 2 29 28" xfId="21496" xr:uid="{318AE9C9-ED51-4D7F-B768-49393970DDD7}"/>
    <cellStyle name="Normal 2 2 2 29 29" xfId="21497" xr:uid="{08DF5A5F-0EBD-4FFD-B06E-2A0BA48C46E0}"/>
    <cellStyle name="Normal 2 2 2 29 3" xfId="21498" xr:uid="{B4358371-FF66-4216-B50C-2FBD10D91416}"/>
    <cellStyle name="Normal 2 2 2 29 30" xfId="21499" xr:uid="{63E0283C-C6FD-4CF5-96B9-9AC6932684AC}"/>
    <cellStyle name="Normal 2 2 2 29 31" xfId="21500" xr:uid="{82AEBA94-5BB2-4398-B0C9-DFB12B324964}"/>
    <cellStyle name="Normal 2 2 2 29 32" xfId="21501" xr:uid="{1665DE64-681F-46C4-88D8-9C33472B83DC}"/>
    <cellStyle name="Normal 2 2 2 29 33" xfId="21502" xr:uid="{01AF558C-4574-4620-AFA7-5278F405CDB1}"/>
    <cellStyle name="Normal 2 2 2 29 34" xfId="21503" xr:uid="{FCA47ABE-80D1-4E4D-BE58-0C8EE008B8FC}"/>
    <cellStyle name="Normal 2 2 2 29 35" xfId="21504" xr:uid="{EB763190-FDAE-4315-A1BD-7A0213B7DCA3}"/>
    <cellStyle name="Normal 2 2 2 29 36" xfId="21505" xr:uid="{F1CE6F2D-B834-4B67-99F8-DB4274E28D57}"/>
    <cellStyle name="Normal 2 2 2 29 37" xfId="21506" xr:uid="{933805B0-10B2-4FC7-B1A6-94EC77EC7A1C}"/>
    <cellStyle name="Normal 2 2 2 29 38" xfId="21507" xr:uid="{AB37791F-4B01-4670-AF1F-DB63EAD9EA3E}"/>
    <cellStyle name="Normal 2 2 2 29 4" xfId="21508" xr:uid="{17312BEA-79B9-4AEC-BDE1-4506ED570B36}"/>
    <cellStyle name="Normal 2 2 2 29 5" xfId="21509" xr:uid="{2444B171-2631-4C2B-940E-EA4E245DB6C7}"/>
    <cellStyle name="Normal 2 2 2 29 6" xfId="21510" xr:uid="{67C2D537-C925-41D3-8BC8-0F0BC40D4B3A}"/>
    <cellStyle name="Normal 2 2 2 29 7" xfId="21511" xr:uid="{9F4BDB1B-D3C6-495B-87C9-39B9A6DA16D5}"/>
    <cellStyle name="Normal 2 2 2 29 8" xfId="21512" xr:uid="{730FE2B0-0E77-4B38-AFB6-D5D7F19781FA}"/>
    <cellStyle name="Normal 2 2 2 29 9" xfId="21513" xr:uid="{72315280-D293-489A-8CC3-4857A1C4C31C}"/>
    <cellStyle name="Normal 2 2 2 3" xfId="21514" xr:uid="{F3712EA1-1191-4102-8E6F-9194F9E414DF}"/>
    <cellStyle name="Normal 2 2 2 3 2" xfId="21515" xr:uid="{8D1352EF-4ECB-4EDE-AABB-F83D78CACED5}"/>
    <cellStyle name="Normal 2 2 2 30" xfId="21516" xr:uid="{BF71591D-C2E3-4624-981A-D96287F752DD}"/>
    <cellStyle name="Normal 2 2 2 30 10" xfId="21517" xr:uid="{7ADE22CE-CF2A-4FAF-9589-B940EDD3E818}"/>
    <cellStyle name="Normal 2 2 2 30 11" xfId="21518" xr:uid="{695ACA47-3E05-466D-B301-4D0FBEA1C993}"/>
    <cellStyle name="Normal 2 2 2 30 12" xfId="21519" xr:uid="{047367BA-98CF-403D-8A35-D18DDBAAAAB7}"/>
    <cellStyle name="Normal 2 2 2 30 13" xfId="21520" xr:uid="{57C6F7C0-1114-44A5-8F6A-531C25DE2C92}"/>
    <cellStyle name="Normal 2 2 2 30 14" xfId="21521" xr:uid="{A140555F-F985-4D05-88B2-44A89AAE1009}"/>
    <cellStyle name="Normal 2 2 2 30 15" xfId="21522" xr:uid="{41AA7FB8-B5F0-47C6-9535-6CB4117500B2}"/>
    <cellStyle name="Normal 2 2 2 30 16" xfId="21523" xr:uid="{99E386B4-F007-4F18-A108-EFBF083DB391}"/>
    <cellStyle name="Normal 2 2 2 30 17" xfId="21524" xr:uid="{73342F24-BD09-4E70-9A8F-4004306B4558}"/>
    <cellStyle name="Normal 2 2 2 30 18" xfId="21525" xr:uid="{8385D414-FC6E-47F3-8F77-13123D96B83B}"/>
    <cellStyle name="Normal 2 2 2 30 19" xfId="21526" xr:uid="{37383026-F2B6-4356-BDD8-934F325A0AAD}"/>
    <cellStyle name="Normal 2 2 2 30 2" xfId="21527" xr:uid="{A0F98369-F210-45E1-8A49-17FCF1A81B03}"/>
    <cellStyle name="Normal 2 2 2 30 20" xfId="21528" xr:uid="{96DF7058-8259-403E-B125-8A59921670F6}"/>
    <cellStyle name="Normal 2 2 2 30 21" xfId="21529" xr:uid="{386C8E13-A32E-496F-A200-62C9D2C72D02}"/>
    <cellStyle name="Normal 2 2 2 30 22" xfId="21530" xr:uid="{D8810109-E33F-4965-AF29-8D8615870FDD}"/>
    <cellStyle name="Normal 2 2 2 30 23" xfId="21531" xr:uid="{2956E96B-DB8E-400D-BBCE-E49B608C7A9C}"/>
    <cellStyle name="Normal 2 2 2 30 24" xfId="21532" xr:uid="{51470C54-E23E-48DE-BE6B-2E24420C0387}"/>
    <cellStyle name="Normal 2 2 2 30 25" xfId="21533" xr:uid="{C5839D93-FA11-49E6-B5A7-3B4759E0AAA8}"/>
    <cellStyle name="Normal 2 2 2 30 26" xfId="21534" xr:uid="{3AC7C174-B199-453C-A410-62114AC0C0AC}"/>
    <cellStyle name="Normal 2 2 2 30 27" xfId="21535" xr:uid="{3C2BBABC-D8F3-44A6-A145-1515A3C54FEA}"/>
    <cellStyle name="Normal 2 2 2 30 28" xfId="21536" xr:uid="{B0FD9D77-1A69-4ACF-80BB-FFB831693406}"/>
    <cellStyle name="Normal 2 2 2 30 29" xfId="21537" xr:uid="{2FFFB359-4F4C-483E-88C4-1A6AE5029FF5}"/>
    <cellStyle name="Normal 2 2 2 30 3" xfId="21538" xr:uid="{60F33CD2-574C-49E2-A685-C3955D2B6F6C}"/>
    <cellStyle name="Normal 2 2 2 30 30" xfId="21539" xr:uid="{D90339C5-8FA5-47C4-9AA2-F4ED4BA27FE8}"/>
    <cellStyle name="Normal 2 2 2 30 31" xfId="21540" xr:uid="{D423076E-FC02-4886-8ED6-AFB89233E0C6}"/>
    <cellStyle name="Normal 2 2 2 30 32" xfId="21541" xr:uid="{A776AA24-8319-4928-8D3C-7108671A1EA6}"/>
    <cellStyle name="Normal 2 2 2 30 33" xfId="21542" xr:uid="{5BB9FF5D-506C-440F-9239-73B901EFB784}"/>
    <cellStyle name="Normal 2 2 2 30 34" xfId="21543" xr:uid="{76BBACC0-CDE6-4EB5-9973-85A1529DD612}"/>
    <cellStyle name="Normal 2 2 2 30 35" xfId="21544" xr:uid="{B7BB7CA5-2D4E-4788-B918-73D9CBC6C2D6}"/>
    <cellStyle name="Normal 2 2 2 30 36" xfId="21545" xr:uid="{88A808C2-694A-4CB2-A2A0-6C1EF58C8D33}"/>
    <cellStyle name="Normal 2 2 2 30 37" xfId="21546" xr:uid="{1984F9BC-F68F-43B4-958A-00FCE3E7F23D}"/>
    <cellStyle name="Normal 2 2 2 30 38" xfId="21547" xr:uid="{ECD30911-5811-4235-85C6-C1E82F306489}"/>
    <cellStyle name="Normal 2 2 2 30 4" xfId="21548" xr:uid="{D74A7EB6-F082-4EC5-9281-3506021B837A}"/>
    <cellStyle name="Normal 2 2 2 30 5" xfId="21549" xr:uid="{D7C219EA-47DD-4A72-8EDC-641583F15FA0}"/>
    <cellStyle name="Normal 2 2 2 30 6" xfId="21550" xr:uid="{0709A596-F2A2-466D-9CB4-7195B7408123}"/>
    <cellStyle name="Normal 2 2 2 30 7" xfId="21551" xr:uid="{FCA26D75-EFBB-4A78-A50A-A37B930F6D22}"/>
    <cellStyle name="Normal 2 2 2 30 8" xfId="21552" xr:uid="{1049124B-7D75-4880-AB17-DEA7A49E942A}"/>
    <cellStyle name="Normal 2 2 2 30 9" xfId="21553" xr:uid="{B4BC1EA4-7484-42B5-A52C-61BB4263C531}"/>
    <cellStyle name="Normal 2 2 2 31" xfId="21554" xr:uid="{AF524461-616E-4B79-912B-C21708589A39}"/>
    <cellStyle name="Normal 2 2 2 31 10" xfId="21555" xr:uid="{5A5E25B5-2969-4B2A-BF0C-FFB1F5D1E859}"/>
    <cellStyle name="Normal 2 2 2 31 11" xfId="21556" xr:uid="{6486BD10-5461-439D-BC66-9FAF6D2D8D60}"/>
    <cellStyle name="Normal 2 2 2 31 12" xfId="21557" xr:uid="{CAA7F56D-EE44-4DD9-B3E5-1F7A8C9F0179}"/>
    <cellStyle name="Normal 2 2 2 31 13" xfId="21558" xr:uid="{F0BE1C26-8BA7-4D6B-8727-9FDBDA3847BE}"/>
    <cellStyle name="Normal 2 2 2 31 14" xfId="21559" xr:uid="{3A65EFF6-3A8A-442E-B79C-54DBB0B8ED79}"/>
    <cellStyle name="Normal 2 2 2 31 15" xfId="21560" xr:uid="{391BBE31-47DE-4D9B-96C3-FF393FA2A997}"/>
    <cellStyle name="Normal 2 2 2 31 16" xfId="21561" xr:uid="{7A1A09FE-9C56-4CA5-9A3A-48C65DD84F1D}"/>
    <cellStyle name="Normal 2 2 2 31 17" xfId="21562" xr:uid="{4C3BB213-C064-4D05-8EE6-BBCBFE0F3A9D}"/>
    <cellStyle name="Normal 2 2 2 31 18" xfId="21563" xr:uid="{1925CE6F-9B87-4CE7-8D22-6787001638C0}"/>
    <cellStyle name="Normal 2 2 2 31 19" xfId="21564" xr:uid="{6FC163EC-DAD4-4AC4-9BEE-096945E46124}"/>
    <cellStyle name="Normal 2 2 2 31 2" xfId="21565" xr:uid="{A79716AD-5D77-4834-811A-50E02D8056C5}"/>
    <cellStyle name="Normal 2 2 2 31 20" xfId="21566" xr:uid="{E0CC6977-ED75-4BB9-B264-BCC4E776941E}"/>
    <cellStyle name="Normal 2 2 2 31 21" xfId="21567" xr:uid="{6512218C-92B0-4A1E-B9D6-3A7542A66DEB}"/>
    <cellStyle name="Normal 2 2 2 31 22" xfId="21568" xr:uid="{8CA33C3D-15D4-4C61-800F-C3389088B2EC}"/>
    <cellStyle name="Normal 2 2 2 31 23" xfId="21569" xr:uid="{60004884-A81E-4F1D-9CC2-7D5B0C26170D}"/>
    <cellStyle name="Normal 2 2 2 31 24" xfId="21570" xr:uid="{314AE7F2-A408-4DDA-898D-29238833A54B}"/>
    <cellStyle name="Normal 2 2 2 31 25" xfId="21571" xr:uid="{E2447327-A391-4D28-AE1F-A9FDB8239FF9}"/>
    <cellStyle name="Normal 2 2 2 31 26" xfId="21572" xr:uid="{5E582CC9-196B-4EF4-A2CC-ADF43B63F177}"/>
    <cellStyle name="Normal 2 2 2 31 27" xfId="21573" xr:uid="{90B35403-76D9-4153-810F-CB90B3DD6039}"/>
    <cellStyle name="Normal 2 2 2 31 28" xfId="21574" xr:uid="{E8420230-5C2D-48DE-92D1-D627E9E69429}"/>
    <cellStyle name="Normal 2 2 2 31 29" xfId="21575" xr:uid="{F3B96AAD-A6BC-4EF7-AAE1-37D90559725A}"/>
    <cellStyle name="Normal 2 2 2 31 3" xfId="21576" xr:uid="{A3771E06-450B-433E-8AB2-D28E3EA7772C}"/>
    <cellStyle name="Normal 2 2 2 31 30" xfId="21577" xr:uid="{09178DDC-4452-4E8F-9FC4-57767ACDB734}"/>
    <cellStyle name="Normal 2 2 2 31 31" xfId="21578" xr:uid="{1055F5ED-10BC-4C0E-8CF6-08CE204A0B9F}"/>
    <cellStyle name="Normal 2 2 2 31 32" xfId="21579" xr:uid="{1568C200-090C-47DF-9941-CF2AB88740EE}"/>
    <cellStyle name="Normal 2 2 2 31 33" xfId="21580" xr:uid="{ABDB5BCA-2C00-4303-AA13-3D6BC6DD964A}"/>
    <cellStyle name="Normal 2 2 2 31 34" xfId="21581" xr:uid="{861406FC-E577-45F2-8796-F129C64B3EC0}"/>
    <cellStyle name="Normal 2 2 2 31 35" xfId="21582" xr:uid="{2C1258F4-0F01-4AA8-A8E3-810FF263DFB9}"/>
    <cellStyle name="Normal 2 2 2 31 36" xfId="21583" xr:uid="{34B244A9-5A9D-4BC2-8B58-5FDAC1E8F028}"/>
    <cellStyle name="Normal 2 2 2 31 37" xfId="21584" xr:uid="{019EB1EF-0377-4DCB-B094-78A4D0B7DC67}"/>
    <cellStyle name="Normal 2 2 2 31 38" xfId="21585" xr:uid="{1497CC5E-766E-4D81-9CB9-379543227131}"/>
    <cellStyle name="Normal 2 2 2 31 4" xfId="21586" xr:uid="{78B9AAC2-E745-4E26-AF86-616339A7EB97}"/>
    <cellStyle name="Normal 2 2 2 31 5" xfId="21587" xr:uid="{938928F5-1D06-40F8-B61C-A722B7387879}"/>
    <cellStyle name="Normal 2 2 2 31 6" xfId="21588" xr:uid="{0ACCC61D-4B91-4DB3-9374-FA2DEC9DAFC6}"/>
    <cellStyle name="Normal 2 2 2 31 7" xfId="21589" xr:uid="{A2709BF4-E4E8-4E5F-834E-DB8035663B4E}"/>
    <cellStyle name="Normal 2 2 2 31 8" xfId="21590" xr:uid="{1D6A7B1F-0973-4A22-89C3-D16CF473F693}"/>
    <cellStyle name="Normal 2 2 2 31 9" xfId="21591" xr:uid="{8EE0D049-CFEB-44C1-9FDD-04EBBE9E8C59}"/>
    <cellStyle name="Normal 2 2 2 32" xfId="21592" xr:uid="{BCFE476E-F5D4-4AB7-8E8B-41AFCB3EA1F2}"/>
    <cellStyle name="Normal 2 2 2 32 10" xfId="21593" xr:uid="{59E68817-3515-49E6-AC98-2AD2784AB675}"/>
    <cellStyle name="Normal 2 2 2 32 11" xfId="21594" xr:uid="{F92BE8CD-233F-43A4-B96D-4A0B59DFF733}"/>
    <cellStyle name="Normal 2 2 2 32 12" xfId="21595" xr:uid="{5D16ECF5-7EBE-4D08-AF79-F4707F69290A}"/>
    <cellStyle name="Normal 2 2 2 32 13" xfId="21596" xr:uid="{7B7BF130-4A99-4CB5-A1C7-CDA8B9250833}"/>
    <cellStyle name="Normal 2 2 2 32 14" xfId="21597" xr:uid="{47A6A53D-9F2A-4D3A-A25B-FA0421BB4376}"/>
    <cellStyle name="Normal 2 2 2 32 15" xfId="21598" xr:uid="{52B4C37A-38E0-46C4-9915-BDAB1B665FEE}"/>
    <cellStyle name="Normal 2 2 2 32 16" xfId="21599" xr:uid="{9331EAAC-6C84-40DE-BE6D-C3193535B9D5}"/>
    <cellStyle name="Normal 2 2 2 32 17" xfId="21600" xr:uid="{55C5D8C1-67AC-4784-992A-4DF980D25918}"/>
    <cellStyle name="Normal 2 2 2 32 18" xfId="21601" xr:uid="{22703FDA-9E31-4407-8ADA-B6DBDE709F13}"/>
    <cellStyle name="Normal 2 2 2 32 19" xfId="21602" xr:uid="{ABE97C79-D8A0-4A45-89F5-AF204C1716CA}"/>
    <cellStyle name="Normal 2 2 2 32 2" xfId="21603" xr:uid="{BF607135-79D7-4B08-90E3-D52750F496A8}"/>
    <cellStyle name="Normal 2 2 2 32 20" xfId="21604" xr:uid="{8C5BFC37-C1A8-4831-BE2D-86D5FD43252F}"/>
    <cellStyle name="Normal 2 2 2 32 21" xfId="21605" xr:uid="{00FB0996-4AE4-4C78-BB67-40895D295B64}"/>
    <cellStyle name="Normal 2 2 2 32 22" xfId="21606" xr:uid="{9C76D664-8D4D-495D-870B-CBD39C2D1B6C}"/>
    <cellStyle name="Normal 2 2 2 32 23" xfId="21607" xr:uid="{4F060C31-51D9-4666-9495-645ACDDF56F9}"/>
    <cellStyle name="Normal 2 2 2 32 24" xfId="21608" xr:uid="{0FC391C0-0816-4442-968D-CBDFB1839155}"/>
    <cellStyle name="Normal 2 2 2 32 25" xfId="21609" xr:uid="{57D471A1-99F4-4168-92EE-AF97BC70353D}"/>
    <cellStyle name="Normal 2 2 2 32 26" xfId="21610" xr:uid="{4284437B-62B6-43A1-8A51-FD66B9C2A63A}"/>
    <cellStyle name="Normal 2 2 2 32 27" xfId="21611" xr:uid="{AB26AE24-6848-4D69-B129-E226C320ECBF}"/>
    <cellStyle name="Normal 2 2 2 32 28" xfId="21612" xr:uid="{3F5B50CD-6884-41B7-9B14-39805319FC83}"/>
    <cellStyle name="Normal 2 2 2 32 29" xfId="21613" xr:uid="{E30B6D66-1104-4FBD-8B9D-93EB33F95CFA}"/>
    <cellStyle name="Normal 2 2 2 32 3" xfId="21614" xr:uid="{A962D0D3-5BEC-45F7-A1C3-D8DAE4ABC935}"/>
    <cellStyle name="Normal 2 2 2 32 30" xfId="21615" xr:uid="{74ED754F-CAB1-44E5-AA44-7E87916A0927}"/>
    <cellStyle name="Normal 2 2 2 32 31" xfId="21616" xr:uid="{A7551A27-46A9-4BAD-BB61-9EF7BE7109F6}"/>
    <cellStyle name="Normal 2 2 2 32 32" xfId="21617" xr:uid="{27D8F95E-18CF-4A06-B887-4352ECFFE68D}"/>
    <cellStyle name="Normal 2 2 2 32 33" xfId="21618" xr:uid="{DDB24FD6-67A2-4AEA-B2C5-EFF9CD0A1DA3}"/>
    <cellStyle name="Normal 2 2 2 32 34" xfId="21619" xr:uid="{D31015E9-E001-48A7-A9A6-E9DA6B690AA4}"/>
    <cellStyle name="Normal 2 2 2 32 35" xfId="21620" xr:uid="{329F21C4-8BE0-4DA9-A2A6-6C34EB41D774}"/>
    <cellStyle name="Normal 2 2 2 32 36" xfId="21621" xr:uid="{67E7E013-6DF5-4441-A12A-0C1A299C4BF3}"/>
    <cellStyle name="Normal 2 2 2 32 37" xfId="21622" xr:uid="{371DD977-AB8A-46C8-89A0-E10D5E6498FF}"/>
    <cellStyle name="Normal 2 2 2 32 38" xfId="21623" xr:uid="{CA71E49B-7912-4571-A72D-28F9605E0F12}"/>
    <cellStyle name="Normal 2 2 2 32 4" xfId="21624" xr:uid="{51BF8E95-0D22-4F36-B545-1CD7F9038B11}"/>
    <cellStyle name="Normal 2 2 2 32 5" xfId="21625" xr:uid="{3F1D7A94-FFBB-4633-BF6C-C17A00476D89}"/>
    <cellStyle name="Normal 2 2 2 32 6" xfId="21626" xr:uid="{30278407-F566-465A-8A53-E760402A2BE3}"/>
    <cellStyle name="Normal 2 2 2 32 7" xfId="21627" xr:uid="{DC64C4B6-34C2-4098-8A6A-7B930AD6B5A4}"/>
    <cellStyle name="Normal 2 2 2 32 8" xfId="21628" xr:uid="{DF307B70-71FA-4835-A593-50EB350B689E}"/>
    <cellStyle name="Normal 2 2 2 32 9" xfId="21629" xr:uid="{912DE1F4-FECE-431A-AF43-684FA92228A0}"/>
    <cellStyle name="Normal 2 2 2 33" xfId="21630" xr:uid="{8C817CF9-3BD1-4814-B13B-22B726D81D43}"/>
    <cellStyle name="Normal 2 2 2 33 10" xfId="21631" xr:uid="{B506BB25-FFFE-4610-9EC3-9ADFE6A87A22}"/>
    <cellStyle name="Normal 2 2 2 33 11" xfId="21632" xr:uid="{80905BDF-7BAA-4CC1-818B-CEB3752961B7}"/>
    <cellStyle name="Normal 2 2 2 33 12" xfId="21633" xr:uid="{86AD62F1-E22C-4B94-9981-937F8216898B}"/>
    <cellStyle name="Normal 2 2 2 33 13" xfId="21634" xr:uid="{AAE2E4AA-BC35-4792-99FC-EDF3C612C74D}"/>
    <cellStyle name="Normal 2 2 2 33 14" xfId="21635" xr:uid="{D9E53E08-4480-4D11-A8B2-1AB72396A4C1}"/>
    <cellStyle name="Normal 2 2 2 33 15" xfId="21636" xr:uid="{81E9F9B1-65E0-466B-9CA1-81ECCE75C861}"/>
    <cellStyle name="Normal 2 2 2 33 16" xfId="21637" xr:uid="{B2FDB5ED-6F66-41B4-AF19-513002B9E4E4}"/>
    <cellStyle name="Normal 2 2 2 33 17" xfId="21638" xr:uid="{DFF1A50A-AD5A-4280-B003-4EDBBD1462E0}"/>
    <cellStyle name="Normal 2 2 2 33 18" xfId="21639" xr:uid="{021D638B-C22E-4191-B03B-22A570C3A9C5}"/>
    <cellStyle name="Normal 2 2 2 33 19" xfId="21640" xr:uid="{EDDFEEBF-B9F1-4781-A15F-07018F853EED}"/>
    <cellStyle name="Normal 2 2 2 33 2" xfId="21641" xr:uid="{21035F50-ECAA-49C0-8AA4-D67786BEF0CF}"/>
    <cellStyle name="Normal 2 2 2 33 20" xfId="21642" xr:uid="{C0167519-6286-4791-8F92-AF480754B6BB}"/>
    <cellStyle name="Normal 2 2 2 33 21" xfId="21643" xr:uid="{B794EB97-7CC4-41E5-B4C2-A719E9CF8695}"/>
    <cellStyle name="Normal 2 2 2 33 22" xfId="21644" xr:uid="{F4A71ECE-0B55-417A-9B47-64F3F9C16086}"/>
    <cellStyle name="Normal 2 2 2 33 23" xfId="21645" xr:uid="{72F18FCA-5759-4A1E-A0E3-5CBB95AB9D37}"/>
    <cellStyle name="Normal 2 2 2 33 24" xfId="21646" xr:uid="{FF5FBD33-C4C6-4D59-ADB6-1582672FCAD3}"/>
    <cellStyle name="Normal 2 2 2 33 25" xfId="21647" xr:uid="{3EA029DB-AEE9-4782-B05B-A52C1C3869A4}"/>
    <cellStyle name="Normal 2 2 2 33 26" xfId="21648" xr:uid="{ACD35438-78A3-4BFB-9094-A4CDA8E02F36}"/>
    <cellStyle name="Normal 2 2 2 33 27" xfId="21649" xr:uid="{1976D7C7-34BC-4439-8344-B57AF4D72B1C}"/>
    <cellStyle name="Normal 2 2 2 33 28" xfId="21650" xr:uid="{D32E5561-C24D-42FB-9A2D-7927809EE482}"/>
    <cellStyle name="Normal 2 2 2 33 29" xfId="21651" xr:uid="{6A4334FD-66DF-4435-BCBE-D42F0280AC18}"/>
    <cellStyle name="Normal 2 2 2 33 3" xfId="21652" xr:uid="{3FBEA72F-DBEB-4A18-892A-7DBE4CAC430C}"/>
    <cellStyle name="Normal 2 2 2 33 30" xfId="21653" xr:uid="{DCCFD429-3209-4304-A0A7-8E56AB39FDD9}"/>
    <cellStyle name="Normal 2 2 2 33 31" xfId="21654" xr:uid="{BF897B4B-A7AE-4F86-8FC0-2F2D0585CB73}"/>
    <cellStyle name="Normal 2 2 2 33 32" xfId="21655" xr:uid="{2C952A7A-C431-42CB-8928-BE88CD5E4028}"/>
    <cellStyle name="Normal 2 2 2 33 33" xfId="21656" xr:uid="{F408ABD2-9DF5-4B33-BB69-3969A9569E5B}"/>
    <cellStyle name="Normal 2 2 2 33 34" xfId="21657" xr:uid="{5BC49BD0-0B08-4597-A79E-F9961CF73487}"/>
    <cellStyle name="Normal 2 2 2 33 35" xfId="21658" xr:uid="{491E03CD-5304-4614-B530-EECF6C1FBE3C}"/>
    <cellStyle name="Normal 2 2 2 33 36" xfId="21659" xr:uid="{F9B7853B-8C4C-4605-96CD-A4B64AC75402}"/>
    <cellStyle name="Normal 2 2 2 33 37" xfId="21660" xr:uid="{73392F0D-84D0-4C2F-BF35-4C9CCC8DED81}"/>
    <cellStyle name="Normal 2 2 2 33 38" xfId="21661" xr:uid="{BBFD3AF0-FAE9-48FC-BFF0-792E212F0CBB}"/>
    <cellStyle name="Normal 2 2 2 33 4" xfId="21662" xr:uid="{DD205FE6-EE60-473B-A998-329BF4C47037}"/>
    <cellStyle name="Normal 2 2 2 33 5" xfId="21663" xr:uid="{6DFBA268-E2CD-4D06-8BD0-8C368BD313C4}"/>
    <cellStyle name="Normal 2 2 2 33 6" xfId="21664" xr:uid="{72A949CA-1A98-40D8-A3DB-17FA6B1ECAB2}"/>
    <cellStyle name="Normal 2 2 2 33 7" xfId="21665" xr:uid="{CA4138C8-CCB7-4DEE-B4D2-4F37CC9581E8}"/>
    <cellStyle name="Normal 2 2 2 33 8" xfId="21666" xr:uid="{AE9286B0-18CF-4C16-8D0A-D5F59A6953D4}"/>
    <cellStyle name="Normal 2 2 2 33 9" xfId="21667" xr:uid="{B0B7EC62-6D9A-464D-9708-A28A595A82E7}"/>
    <cellStyle name="Normal 2 2 2 34" xfId="21668" xr:uid="{64C3B032-DFF0-49DA-B4DA-7450CFBD4246}"/>
    <cellStyle name="Normal 2 2 2 34 10" xfId="21669" xr:uid="{ED65C4BB-595C-4A87-A4F5-0B60092FB0F1}"/>
    <cellStyle name="Normal 2 2 2 34 11" xfId="21670" xr:uid="{D30AF205-671E-47C4-8CF5-C3EE9D1D41EB}"/>
    <cellStyle name="Normal 2 2 2 34 12" xfId="21671" xr:uid="{614A442A-1B64-48C5-92E6-B62C9AD6E70C}"/>
    <cellStyle name="Normal 2 2 2 34 13" xfId="21672" xr:uid="{5E6C28CC-7895-4572-A10D-E5EE02421A65}"/>
    <cellStyle name="Normal 2 2 2 34 14" xfId="21673" xr:uid="{FB0633E1-F8B8-4F61-B194-8873E6BB2096}"/>
    <cellStyle name="Normal 2 2 2 34 15" xfId="21674" xr:uid="{A67505ED-F837-424C-A384-42A150CABB71}"/>
    <cellStyle name="Normal 2 2 2 34 16" xfId="21675" xr:uid="{76DCB5CC-8496-4D2B-B6CD-9ABC18E628C7}"/>
    <cellStyle name="Normal 2 2 2 34 17" xfId="21676" xr:uid="{1189F12D-5948-43D3-AE67-A7CB807E60EB}"/>
    <cellStyle name="Normal 2 2 2 34 18" xfId="21677" xr:uid="{CCC3CE94-3777-4BD5-87C2-E9FFE20D00FB}"/>
    <cellStyle name="Normal 2 2 2 34 19" xfId="21678" xr:uid="{2B207A03-61E3-4AD0-8847-83D4BD4C6656}"/>
    <cellStyle name="Normal 2 2 2 34 2" xfId="21679" xr:uid="{E2F437C5-2D56-4EF5-B7F5-F8588059976F}"/>
    <cellStyle name="Normal 2 2 2 34 20" xfId="21680" xr:uid="{EFE4B199-5F3D-4094-96B2-60F0B2ED5A71}"/>
    <cellStyle name="Normal 2 2 2 34 21" xfId="21681" xr:uid="{D7B1CF3C-2894-4DB2-9B58-7A5C1778B985}"/>
    <cellStyle name="Normal 2 2 2 34 22" xfId="21682" xr:uid="{66FB63DB-A75C-4019-BB92-A91471C82C64}"/>
    <cellStyle name="Normal 2 2 2 34 23" xfId="21683" xr:uid="{52DB9F10-5CDE-4E2B-A59E-510F089E82D5}"/>
    <cellStyle name="Normal 2 2 2 34 24" xfId="21684" xr:uid="{A1B6BDC8-79D1-4BD9-A51F-67562A31E42E}"/>
    <cellStyle name="Normal 2 2 2 34 25" xfId="21685" xr:uid="{C88E7B6E-1B20-4850-9746-9ACB6AE9518A}"/>
    <cellStyle name="Normal 2 2 2 34 26" xfId="21686" xr:uid="{B61F469B-3D24-4C2B-8A30-781BE13D6739}"/>
    <cellStyle name="Normal 2 2 2 34 27" xfId="21687" xr:uid="{44CBC487-EF45-458F-9811-514F94E09037}"/>
    <cellStyle name="Normal 2 2 2 34 28" xfId="21688" xr:uid="{F6AAB511-ACDC-4BDC-847B-53CF21E9F7A8}"/>
    <cellStyle name="Normal 2 2 2 34 29" xfId="21689" xr:uid="{D355500C-AFA7-4B7E-91EF-5B8BEEA44BA1}"/>
    <cellStyle name="Normal 2 2 2 34 3" xfId="21690" xr:uid="{513A06B0-141A-48EF-9ECE-B8A4B51C48EF}"/>
    <cellStyle name="Normal 2 2 2 34 30" xfId="21691" xr:uid="{992E547E-68F8-41BA-8747-B492D4B0D85C}"/>
    <cellStyle name="Normal 2 2 2 34 31" xfId="21692" xr:uid="{16E6B072-5DA1-4471-90AE-B043012788DC}"/>
    <cellStyle name="Normal 2 2 2 34 32" xfId="21693" xr:uid="{1B77FD19-8662-45EF-BB67-3180A9291A11}"/>
    <cellStyle name="Normal 2 2 2 34 33" xfId="21694" xr:uid="{58A3ADFB-1565-43DE-B79C-1F564C6B04BE}"/>
    <cellStyle name="Normal 2 2 2 34 34" xfId="21695" xr:uid="{EB8397F8-7A24-416B-B4DB-6EA76F2D9B12}"/>
    <cellStyle name="Normal 2 2 2 34 35" xfId="21696" xr:uid="{CFFCF282-E8C4-4FC8-A05F-6523C66ACD7B}"/>
    <cellStyle name="Normal 2 2 2 34 36" xfId="21697" xr:uid="{199BF6E1-A28C-4930-B1B8-B362B50F1FE5}"/>
    <cellStyle name="Normal 2 2 2 34 37" xfId="21698" xr:uid="{F9B802E7-BD07-4609-B5C0-5FD735AAB0F9}"/>
    <cellStyle name="Normal 2 2 2 34 38" xfId="21699" xr:uid="{127251E5-1F44-4BC7-B08E-9F116091B671}"/>
    <cellStyle name="Normal 2 2 2 34 4" xfId="21700" xr:uid="{D5E8A066-D664-45CA-AF24-C7795BF8526C}"/>
    <cellStyle name="Normal 2 2 2 34 5" xfId="21701" xr:uid="{73EBE399-EAB2-42ED-8503-741240D50C74}"/>
    <cellStyle name="Normal 2 2 2 34 6" xfId="21702" xr:uid="{85EB88BC-69D5-42DD-97DE-E176E5797762}"/>
    <cellStyle name="Normal 2 2 2 34 7" xfId="21703" xr:uid="{6D41C4E0-5B43-42AD-8CA4-35B8176BD23A}"/>
    <cellStyle name="Normal 2 2 2 34 8" xfId="21704" xr:uid="{7A2A1BCB-6CA9-4697-9A8E-B68BB4743C1A}"/>
    <cellStyle name="Normal 2 2 2 34 9" xfId="21705" xr:uid="{F6003685-04F6-40D5-9C77-FDB23C7E699E}"/>
    <cellStyle name="Normal 2 2 2 35" xfId="21706" xr:uid="{F94C4032-4A39-4F2D-ABD0-6D9480925EFC}"/>
    <cellStyle name="Normal 2 2 2 35 10" xfId="21707" xr:uid="{6252EECD-0C7D-449B-84B4-FA8EABB15B8B}"/>
    <cellStyle name="Normal 2 2 2 35 11" xfId="21708" xr:uid="{EB8A2C23-E4AC-40B6-A67C-ED11C5BCE227}"/>
    <cellStyle name="Normal 2 2 2 35 12" xfId="21709" xr:uid="{1F17105E-F908-4442-AD32-D8EFB8FDC90A}"/>
    <cellStyle name="Normal 2 2 2 35 13" xfId="21710" xr:uid="{6AFBB0A7-EFD5-4EB4-AF57-C7BFFC99B9D7}"/>
    <cellStyle name="Normal 2 2 2 35 14" xfId="21711" xr:uid="{4C7A7976-66E6-46E5-82E8-22607A9118F4}"/>
    <cellStyle name="Normal 2 2 2 35 15" xfId="21712" xr:uid="{872A9030-F398-4C89-91A4-721F51FAA6BC}"/>
    <cellStyle name="Normal 2 2 2 35 16" xfId="21713" xr:uid="{97610328-4146-44B8-828B-C3F4D229246A}"/>
    <cellStyle name="Normal 2 2 2 35 17" xfId="21714" xr:uid="{D1F36B99-64FE-45FB-9963-9A9E91969EE6}"/>
    <cellStyle name="Normal 2 2 2 35 18" xfId="21715" xr:uid="{E42907B7-5D3D-496C-9100-5C4F6BBBD56F}"/>
    <cellStyle name="Normal 2 2 2 35 19" xfId="21716" xr:uid="{1F15B794-9E43-4341-BD4E-8986D8A5D3C8}"/>
    <cellStyle name="Normal 2 2 2 35 2" xfId="21717" xr:uid="{77BB6CC3-7FB7-4433-93B4-85F4B3DDF216}"/>
    <cellStyle name="Normal 2 2 2 35 20" xfId="21718" xr:uid="{F25AFD17-FFC9-4722-8DD7-483C5F6EAE06}"/>
    <cellStyle name="Normal 2 2 2 35 21" xfId="21719" xr:uid="{3A0B0636-90AC-4452-B5C5-55C86D56F0B1}"/>
    <cellStyle name="Normal 2 2 2 35 22" xfId="21720" xr:uid="{9AF2AEC4-B922-479B-88C8-4FFD84DD779D}"/>
    <cellStyle name="Normal 2 2 2 35 23" xfId="21721" xr:uid="{31D6FB8B-7F85-4846-A5A5-0E5F627B4927}"/>
    <cellStyle name="Normal 2 2 2 35 24" xfId="21722" xr:uid="{408FA8B7-8A5F-44DE-A376-DC52CD634AA1}"/>
    <cellStyle name="Normal 2 2 2 35 25" xfId="21723" xr:uid="{9E60F88F-8C81-4FA6-9BB4-2199A9340A4A}"/>
    <cellStyle name="Normal 2 2 2 35 26" xfId="21724" xr:uid="{50953EB3-790A-4F34-92A0-D901FADE3D82}"/>
    <cellStyle name="Normal 2 2 2 35 27" xfId="21725" xr:uid="{592F45BE-D6F5-4F7F-9859-565F98BD537B}"/>
    <cellStyle name="Normal 2 2 2 35 28" xfId="21726" xr:uid="{48E2395B-1DCA-41ED-9572-7A9E7BEACD63}"/>
    <cellStyle name="Normal 2 2 2 35 29" xfId="21727" xr:uid="{04327861-C36C-4F8A-8C1C-483DE2FF7522}"/>
    <cellStyle name="Normal 2 2 2 35 3" xfId="21728" xr:uid="{8548DFAE-E8F7-4900-9D27-D77C8C204579}"/>
    <cellStyle name="Normal 2 2 2 35 30" xfId="21729" xr:uid="{C2906356-2856-495B-A16F-F4859E4C45A6}"/>
    <cellStyle name="Normal 2 2 2 35 31" xfId="21730" xr:uid="{F2B0FFEE-5DC5-4381-943E-30960EE4557F}"/>
    <cellStyle name="Normal 2 2 2 35 32" xfId="21731" xr:uid="{53C68271-265C-459C-869C-8ADD90F87569}"/>
    <cellStyle name="Normal 2 2 2 35 33" xfId="21732" xr:uid="{6D8D574B-EA6A-47E0-97E2-4DF383074865}"/>
    <cellStyle name="Normal 2 2 2 35 34" xfId="21733" xr:uid="{507151F2-743A-464B-A90C-0BF99C38935A}"/>
    <cellStyle name="Normal 2 2 2 35 35" xfId="21734" xr:uid="{4ECB091A-7AAF-4554-BDD3-26CA727C6A73}"/>
    <cellStyle name="Normal 2 2 2 35 36" xfId="21735" xr:uid="{77EE90C6-CAE3-460D-9F9B-762001442112}"/>
    <cellStyle name="Normal 2 2 2 35 37" xfId="21736" xr:uid="{EDA4A546-D656-4E11-950B-71BD7B6FCFCB}"/>
    <cellStyle name="Normal 2 2 2 35 38" xfId="21737" xr:uid="{FD60103F-B250-42E5-A53C-F819BC1096FD}"/>
    <cellStyle name="Normal 2 2 2 35 4" xfId="21738" xr:uid="{DB3689A1-EC8C-40A5-B4EA-52FDD14E6FA5}"/>
    <cellStyle name="Normal 2 2 2 35 5" xfId="21739" xr:uid="{124E607C-420A-41C1-8096-2F818F4BEF01}"/>
    <cellStyle name="Normal 2 2 2 35 6" xfId="21740" xr:uid="{4AD5C88F-7544-4394-8924-3FA49BC4F521}"/>
    <cellStyle name="Normal 2 2 2 35 7" xfId="21741" xr:uid="{E80AAE16-FA0A-40D9-AE9A-6BEA67A00C6A}"/>
    <cellStyle name="Normal 2 2 2 35 8" xfId="21742" xr:uid="{B4AED5CF-F9C0-48F1-95DE-E59AB2F12139}"/>
    <cellStyle name="Normal 2 2 2 35 9" xfId="21743" xr:uid="{E82F239F-6907-4138-81B8-CF383BF30312}"/>
    <cellStyle name="Normal 2 2 2 36" xfId="21744" xr:uid="{465274FD-E507-469F-BB7F-BA237F8532CD}"/>
    <cellStyle name="Normal 2 2 2 36 10" xfId="21745" xr:uid="{C08CC3A7-6C88-4DC9-9E1F-96950A63766A}"/>
    <cellStyle name="Normal 2 2 2 36 11" xfId="21746" xr:uid="{5AD4B0AE-C862-4F3F-A415-5360121867F5}"/>
    <cellStyle name="Normal 2 2 2 36 12" xfId="21747" xr:uid="{8A6AA1CE-23C0-4626-B490-16BD8BAAB7AF}"/>
    <cellStyle name="Normal 2 2 2 36 13" xfId="21748" xr:uid="{94964371-A791-4950-A7B6-E6A84B075A53}"/>
    <cellStyle name="Normal 2 2 2 36 14" xfId="21749" xr:uid="{28D718A6-32AD-4639-B4CF-1E87679899CD}"/>
    <cellStyle name="Normal 2 2 2 36 15" xfId="21750" xr:uid="{BA9F108A-3FC5-4F4D-9BEB-A3BEA1A37526}"/>
    <cellStyle name="Normal 2 2 2 36 16" xfId="21751" xr:uid="{C1D08414-5A43-4D56-95EB-F6E0B10F1C24}"/>
    <cellStyle name="Normal 2 2 2 36 17" xfId="21752" xr:uid="{EA538FCD-65F5-4656-9069-E676E9E55916}"/>
    <cellStyle name="Normal 2 2 2 36 18" xfId="21753" xr:uid="{DD4C881E-3067-455A-A7F8-E192BD005036}"/>
    <cellStyle name="Normal 2 2 2 36 19" xfId="21754" xr:uid="{8718061B-1A1B-482F-A717-C903DE4B01C3}"/>
    <cellStyle name="Normal 2 2 2 36 2" xfId="21755" xr:uid="{F4DE4B8D-6ED6-4FE7-8487-BC97754AAD9C}"/>
    <cellStyle name="Normal 2 2 2 36 20" xfId="21756" xr:uid="{BEE4B044-D261-477E-823A-60AA1A5CFDE1}"/>
    <cellStyle name="Normal 2 2 2 36 21" xfId="21757" xr:uid="{5DB2F3D7-5E13-4DAD-B8AA-32086A458B4B}"/>
    <cellStyle name="Normal 2 2 2 36 22" xfId="21758" xr:uid="{FEBA12E4-BE5D-4CE9-B068-0005B517B2BD}"/>
    <cellStyle name="Normal 2 2 2 36 23" xfId="21759" xr:uid="{F18062CA-FD72-4A2A-91D0-B4E69ADB4958}"/>
    <cellStyle name="Normal 2 2 2 36 24" xfId="21760" xr:uid="{BBA6F38C-EC9F-4655-BB88-E5FFA609348E}"/>
    <cellStyle name="Normal 2 2 2 36 25" xfId="21761" xr:uid="{0C28D3AE-3C34-457F-8B43-511B8CCE5686}"/>
    <cellStyle name="Normal 2 2 2 36 26" xfId="21762" xr:uid="{EB32D544-6869-4462-B9C1-B7BCB1E509FB}"/>
    <cellStyle name="Normal 2 2 2 36 27" xfId="21763" xr:uid="{651A5749-360C-4143-91BB-D92DBAB38F8B}"/>
    <cellStyle name="Normal 2 2 2 36 28" xfId="21764" xr:uid="{32C99DD9-37B3-4803-A2C0-F43459332987}"/>
    <cellStyle name="Normal 2 2 2 36 29" xfId="21765" xr:uid="{8D9DF032-3921-4C0F-B994-6B65F0C41B40}"/>
    <cellStyle name="Normal 2 2 2 36 3" xfId="21766" xr:uid="{0A0D5847-E6E7-4415-B327-0062071CB611}"/>
    <cellStyle name="Normal 2 2 2 36 30" xfId="21767" xr:uid="{9049DCC4-A0D4-4EFA-8BBB-3152DC76E42F}"/>
    <cellStyle name="Normal 2 2 2 36 31" xfId="21768" xr:uid="{C8AE18B5-3A24-4526-90FA-128021CE0374}"/>
    <cellStyle name="Normal 2 2 2 36 32" xfId="21769" xr:uid="{6DFA5AB6-6184-4635-9D56-E003FD36E8F9}"/>
    <cellStyle name="Normal 2 2 2 36 33" xfId="21770" xr:uid="{9D61816B-538F-4019-B706-AA58E13453AC}"/>
    <cellStyle name="Normal 2 2 2 36 34" xfId="21771" xr:uid="{36AEE854-522A-40BC-922E-BC964D266420}"/>
    <cellStyle name="Normal 2 2 2 36 35" xfId="21772" xr:uid="{E7BA43D7-2331-4881-92DC-EC6714C75649}"/>
    <cellStyle name="Normal 2 2 2 36 36" xfId="21773" xr:uid="{95EE67F4-4EFF-4780-B79F-C5E19139B422}"/>
    <cellStyle name="Normal 2 2 2 36 37" xfId="21774" xr:uid="{534D556D-CDF9-4BA8-97A9-40DA95E730EA}"/>
    <cellStyle name="Normal 2 2 2 36 38" xfId="21775" xr:uid="{7311D1FA-2229-4372-B5FF-B67582EC009D}"/>
    <cellStyle name="Normal 2 2 2 36 4" xfId="21776" xr:uid="{7ED8838D-B62E-49E9-9B7A-CD41CDFE311F}"/>
    <cellStyle name="Normal 2 2 2 36 5" xfId="21777" xr:uid="{C5F34A73-DDD4-4809-B799-7FD347272E64}"/>
    <cellStyle name="Normal 2 2 2 36 6" xfId="21778" xr:uid="{E8A167E6-1B23-47EF-B60D-B72ED248B54F}"/>
    <cellStyle name="Normal 2 2 2 36 7" xfId="21779" xr:uid="{657AA71F-0AEB-495D-93CA-3FA2F16D99C9}"/>
    <cellStyle name="Normal 2 2 2 36 8" xfId="21780" xr:uid="{810E1FE8-B53B-4295-8CF4-BCF533873784}"/>
    <cellStyle name="Normal 2 2 2 36 9" xfId="21781" xr:uid="{5F3A7248-9EA0-42C4-BC43-2553C6F2CDC1}"/>
    <cellStyle name="Normal 2 2 2 37" xfId="21782" xr:uid="{E50EBAE9-E19F-4948-8A16-B42CBA7D898C}"/>
    <cellStyle name="Normal 2 2 2 37 10" xfId="21783" xr:uid="{89D55092-2355-4360-9361-1CB1485A0FFB}"/>
    <cellStyle name="Normal 2 2 2 37 11" xfId="21784" xr:uid="{90EBECF9-4C41-4648-9232-B09D8E135889}"/>
    <cellStyle name="Normal 2 2 2 37 12" xfId="21785" xr:uid="{AB86B181-0469-4371-9208-FF8BBE6F2FB9}"/>
    <cellStyle name="Normal 2 2 2 37 13" xfId="21786" xr:uid="{2ED48489-7390-45F2-ABEB-F8AD1A4D00C7}"/>
    <cellStyle name="Normal 2 2 2 37 14" xfId="21787" xr:uid="{154F22D8-8492-4F85-B92B-8DC0911F9878}"/>
    <cellStyle name="Normal 2 2 2 37 15" xfId="21788" xr:uid="{18182EB6-F9DE-459A-BDB7-7C83E504B6FA}"/>
    <cellStyle name="Normal 2 2 2 37 16" xfId="21789" xr:uid="{ACCB56DC-8AC9-4D88-8F87-67D629BDEA0C}"/>
    <cellStyle name="Normal 2 2 2 37 17" xfId="21790" xr:uid="{FE9F72C6-1FD0-48FA-8133-21416B9412DF}"/>
    <cellStyle name="Normal 2 2 2 37 18" xfId="21791" xr:uid="{6F4A3926-C3C2-47A8-BC27-EE81519E3964}"/>
    <cellStyle name="Normal 2 2 2 37 19" xfId="21792" xr:uid="{46290BC5-3880-46FE-B714-ED0CA57F8116}"/>
    <cellStyle name="Normal 2 2 2 37 2" xfId="21793" xr:uid="{15F3AF9C-340E-4F3B-8FFF-82650AF07F2B}"/>
    <cellStyle name="Normal 2 2 2 37 2 2" xfId="21794" xr:uid="{A9396F22-CE52-4F9B-B60B-8E3A61A3A0CA}"/>
    <cellStyle name="Normal 2 2 2 37 2 3" xfId="21795" xr:uid="{685588E3-1214-48A9-B177-77FBEB060140}"/>
    <cellStyle name="Normal 2 2 2 37 2 4" xfId="21796" xr:uid="{F1546FC4-3D35-4768-A6B4-408CB7B0CE4A}"/>
    <cellStyle name="Normal 2 2 2 37 2 5" xfId="21797" xr:uid="{B630AADC-B2C5-4736-8713-8986BC43F295}"/>
    <cellStyle name="Normal 2 2 2 37 2 6" xfId="21798" xr:uid="{0DD18BC2-84F8-4EBB-B488-3999D66830F8}"/>
    <cellStyle name="Normal 2 2 2 37 20" xfId="21799" xr:uid="{C6E46EEE-F554-4362-BA07-9E918FA2DADE}"/>
    <cellStyle name="Normal 2 2 2 37 21" xfId="21800" xr:uid="{3053B7EB-7F84-4737-8272-34CFBCA2C9E0}"/>
    <cellStyle name="Normal 2 2 2 37 22" xfId="21801" xr:uid="{809FD61E-16C5-4C69-8FA7-EEE7E6265EC1}"/>
    <cellStyle name="Normal 2 2 2 37 23" xfId="21802" xr:uid="{54AC78EE-FC36-4E3D-B6B0-6823ED630DB9}"/>
    <cellStyle name="Normal 2 2 2 37 24" xfId="21803" xr:uid="{B3768A48-A7F1-4FEA-8F8E-4CA0D0F5F919}"/>
    <cellStyle name="Normal 2 2 2 37 25" xfId="21804" xr:uid="{5F04DDB4-EBD7-4A37-930A-91EE0F479119}"/>
    <cellStyle name="Normal 2 2 2 37 26" xfId="21805" xr:uid="{B3C40A4E-DCB6-4269-8D61-30A6C0EE48DA}"/>
    <cellStyle name="Normal 2 2 2 37 27" xfId="21806" xr:uid="{8866DF8D-9EF2-42A8-B1B4-5C3072406F3F}"/>
    <cellStyle name="Normal 2 2 2 37 28" xfId="21807" xr:uid="{81DCC17A-337D-49A0-8CDD-8D6FBDBBD5EB}"/>
    <cellStyle name="Normal 2 2 2 37 29" xfId="21808" xr:uid="{AC9CD581-DB28-4091-A9F8-A6560A4A7CFC}"/>
    <cellStyle name="Normal 2 2 2 37 3" xfId="21809" xr:uid="{80F3F0E2-0C78-41E1-8CE2-3E4B7FF63095}"/>
    <cellStyle name="Normal 2 2 2 37 3 2" xfId="21810" xr:uid="{9A1FCA28-7EC3-4063-AEAA-13EDD214CD6C}"/>
    <cellStyle name="Normal 2 2 2 37 3 3" xfId="21811" xr:uid="{1FAF8BFC-7031-4594-AC37-2F4D7C787261}"/>
    <cellStyle name="Normal 2 2 2 37 3 4" xfId="21812" xr:uid="{EFE1D734-16F1-4D7D-BBBA-65B7DF1645D6}"/>
    <cellStyle name="Normal 2 2 2 37 3 5" xfId="21813" xr:uid="{30B6CA99-76D8-4DE8-91CA-F9590A829F6B}"/>
    <cellStyle name="Normal 2 2 2 37 3 6" xfId="21814" xr:uid="{7C28F9C8-D0A7-4790-B7A7-992DA83821C1}"/>
    <cellStyle name="Normal 2 2 2 37 30" xfId="21815" xr:uid="{EB1E444F-B633-43CF-B04E-9BE2B1C42BE7}"/>
    <cellStyle name="Normal 2 2 2 37 31" xfId="21816" xr:uid="{927ABD48-5ED0-4D9E-A704-5A86FF56FAC7}"/>
    <cellStyle name="Normal 2 2 2 37 32" xfId="21817" xr:uid="{9EBE91A7-2A4C-48C7-98AF-D45E3717CC7C}"/>
    <cellStyle name="Normal 2 2 2 37 33" xfId="21818" xr:uid="{6794C9F6-EA01-4589-8263-86CC37740DA4}"/>
    <cellStyle name="Normal 2 2 2 37 34" xfId="21819" xr:uid="{F37DF464-8DBF-41B8-B3A3-BB529AF32BF5}"/>
    <cellStyle name="Normal 2 2 2 37 35" xfId="21820" xr:uid="{DC014546-1427-440D-9B0B-CBDD0B0FA3FE}"/>
    <cellStyle name="Normal 2 2 2 37 4" xfId="21821" xr:uid="{F8C34272-A973-4434-A7A2-76A4689DB41C}"/>
    <cellStyle name="Normal 2 2 2 37 4 2" xfId="21822" xr:uid="{B2ED7856-D1C5-484D-B19C-DD2A71CCAAA9}"/>
    <cellStyle name="Normal 2 2 2 37 4 3" xfId="21823" xr:uid="{06A6B0D1-0046-4F2D-BFD4-03510B7B7CAC}"/>
    <cellStyle name="Normal 2 2 2 37 4 4" xfId="21824" xr:uid="{36608618-9A97-41D7-A412-86F1EF6DF8AE}"/>
    <cellStyle name="Normal 2 2 2 37 4 5" xfId="21825" xr:uid="{B2842BCF-127D-4087-8D1B-0DABCB358BFD}"/>
    <cellStyle name="Normal 2 2 2 37 4 6" xfId="21826" xr:uid="{74BFE14B-EE49-4490-A543-86687EA50AEE}"/>
    <cellStyle name="Normal 2 2 2 37 5" xfId="21827" xr:uid="{8AAD7C28-5526-45C6-8775-3893D8C47AC9}"/>
    <cellStyle name="Normal 2 2 2 37 5 2" xfId="21828" xr:uid="{271171AF-7EE5-4D09-B96C-3A1F55E2BACC}"/>
    <cellStyle name="Normal 2 2 2 37 5 3" xfId="21829" xr:uid="{10CF5C12-D8F5-4C5B-95C8-EEB608A75C6E}"/>
    <cellStyle name="Normal 2 2 2 37 5 4" xfId="21830" xr:uid="{A38CCD56-0EFE-4E94-8D82-CCC95C457D41}"/>
    <cellStyle name="Normal 2 2 2 37 5 5" xfId="21831" xr:uid="{DFC8460F-5D89-4C76-ACCC-3B4B867EF6C1}"/>
    <cellStyle name="Normal 2 2 2 37 5 6" xfId="21832" xr:uid="{FFFA5574-828B-486F-BFC0-8A56A6E313B9}"/>
    <cellStyle name="Normal 2 2 2 37 6" xfId="21833" xr:uid="{54C16DD2-18D9-4B8B-B14B-30A876B90405}"/>
    <cellStyle name="Normal 2 2 2 37 6 2" xfId="21834" xr:uid="{AA1F4FBD-872C-4A2F-8111-506FA5356BF6}"/>
    <cellStyle name="Normal 2 2 2 37 6 3" xfId="21835" xr:uid="{F292FCC5-B9A3-42D5-BB03-F87620B20787}"/>
    <cellStyle name="Normal 2 2 2 37 6 4" xfId="21836" xr:uid="{557F1EE4-B14A-4A4A-9E8C-6E5F10219F57}"/>
    <cellStyle name="Normal 2 2 2 37 6 5" xfId="21837" xr:uid="{5CCBFC22-B287-4949-BDAF-2FFA45BAA243}"/>
    <cellStyle name="Normal 2 2 2 37 6 6" xfId="21838" xr:uid="{CCC134D6-CF96-4F1F-B8A9-58D4EE5BF45F}"/>
    <cellStyle name="Normal 2 2 2 37 7" xfId="21839" xr:uid="{3BA33D27-DBED-4D4F-BB95-E12E73B7AF18}"/>
    <cellStyle name="Normal 2 2 2 37 8" xfId="21840" xr:uid="{16179A51-0061-4D3E-B45B-598C1B19BC5C}"/>
    <cellStyle name="Normal 2 2 2 37 9" xfId="21841" xr:uid="{0045BFA5-A260-4FE9-8332-0170AE1DBD04}"/>
    <cellStyle name="Normal 2 2 2 38" xfId="21842" xr:uid="{1D537D25-37E4-47F2-B59D-81548AB6701A}"/>
    <cellStyle name="Normal 2 2 2 38 2" xfId="21843" xr:uid="{CF6E1562-10BF-417D-A6FC-029B92FAFABB}"/>
    <cellStyle name="Normal 2 2 2 38 3" xfId="21844" xr:uid="{08EDA355-F44B-4B01-81B1-5CEFED56F8EF}"/>
    <cellStyle name="Normal 2 2 2 38 4" xfId="21845" xr:uid="{A571D2C3-E059-4305-BDD5-CCC9B4845F77}"/>
    <cellStyle name="Normal 2 2 2 38 5" xfId="21846" xr:uid="{A07811E2-A603-44C7-AE95-5827A67004E1}"/>
    <cellStyle name="Normal 2 2 2 38 6" xfId="21847" xr:uid="{55355CE0-6EBC-4B8C-93AF-DAE4E1DE4052}"/>
    <cellStyle name="Normal 2 2 2 38 7" xfId="21848" xr:uid="{D31319C8-DF94-44E4-B11F-99FF9BA69EAB}"/>
    <cellStyle name="Normal 2 2 2 39" xfId="21849" xr:uid="{4FE335F7-56AA-42F9-9A34-1C6E8137ADE5}"/>
    <cellStyle name="Normal 2 2 2 39 2" xfId="21850" xr:uid="{8ECE0D44-EFA8-4C25-AB28-AFA47411B7AB}"/>
    <cellStyle name="Normal 2 2 2 39 3" xfId="21851" xr:uid="{AED3F1C1-DA11-47A8-B917-18FD41BF9BD3}"/>
    <cellStyle name="Normal 2 2 2 39 4" xfId="21852" xr:uid="{657736FC-1481-424B-A8AC-5F587FC26604}"/>
    <cellStyle name="Normal 2 2 2 39 5" xfId="21853" xr:uid="{63A2EF54-C51B-4424-B466-7F0B265A4CF2}"/>
    <cellStyle name="Normal 2 2 2 39 6" xfId="21854" xr:uid="{2E27D023-A032-496C-99A9-2D4C116CC116}"/>
    <cellStyle name="Normal 2 2 2 39 7" xfId="21855" xr:uid="{823BE581-D045-41ED-B124-958BD9ED5540}"/>
    <cellStyle name="Normal 2 2 2 4" xfId="21856" xr:uid="{3FED41FD-584A-4CAD-BC4C-14F9744727E1}"/>
    <cellStyle name="Normal 2 2 2 4 2" xfId="21857" xr:uid="{C766FB1F-F836-4BA1-9A34-A9ADEE818E9C}"/>
    <cellStyle name="Normal 2 2 2 4 2 2" xfId="21858" xr:uid="{B51E313D-989D-491E-8F49-27E0F946F9D5}"/>
    <cellStyle name="Normal 2 2 2 4 2 2 2" xfId="21859" xr:uid="{ED3701AC-61DF-4296-B05D-C051441839F8}"/>
    <cellStyle name="Normal 2 2 2 4 2 2 2 2" xfId="21860" xr:uid="{4475D4D9-4915-45AB-91F5-77480C58159F}"/>
    <cellStyle name="Normal 2 2 2 4 2 2 3" xfId="21861" xr:uid="{056DAA42-7CAF-4E2A-BCCC-04708B045B5E}"/>
    <cellStyle name="Normal 2 2 2 4 2 3" xfId="21862" xr:uid="{92B290C2-BB0F-44A3-B0C6-BD6B81541893}"/>
    <cellStyle name="Normal 2 2 2 4 2 3 2" xfId="21863" xr:uid="{8F72EE42-83A3-4081-98DA-D30F4053CF2F}"/>
    <cellStyle name="Normal 2 2 2 4 2 4" xfId="21864" xr:uid="{0C11008A-4FC1-4254-B753-68D1BFA15F08}"/>
    <cellStyle name="Normal 2 2 2 4 2 5" xfId="21865" xr:uid="{228570B9-A72C-4526-B452-27A55B29D194}"/>
    <cellStyle name="Normal 2 2 2 4 3" xfId="21866" xr:uid="{2D4ADE79-8B38-4E89-8E70-F100E1151584}"/>
    <cellStyle name="Normal 2 2 2 4 3 2" xfId="21867" xr:uid="{5D32DF38-9609-42B3-A78C-B85FD64091E0}"/>
    <cellStyle name="Normal 2 2 2 4 4" xfId="21868" xr:uid="{DC0DBBD6-C470-40E6-8FFA-379EAF48C318}"/>
    <cellStyle name="Normal 2 2 2 4 4 2" xfId="21869" xr:uid="{E9D6F3B0-0AE2-4909-A300-EF86237CD23C}"/>
    <cellStyle name="Normal 2 2 2 4 5" xfId="21870" xr:uid="{7D53630B-9D4A-4253-9976-F95B8FEFA49C}"/>
    <cellStyle name="Normal 2 2 2 4 6" xfId="21871" xr:uid="{376EEBC3-AD5F-4E8D-A9BC-3F64E5AD5D94}"/>
    <cellStyle name="Normal 2 2 2 40" xfId="21872" xr:uid="{DC7BA064-0927-452F-B7C8-1ED5D227B687}"/>
    <cellStyle name="Normal 2 2 2 40 2" xfId="21873" xr:uid="{1FF7A0D7-3D59-42F6-8A33-3C7BFCA2EE01}"/>
    <cellStyle name="Normal 2 2 2 40 3" xfId="21874" xr:uid="{36266272-7E6D-4002-884D-85EACDECF6A9}"/>
    <cellStyle name="Normal 2 2 2 40 4" xfId="21875" xr:uid="{F02320D6-D585-492F-B3C4-5EB38AED7D8F}"/>
    <cellStyle name="Normal 2 2 2 40 5" xfId="21876" xr:uid="{63D11155-B1FC-4DF5-B37F-0D6D3E5EA365}"/>
    <cellStyle name="Normal 2 2 2 40 6" xfId="21877" xr:uid="{6F61D82F-C88F-4086-BD84-DC44D11D2873}"/>
    <cellStyle name="Normal 2 2 2 40 7" xfId="21878" xr:uid="{94AE09D0-1692-4030-B22C-BC3EE0D89599}"/>
    <cellStyle name="Normal 2 2 2 41" xfId="21879" xr:uid="{2F802E55-B59D-4A5C-807E-9501662FA957}"/>
    <cellStyle name="Normal 2 2 2 41 2" xfId="21880" xr:uid="{DD3AE8FA-4865-468A-87FD-99CBEBA45D51}"/>
    <cellStyle name="Normal 2 2 2 41 3" xfId="21881" xr:uid="{0DC0E4C5-635E-4E09-A790-4237A95030F3}"/>
    <cellStyle name="Normal 2 2 2 41 4" xfId="21882" xr:uid="{12153B6A-4BD4-4F20-B30D-65C0C09BB162}"/>
    <cellStyle name="Normal 2 2 2 41 5" xfId="21883" xr:uid="{32B9F496-1012-40A3-B15F-43C9EC96DF89}"/>
    <cellStyle name="Normal 2 2 2 41 6" xfId="21884" xr:uid="{769A6BC3-20A8-4838-9BEA-E6FECB59B15C}"/>
    <cellStyle name="Normal 2 2 2 41 7" xfId="21885" xr:uid="{7FE15247-527F-4E1F-9DBE-D1E25EC7CEFB}"/>
    <cellStyle name="Normal 2 2 2 42" xfId="21886" xr:uid="{DEB3FF62-2C6F-4D7B-B2D1-D196CC3917E5}"/>
    <cellStyle name="Normal 2 2 2 42 2" xfId="21887" xr:uid="{931DB468-868F-41F2-9754-C871A0BE2785}"/>
    <cellStyle name="Normal 2 2 2 42 3" xfId="21888" xr:uid="{F39B1519-3C0B-47E0-A1F1-FBA2AF53304C}"/>
    <cellStyle name="Normal 2 2 2 42 4" xfId="21889" xr:uid="{6E17060B-B77A-4C36-95D7-F0BDDC16DF91}"/>
    <cellStyle name="Normal 2 2 2 42 5" xfId="21890" xr:uid="{96C8029F-3A09-4BCD-9129-A199AEB30694}"/>
    <cellStyle name="Normal 2 2 2 42 6" xfId="21891" xr:uid="{D2F1F258-8F48-4FBC-AE57-6895CDC66987}"/>
    <cellStyle name="Normal 2 2 2 42 7" xfId="21892" xr:uid="{71F99117-F7C1-42EB-BA53-2FB5507FEDAF}"/>
    <cellStyle name="Normal 2 2 2 43" xfId="21893" xr:uid="{C7A1B7F1-F450-4C0A-918B-373379B6F449}"/>
    <cellStyle name="Normal 2 2 2 43 2" xfId="21894" xr:uid="{0DFB35F1-F3D0-4267-BE83-A6B6C6CE8619}"/>
    <cellStyle name="Normal 2 2 2 43 3" xfId="21895" xr:uid="{07AB48AD-48D3-47D5-95E5-4657E0392B4A}"/>
    <cellStyle name="Normal 2 2 2 43 4" xfId="21896" xr:uid="{BD8B66E2-E92F-4F32-8AD1-9F05926B017E}"/>
    <cellStyle name="Normal 2 2 2 43 5" xfId="21897" xr:uid="{849361D3-73B7-426C-B47E-286425302D45}"/>
    <cellStyle name="Normal 2 2 2 43 6" xfId="21898" xr:uid="{D3129D96-2397-405A-884C-6C812F848DA0}"/>
    <cellStyle name="Normal 2 2 2 43 7" xfId="21899" xr:uid="{25D37EE2-4D51-4AC2-9E8E-441B22FE1BDB}"/>
    <cellStyle name="Normal 2 2 2 44" xfId="21900" xr:uid="{DA6B6E56-6155-462E-92E2-B5B3AEBE646F}"/>
    <cellStyle name="Normal 2 2 2 44 2" xfId="21901" xr:uid="{61B3E041-8E3A-4BCB-A799-99FD6AE82F26}"/>
    <cellStyle name="Normal 2 2 2 44 3" xfId="21902" xr:uid="{5272B184-B995-46D7-A366-E02D005DB0A3}"/>
    <cellStyle name="Normal 2 2 2 44 4" xfId="21903" xr:uid="{E02A0A64-9482-49C2-BE48-B5AC67AC9B21}"/>
    <cellStyle name="Normal 2 2 2 44 5" xfId="21904" xr:uid="{B35D9C8E-A60E-44EC-AB15-19B6CF09A0F3}"/>
    <cellStyle name="Normal 2 2 2 44 6" xfId="21905" xr:uid="{7EB2E823-22EF-4F5B-AB3B-EADD5C76842F}"/>
    <cellStyle name="Normal 2 2 2 44 7" xfId="21906" xr:uid="{C2DE0ADC-7BDC-41CE-9E01-EDE747D30BE4}"/>
    <cellStyle name="Normal 2 2 2 45" xfId="21907" xr:uid="{9CC7E3C9-1712-40D2-BC37-B1F178DB73FF}"/>
    <cellStyle name="Normal 2 2 2 45 2" xfId="21908" xr:uid="{D3E0B2BB-E3D4-46D0-838F-AFF0965D0AD9}"/>
    <cellStyle name="Normal 2 2 2 45 3" xfId="21909" xr:uid="{99FC21A6-7747-4A54-BD89-0F4338AF5F2E}"/>
    <cellStyle name="Normal 2 2 2 45 4" xfId="21910" xr:uid="{53C65A8B-00B4-471A-BE6B-43A8892A94E3}"/>
    <cellStyle name="Normal 2 2 2 45 5" xfId="21911" xr:uid="{D6992B5A-A8E1-40F0-8A0E-DF7F633F12A1}"/>
    <cellStyle name="Normal 2 2 2 45 6" xfId="21912" xr:uid="{C3502D75-E55D-472F-A916-5939B22ABA67}"/>
    <cellStyle name="Normal 2 2 2 45 7" xfId="21913" xr:uid="{3471B3BC-B12E-4972-8107-F7FC6E48634A}"/>
    <cellStyle name="Normal 2 2 2 46" xfId="21914" xr:uid="{25D975FF-55CF-49BE-8D79-581F41363DA8}"/>
    <cellStyle name="Normal 2 2 2 46 2" xfId="21915" xr:uid="{9D864378-BBE3-4D84-BEB7-1F725C4834BD}"/>
    <cellStyle name="Normal 2 2 2 46 3" xfId="21916" xr:uid="{A53EBD90-4CFF-4E97-A8DA-15C783678D3D}"/>
    <cellStyle name="Normal 2 2 2 46 4" xfId="21917" xr:uid="{F35F48C7-D5DD-414B-B73E-BC2210BDD525}"/>
    <cellStyle name="Normal 2 2 2 46 5" xfId="21918" xr:uid="{73B7ABBE-8C97-4888-81C0-D127F50BE002}"/>
    <cellStyle name="Normal 2 2 2 46 6" xfId="21919" xr:uid="{C2049290-5DE4-44B4-8056-061901BFC17E}"/>
    <cellStyle name="Normal 2 2 2 46 7" xfId="21920" xr:uid="{846C79D6-6D0F-450B-AA6E-103AB43CD260}"/>
    <cellStyle name="Normal 2 2 2 47" xfId="21921" xr:uid="{FD6D8E0E-4F75-4FF2-B59A-3189874A3C75}"/>
    <cellStyle name="Normal 2 2 2 47 2" xfId="21922" xr:uid="{9AA89548-0670-4519-A509-B8242B952B5D}"/>
    <cellStyle name="Normal 2 2 2 47 3" xfId="21923" xr:uid="{AC99277B-A8AA-485C-9609-BBF9B5A93A3A}"/>
    <cellStyle name="Normal 2 2 2 47 4" xfId="21924" xr:uid="{37E22661-3531-4EAA-8017-B33C4A4467DB}"/>
    <cellStyle name="Normal 2 2 2 47 5" xfId="21925" xr:uid="{4AF179A9-5AA7-4E40-82D9-5C977E4A6D80}"/>
    <cellStyle name="Normal 2 2 2 47 6" xfId="21926" xr:uid="{D1702061-DE17-4613-9704-218769EFA8AF}"/>
    <cellStyle name="Normal 2 2 2 47 7" xfId="21927" xr:uid="{E1801C3A-3263-4E65-A76F-455012DCB0CE}"/>
    <cellStyle name="Normal 2 2 2 48" xfId="21928" xr:uid="{00B043A0-BE0C-4036-AD54-656B5C9AAD38}"/>
    <cellStyle name="Normal 2 2 2 48 2" xfId="21929" xr:uid="{22B10C92-DBA4-4062-B855-09BC907B6F33}"/>
    <cellStyle name="Normal 2 2 2 48 3" xfId="21930" xr:uid="{0F0F1C22-0570-483F-B658-6B160650BBF4}"/>
    <cellStyle name="Normal 2 2 2 48 4" xfId="21931" xr:uid="{B6F861BA-E256-49D5-8E9C-AC5204658378}"/>
    <cellStyle name="Normal 2 2 2 48 5" xfId="21932" xr:uid="{EDB29E42-C239-4B85-A684-D6D85009B64C}"/>
    <cellStyle name="Normal 2 2 2 48 6" xfId="21933" xr:uid="{70B622DD-7E75-4CE2-8D8E-E0A299051D60}"/>
    <cellStyle name="Normal 2 2 2 48 7" xfId="21934" xr:uid="{F84C92EB-70C8-478F-A7D5-E9CA8FED64BA}"/>
    <cellStyle name="Normal 2 2 2 49" xfId="21935" xr:uid="{593D34F9-3E21-44B9-A14A-F0873C54FFEE}"/>
    <cellStyle name="Normal 2 2 2 49 2" xfId="21936" xr:uid="{D8DD1D8E-53F4-4C47-A30A-6EB00B9406B5}"/>
    <cellStyle name="Normal 2 2 2 49 3" xfId="21937" xr:uid="{383E3FA5-9F8E-4569-A7D6-4B724EB67E4F}"/>
    <cellStyle name="Normal 2 2 2 49 4" xfId="21938" xr:uid="{27536B9E-B7E1-4175-A0CD-E91EA0864923}"/>
    <cellStyle name="Normal 2 2 2 49 5" xfId="21939" xr:uid="{E811BAF7-B230-4D9C-AB42-69E4E857D97D}"/>
    <cellStyle name="Normal 2 2 2 49 6" xfId="21940" xr:uid="{81D2D373-F1FC-4001-B17C-109B39483C1D}"/>
    <cellStyle name="Normal 2 2 2 49 7" xfId="21941" xr:uid="{84DC9EC9-668F-4F14-8A56-83056F69C4C3}"/>
    <cellStyle name="Normal 2 2 2 5" xfId="21942" xr:uid="{13BACE75-5E4C-4476-895E-78B3DED259CA}"/>
    <cellStyle name="Normal 2 2 2 5 2" xfId="21943" xr:uid="{5A14043B-7425-44B0-885C-D6D5835B2214}"/>
    <cellStyle name="Normal 2 2 2 50" xfId="21944" xr:uid="{BCF4F666-54DA-4D69-9973-90F26E445565}"/>
    <cellStyle name="Normal 2 2 2 50 2" xfId="21945" xr:uid="{1D48B16D-BB1A-4C49-8F95-2F4B29A135DF}"/>
    <cellStyle name="Normal 2 2 2 50 3" xfId="21946" xr:uid="{7FE7E055-BC3B-4662-B24F-98BA600102A7}"/>
    <cellStyle name="Normal 2 2 2 50 4" xfId="21947" xr:uid="{4CC50B51-C1C2-4C06-BBF5-175A98FAF000}"/>
    <cellStyle name="Normal 2 2 2 50 5" xfId="21948" xr:uid="{1780521D-079D-495B-BA98-ED8317168198}"/>
    <cellStyle name="Normal 2 2 2 50 6" xfId="21949" xr:uid="{B2E051BF-ED5E-47BF-8EA1-880C6E475D51}"/>
    <cellStyle name="Normal 2 2 2 50 7" xfId="21950" xr:uid="{C18C44CE-7D0F-453A-941B-920547C061D9}"/>
    <cellStyle name="Normal 2 2 2 51" xfId="21951" xr:uid="{08764E51-3A4E-47FF-A67E-193F8DFCAEF1}"/>
    <cellStyle name="Normal 2 2 2 51 2" xfId="21952" xr:uid="{98716F57-95D4-4BEF-87C6-70FDEBCF74F9}"/>
    <cellStyle name="Normal 2 2 2 51 3" xfId="21953" xr:uid="{B01C3582-8137-4525-90A3-F0E7098370E5}"/>
    <cellStyle name="Normal 2 2 2 51 4" xfId="21954" xr:uid="{3AB44802-47B1-43A2-AC69-82CB97E9C2D1}"/>
    <cellStyle name="Normal 2 2 2 51 5" xfId="21955" xr:uid="{5FF2586A-FCAC-4580-8786-9DB6281EDAD4}"/>
    <cellStyle name="Normal 2 2 2 51 6" xfId="21956" xr:uid="{930205E8-5AB6-410B-9ED1-9499943A16BC}"/>
    <cellStyle name="Normal 2 2 2 51 7" xfId="21957" xr:uid="{6DB5BE2B-478A-4964-8467-261C2FA669F1}"/>
    <cellStyle name="Normal 2 2 2 52" xfId="21958" xr:uid="{FB62BD3D-0AD1-4069-8DA3-3844DC21188D}"/>
    <cellStyle name="Normal 2 2 2 52 2" xfId="21959" xr:uid="{F9182BFB-9D5F-42A1-B0C6-786F1C00EE71}"/>
    <cellStyle name="Normal 2 2 2 53" xfId="21960" xr:uid="{082FCC6E-4F50-478B-BF45-B18040FC766B}"/>
    <cellStyle name="Normal 2 2 2 53 2" xfId="21961" xr:uid="{1F6B1D3B-E6C2-4D5E-B104-D6E8AD559ECC}"/>
    <cellStyle name="Normal 2 2 2 54" xfId="21962" xr:uid="{60EBC83E-C45C-4FAD-A404-0FB857D77228}"/>
    <cellStyle name="Normal 2 2 2 54 2" xfId="21963" xr:uid="{36810C23-D1FE-406D-BAD8-B613F42312CF}"/>
    <cellStyle name="Normal 2 2 2 55" xfId="21964" xr:uid="{AFB305F8-7081-433D-92F2-F3D613783EE2}"/>
    <cellStyle name="Normal 2 2 2 55 2" xfId="21965" xr:uid="{B966300A-C1A6-432D-9084-891F9307978D}"/>
    <cellStyle name="Normal 2 2 2 56" xfId="21966" xr:uid="{CD44960B-3326-4DF4-8288-01378FEE5FEC}"/>
    <cellStyle name="Normal 2 2 2 56 2" xfId="21967" xr:uid="{5A99F3D3-69BC-4577-BA2C-7AABDE8D2C33}"/>
    <cellStyle name="Normal 2 2 2 56 2 2" xfId="21968" xr:uid="{59578E13-2FEA-4BF8-87B2-F76C9181FCB9}"/>
    <cellStyle name="Normal 2 2 2 56 2 2 2" xfId="21969" xr:uid="{1F1FA7DC-DA99-4B60-8362-ED1E23550D6E}"/>
    <cellStyle name="Normal 2 2 2 56 2 2 2 2" xfId="21970" xr:uid="{D81C6CF4-2BC2-42FB-B222-0D1AEB66EE96}"/>
    <cellStyle name="Normal 2 2 2 56 2 2 2 3" xfId="21971" xr:uid="{825D1879-1B2E-4B4D-AF52-79B21F089A49}"/>
    <cellStyle name="Normal 2 2 2 56 2 2 2 4" xfId="21972" xr:uid="{CBCEFAFA-8E69-41E6-B20B-7C097B9182DD}"/>
    <cellStyle name="Normal 2 2 2 56 2 2 2 5" xfId="21973" xr:uid="{DC05685C-D6CD-4BA6-8521-50709E372F0B}"/>
    <cellStyle name="Normal 2 2 2 56 2 2 2 6" xfId="21974" xr:uid="{4F94E62A-B076-40EC-960B-B6190310E121}"/>
    <cellStyle name="Normal 2 2 2 56 2 3" xfId="21975" xr:uid="{EAE5A0E2-4633-4EFB-A8FB-9B50248F147C}"/>
    <cellStyle name="Normal 2 2 2 56 2 4" xfId="21976" xr:uid="{BFE9C414-24B0-45E9-84E0-B33E6D6FD446}"/>
    <cellStyle name="Normal 2 2 2 56 2 5" xfId="21977" xr:uid="{3C85AB77-642A-4D5D-9380-2DBF530C45D5}"/>
    <cellStyle name="Normal 2 2 2 56 2 6" xfId="21978" xr:uid="{53F29025-310D-45F1-BF21-6662C6FA1D90}"/>
    <cellStyle name="Normal 2 2 2 56 2 7" xfId="21979" xr:uid="{442259B0-AE3F-4913-A892-1D6B985BA704}"/>
    <cellStyle name="Normal 2 2 2 56 3" xfId="21980" xr:uid="{C6A6E496-501A-47D5-A047-8C7FCFB9DB54}"/>
    <cellStyle name="Normal 2 2 2 56 3 2" xfId="21981" xr:uid="{56B4C768-F6E0-4B9D-95E9-02AA7ED5743C}"/>
    <cellStyle name="Normal 2 2 2 56 3 3" xfId="21982" xr:uid="{340677E6-3DDE-4841-B297-58C1DAA55719}"/>
    <cellStyle name="Normal 2 2 2 56 3 4" xfId="21983" xr:uid="{26699578-0AA3-449B-AF15-EA4779472340}"/>
    <cellStyle name="Normal 2 2 2 56 3 5" xfId="21984" xr:uid="{F7D5FF86-61D6-41FE-804B-E9C82966CB75}"/>
    <cellStyle name="Normal 2 2 2 56 3 6" xfId="21985" xr:uid="{DF4EA4D1-C1D2-40C5-811C-7F30FAACFCF1}"/>
    <cellStyle name="Normal 2 2 2 56 4" xfId="21986" xr:uid="{421A597A-6F97-4B20-8B65-9E06D3CF8F33}"/>
    <cellStyle name="Normal 2 2 2 57" xfId="21987" xr:uid="{F224F10D-CBD0-4982-9A9E-7251DEE237E2}"/>
    <cellStyle name="Normal 2 2 2 57 2" xfId="21988" xr:uid="{7C6B6839-CF2C-44D1-9474-C5C7EE82D920}"/>
    <cellStyle name="Normal 2 2 2 57 3" xfId="21989" xr:uid="{E9B40817-1FA4-462B-871E-D750885914A6}"/>
    <cellStyle name="Normal 2 2 2 57 4" xfId="21990" xr:uid="{B1353239-BFB0-4496-98A1-F7A50DEE9C74}"/>
    <cellStyle name="Normal 2 2 2 57 5" xfId="21991" xr:uid="{A1DA9C73-6D1F-4370-BA89-18A67C27F3F8}"/>
    <cellStyle name="Normal 2 2 2 57 6" xfId="21992" xr:uid="{0A82D030-F679-4876-B2C8-D3686EFF2BA0}"/>
    <cellStyle name="Normal 2 2 2 57 7" xfId="21993" xr:uid="{3EA1FAA0-F7AF-47ED-883A-30FEAF500C6A}"/>
    <cellStyle name="Normal 2 2 2 58" xfId="21994" xr:uid="{F1A38659-A775-47D1-9BC0-33F6F34929A8}"/>
    <cellStyle name="Normal 2 2 2 58 2" xfId="21995" xr:uid="{85077984-1D88-4C57-B242-6B0E9F78C18A}"/>
    <cellStyle name="Normal 2 2 2 58 3" xfId="21996" xr:uid="{CD515380-1B0B-4DF4-8280-6FC63015C908}"/>
    <cellStyle name="Normal 2 2 2 58 4" xfId="21997" xr:uid="{F9730010-7B1E-43B5-B4FC-4E35AEA0A289}"/>
    <cellStyle name="Normal 2 2 2 58 5" xfId="21998" xr:uid="{39D0221C-C5CA-4721-9B62-DA124AC40C50}"/>
    <cellStyle name="Normal 2 2 2 58 6" xfId="21999" xr:uid="{2DDF2D59-49B4-4DD3-982C-FA29F30AE3EB}"/>
    <cellStyle name="Normal 2 2 2 58 7" xfId="22000" xr:uid="{C411A431-D519-4C48-B20E-0F778E1B522E}"/>
    <cellStyle name="Normal 2 2 2 59" xfId="22001" xr:uid="{0404B30D-18E4-4338-9A9A-64CA06C17A44}"/>
    <cellStyle name="Normal 2 2 2 59 2" xfId="22002" xr:uid="{5B1B5DD8-3890-40AC-8331-25B78D2EC81A}"/>
    <cellStyle name="Normal 2 2 2 59 3" xfId="22003" xr:uid="{42E2E0BD-64C8-4492-853F-0CDBE6B0747E}"/>
    <cellStyle name="Normal 2 2 2 59 4" xfId="22004" xr:uid="{B9B4B806-E326-43F7-8734-BE09E54C2BA5}"/>
    <cellStyle name="Normal 2 2 2 59 5" xfId="22005" xr:uid="{5328250C-01EE-477F-AFCE-A0C34A3558D7}"/>
    <cellStyle name="Normal 2 2 2 59 6" xfId="22006" xr:uid="{3D231741-6A7A-4BD2-9085-9A581009DE92}"/>
    <cellStyle name="Normal 2 2 2 6" xfId="22007" xr:uid="{50540677-7221-4204-A51F-B93B9AB3709C}"/>
    <cellStyle name="Normal 2 2 2 6 2" xfId="22008" xr:uid="{6572CED1-FC4D-47B6-88B4-CB3B057CCCA2}"/>
    <cellStyle name="Normal 2 2 2 60" xfId="22009" xr:uid="{C821487E-AA32-4F5A-A53E-C3C4B4BAED4C}"/>
    <cellStyle name="Normal 2 2 2 60 2" xfId="22010" xr:uid="{63255CCC-566F-4556-A850-774EB300C81A}"/>
    <cellStyle name="Normal 2 2 2 60 3" xfId="22011" xr:uid="{E4E4AF58-5826-4C75-AE51-08B6DEC47F4D}"/>
    <cellStyle name="Normal 2 2 2 60 4" xfId="22012" xr:uid="{877B1082-8E25-4129-B9C4-4A9D036C1B5C}"/>
    <cellStyle name="Normal 2 2 2 60 5" xfId="22013" xr:uid="{FB96E980-0705-4200-8FBA-16790FA2C207}"/>
    <cellStyle name="Normal 2 2 2 60 6" xfId="22014" xr:uid="{5C36A1E5-F8C6-4259-8F28-BE657C9696A9}"/>
    <cellStyle name="Normal 2 2 2 61" xfId="22015" xr:uid="{699FF6BF-94A3-4C67-BF7F-247DAD007D55}"/>
    <cellStyle name="Normal 2 2 2 61 2" xfId="22016" xr:uid="{8A51F1EB-3217-4C8E-83A1-DDF86F6309F6}"/>
    <cellStyle name="Normal 2 2 2 61 3" xfId="22017" xr:uid="{AA47E72D-6A25-4C37-870C-69516AC49517}"/>
    <cellStyle name="Normal 2 2 2 61 4" xfId="22018" xr:uid="{F1A784FE-0CC4-4521-AD9A-E130AC7E0569}"/>
    <cellStyle name="Normal 2 2 2 61 5" xfId="22019" xr:uid="{97E8332C-5EBA-4A7F-8E50-EA37297C122A}"/>
    <cellStyle name="Normal 2 2 2 61 6" xfId="22020" xr:uid="{637B971E-C4EA-43CD-8DCA-84107D4804FA}"/>
    <cellStyle name="Normal 2 2 2 62" xfId="22021" xr:uid="{0D302836-232A-4B83-BF3F-DB5EF119B724}"/>
    <cellStyle name="Normal 2 2 2 62 2" xfId="22022" xr:uid="{2359CA71-DD43-4F92-84BA-BC07F7FC1A65}"/>
    <cellStyle name="Normal 2 2 2 62 3" xfId="22023" xr:uid="{741EF822-ABBB-4A2B-8BDA-8A4480137718}"/>
    <cellStyle name="Normal 2 2 2 62 4" xfId="22024" xr:uid="{E36EE84E-D4C7-4473-ACA9-9AC8BB9E41C3}"/>
    <cellStyle name="Normal 2 2 2 62 5" xfId="22025" xr:uid="{4CBF88E5-D341-4F3C-8012-826D178C303D}"/>
    <cellStyle name="Normal 2 2 2 62 6" xfId="22026" xr:uid="{19617FBA-E55D-4083-BB97-6BB00201E475}"/>
    <cellStyle name="Normal 2 2 2 63" xfId="22027" xr:uid="{AFFA44A0-9905-42DE-9060-CAA75DB9BE5E}"/>
    <cellStyle name="Normal 2 2 2 63 2" xfId="22028" xr:uid="{6ED4EACD-0489-49A1-B632-ACD1800E3E1C}"/>
    <cellStyle name="Normal 2 2 2 63 3" xfId="22029" xr:uid="{86A402D0-4A13-4525-B2D9-3C943B4FE003}"/>
    <cellStyle name="Normal 2 2 2 63 4" xfId="22030" xr:uid="{FF96E2A3-21CB-4282-9273-EF4C68DA85D9}"/>
    <cellStyle name="Normal 2 2 2 63 5" xfId="22031" xr:uid="{F792C453-162D-4B38-9CED-40D58AC94A92}"/>
    <cellStyle name="Normal 2 2 2 63 6" xfId="22032" xr:uid="{FF6C9291-1448-4952-A548-93FBDC92CC11}"/>
    <cellStyle name="Normal 2 2 2 64" xfId="22033" xr:uid="{ED15394C-7A31-424D-9740-2E3B7484E786}"/>
    <cellStyle name="Normal 2 2 2 64 2" xfId="22034" xr:uid="{1C258F4E-F845-4E26-A113-A05E68C77F48}"/>
    <cellStyle name="Normal 2 2 2 64 3" xfId="22035" xr:uid="{5F3F65C7-1889-4CA5-B674-0FC73BA29297}"/>
    <cellStyle name="Normal 2 2 2 64 4" xfId="22036" xr:uid="{7D98B7E8-31CD-4022-B053-7B9F41366E15}"/>
    <cellStyle name="Normal 2 2 2 64 5" xfId="22037" xr:uid="{D9CB6AF3-9551-4E93-B25F-859D1D67CC4D}"/>
    <cellStyle name="Normal 2 2 2 64 6" xfId="22038" xr:uid="{3E4FC5FF-636D-4AD0-8EFE-BFE7FBBCE1E2}"/>
    <cellStyle name="Normal 2 2 2 65" xfId="22039" xr:uid="{D9F137E7-0CD9-43C2-A584-A2264E514D80}"/>
    <cellStyle name="Normal 2 2 2 65 2" xfId="22040" xr:uid="{2C141967-BF98-4267-A128-C990E3D4A06D}"/>
    <cellStyle name="Normal 2 2 2 65 3" xfId="22041" xr:uid="{809D12FB-8A78-42DF-A852-A063454A92D8}"/>
    <cellStyle name="Normal 2 2 2 65 4" xfId="22042" xr:uid="{A6989242-3F39-499E-A875-7316F7683104}"/>
    <cellStyle name="Normal 2 2 2 65 5" xfId="22043" xr:uid="{A03156F2-E2BF-4AAD-88E5-4ABBFECFB467}"/>
    <cellStyle name="Normal 2 2 2 65 6" xfId="22044" xr:uid="{5D0BF0F8-928E-45A2-9484-69BDA21DEEF7}"/>
    <cellStyle name="Normal 2 2 2 66" xfId="22045" xr:uid="{3B9F74B2-3768-4EBD-B0C9-F2CA31CA2E4E}"/>
    <cellStyle name="Normal 2 2 2 66 2" xfId="22046" xr:uid="{8DFF8AB9-D92D-4C59-97E2-EBBF4027643F}"/>
    <cellStyle name="Normal 2 2 2 66 3" xfId="22047" xr:uid="{96D1C9E2-EA57-4234-A6C5-6914E70A6550}"/>
    <cellStyle name="Normal 2 2 2 66 4" xfId="22048" xr:uid="{62D07003-4316-4DD9-8AA9-56F80EA42706}"/>
    <cellStyle name="Normal 2 2 2 66 5" xfId="22049" xr:uid="{BD53A3C8-F44C-4A1C-BB0B-64C96AE47D0B}"/>
    <cellStyle name="Normal 2 2 2 66 6" xfId="22050" xr:uid="{BD46C1DD-E43E-4AE8-AB93-59860833005D}"/>
    <cellStyle name="Normal 2 2 2 67" xfId="22051" xr:uid="{045F6256-5705-4BFE-9402-1CDDA6F0B9E3}"/>
    <cellStyle name="Normal 2 2 2 67 2" xfId="22052" xr:uid="{722D04D8-87DF-4654-99BB-6D84DAAE1F08}"/>
    <cellStyle name="Normal 2 2 2 67 3" xfId="22053" xr:uid="{A051DBA5-6469-4EA9-AD3E-8BD83977F400}"/>
    <cellStyle name="Normal 2 2 2 67 4" xfId="22054" xr:uid="{DB218BA9-6DBD-4187-8194-6B8BD88A0F32}"/>
    <cellStyle name="Normal 2 2 2 67 5" xfId="22055" xr:uid="{1E8074DF-4257-4205-83C1-FD30C0B25D26}"/>
    <cellStyle name="Normal 2 2 2 67 6" xfId="22056" xr:uid="{EC3ACB86-295C-4CE5-8285-C3B109A92DF4}"/>
    <cellStyle name="Normal 2 2 2 68" xfId="22057" xr:uid="{B361F893-6CE8-4ABF-8147-C7E1E12B23FD}"/>
    <cellStyle name="Normal 2 2 2 68 2" xfId="22058" xr:uid="{65772DA6-0198-4051-8C8E-E1DAEC76B9C0}"/>
    <cellStyle name="Normal 2 2 2 68 3" xfId="22059" xr:uid="{B88AC49F-2469-41B9-BE09-6BD2BC2188C3}"/>
    <cellStyle name="Normal 2 2 2 68 4" xfId="22060" xr:uid="{9E3BDF83-25DA-4A26-8F2B-6AD54C8B5AAC}"/>
    <cellStyle name="Normal 2 2 2 68 5" xfId="22061" xr:uid="{E664FF5D-404F-4065-83C2-7C57B4353D33}"/>
    <cellStyle name="Normal 2 2 2 68 6" xfId="22062" xr:uid="{AF5DEEF4-265B-43F8-A3F3-D1C34BAA95F6}"/>
    <cellStyle name="Normal 2 2 2 69" xfId="22063" xr:uid="{E750D32E-D9C7-4D42-961A-54EA6CFF43FF}"/>
    <cellStyle name="Normal 2 2 2 69 2" xfId="22064" xr:uid="{81BBF706-C6D1-47CD-A55F-E65D4ED3163C}"/>
    <cellStyle name="Normal 2 2 2 69 3" xfId="22065" xr:uid="{33E058C7-E06D-47C1-8D8F-41A6AFB5EF19}"/>
    <cellStyle name="Normal 2 2 2 69 4" xfId="22066" xr:uid="{276BFFA3-21A2-4F1E-A6BA-D80BA8ABE2FE}"/>
    <cellStyle name="Normal 2 2 2 69 5" xfId="22067" xr:uid="{EDE6D379-10AD-4527-B930-0377E569E365}"/>
    <cellStyle name="Normal 2 2 2 69 6" xfId="22068" xr:uid="{1AF810F6-0152-409F-9456-0BBABA021170}"/>
    <cellStyle name="Normal 2 2 2 7" xfId="22069" xr:uid="{F3813CED-4F2E-4C75-B40B-1D2E0FAE0ECD}"/>
    <cellStyle name="Normal 2 2 2 7 2" xfId="22070" xr:uid="{CF3D1BE8-8B1A-4802-99D7-245C9C809121}"/>
    <cellStyle name="Normal 2 2 2 70" xfId="22071" xr:uid="{C229E3B1-BA9D-4857-89FD-AA49BC5E6738}"/>
    <cellStyle name="Normal 2 2 2 70 2" xfId="22072" xr:uid="{7AB08853-29A4-4718-BEB1-41B8688180E6}"/>
    <cellStyle name="Normal 2 2 2 70 3" xfId="22073" xr:uid="{8FE95E51-582F-403A-BE84-526502383EB1}"/>
    <cellStyle name="Normal 2 2 2 70 4" xfId="22074" xr:uid="{E9B9EDBD-43C8-4B11-A9C1-5819F8204919}"/>
    <cellStyle name="Normal 2 2 2 70 5" xfId="22075" xr:uid="{135F9C33-62FB-4F47-879B-EC68FFFDC9E2}"/>
    <cellStyle name="Normal 2 2 2 70 6" xfId="22076" xr:uid="{4FC6CC9C-417A-4120-97C9-6CF693A1A6A7}"/>
    <cellStyle name="Normal 2 2 2 71" xfId="22077" xr:uid="{171D3B6B-EBC3-4DF4-8FED-01A38ABE6277}"/>
    <cellStyle name="Normal 2 2 2 71 2" xfId="22078" xr:uid="{A106DDE1-A709-4B28-BD8D-7BE8D962CCAA}"/>
    <cellStyle name="Normal 2 2 2 71 3" xfId="22079" xr:uid="{23563D68-D616-4186-9177-3CAF9331BA32}"/>
    <cellStyle name="Normal 2 2 2 71 4" xfId="22080" xr:uid="{B583DE0D-4016-473E-B82A-20D9975C313B}"/>
    <cellStyle name="Normal 2 2 2 71 5" xfId="22081" xr:uid="{63604D73-3964-4DC1-A0B7-AF70D2E082C9}"/>
    <cellStyle name="Normal 2 2 2 71 6" xfId="22082" xr:uid="{E8950BBE-CD36-42FD-B450-FC116C1AF38B}"/>
    <cellStyle name="Normal 2 2 2 72" xfId="22083" xr:uid="{C50575B1-C93D-44C6-943A-21CA472C6B6D}"/>
    <cellStyle name="Normal 2 2 2 72 2" xfId="22084" xr:uid="{EDBF5879-FC82-425F-B6E4-C6E247799A35}"/>
    <cellStyle name="Normal 2 2 2 72 3" xfId="22085" xr:uid="{FE20E72F-2EE6-40A2-AE7B-4027ABA3AF69}"/>
    <cellStyle name="Normal 2 2 2 72 4" xfId="22086" xr:uid="{F10CB9E7-B92A-4C12-9A41-A03407FF3AD8}"/>
    <cellStyle name="Normal 2 2 2 72 5" xfId="22087" xr:uid="{7A244E1A-DFCE-4D92-91FE-05698FD2A857}"/>
    <cellStyle name="Normal 2 2 2 72 6" xfId="22088" xr:uid="{7534E870-DAD8-4197-A663-8FE2DCC9DB35}"/>
    <cellStyle name="Normal 2 2 2 73" xfId="22089" xr:uid="{7AABECDD-E1EE-4DA8-A69A-DF337021BE5E}"/>
    <cellStyle name="Normal 2 2 2 73 2" xfId="22090" xr:uid="{49835882-B3D1-4B7D-8578-C4EA42C33E78}"/>
    <cellStyle name="Normal 2 2 2 73 3" xfId="22091" xr:uid="{A6A6D8A8-3B53-40F0-BA9B-60D1D9467684}"/>
    <cellStyle name="Normal 2 2 2 73 4" xfId="22092" xr:uid="{683D9A4A-6972-4BDB-8795-300059ADD0B5}"/>
    <cellStyle name="Normal 2 2 2 73 5" xfId="22093" xr:uid="{AA43B52D-858F-49C8-B566-117847CB4523}"/>
    <cellStyle name="Normal 2 2 2 73 6" xfId="22094" xr:uid="{77394ED8-50F7-4DC6-9D80-B1E91DC02077}"/>
    <cellStyle name="Normal 2 2 2 74" xfId="22095" xr:uid="{04A8A298-3614-4063-B9BE-EDD2BB497669}"/>
    <cellStyle name="Normal 2 2 2 74 2" xfId="22096" xr:uid="{19CAA637-34DC-402C-A29A-1DB45206AA91}"/>
    <cellStyle name="Normal 2 2 2 74 3" xfId="22097" xr:uid="{1DB4C421-C428-40B2-BF5A-4104AD94B26C}"/>
    <cellStyle name="Normal 2 2 2 74 4" xfId="22098" xr:uid="{B196022A-A69C-42B3-AB5C-FD4C06540A91}"/>
    <cellStyle name="Normal 2 2 2 74 5" xfId="22099" xr:uid="{C16F4FBF-8A85-4785-B20D-0D0E86FBB069}"/>
    <cellStyle name="Normal 2 2 2 74 6" xfId="22100" xr:uid="{46298B7A-BD8B-4462-B481-A8B01CE1BC78}"/>
    <cellStyle name="Normal 2 2 2 75" xfId="22101" xr:uid="{B7FF07A4-8C3A-4193-B329-F35EBBC56349}"/>
    <cellStyle name="Normal 2 2 2 75 2" xfId="22102" xr:uid="{DA116643-1B00-4A38-BDAE-C344E59E1B24}"/>
    <cellStyle name="Normal 2 2 2 75 3" xfId="22103" xr:uid="{92AE66AB-01B0-484D-BEAA-D97E59E503C2}"/>
    <cellStyle name="Normal 2 2 2 75 4" xfId="22104" xr:uid="{92D04489-5492-4468-8FEE-CFD3D304421B}"/>
    <cellStyle name="Normal 2 2 2 75 5" xfId="22105" xr:uid="{3EDA01C6-731C-487D-BCC2-AE08075999DA}"/>
    <cellStyle name="Normal 2 2 2 75 6" xfId="22106" xr:uid="{316C23DE-D778-46C9-A6FA-57BD8AFCEC62}"/>
    <cellStyle name="Normal 2 2 2 76" xfId="22107" xr:uid="{DAB2DC33-52A0-4179-B607-FD2A806151B5}"/>
    <cellStyle name="Normal 2 2 2 76 2" xfId="22108" xr:uid="{AB83E77E-FDAC-4ACF-9F67-F00221377FFF}"/>
    <cellStyle name="Normal 2 2 2 76 2 2" xfId="22109" xr:uid="{19ADE128-4267-485F-BA0E-B4222943BA0B}"/>
    <cellStyle name="Normal 2 2 2 76 2 3" xfId="22110" xr:uid="{2516361C-B375-4C88-BFD2-0A15B6C37AD6}"/>
    <cellStyle name="Normal 2 2 2 76 2 4" xfId="22111" xr:uid="{6360C083-1DD8-45BF-B74B-326AB788954A}"/>
    <cellStyle name="Normal 2 2 2 76 2 5" xfId="22112" xr:uid="{9584C14E-0697-45B1-B7E0-994F6A822F22}"/>
    <cellStyle name="Normal 2 2 2 76 2 6" xfId="22113" xr:uid="{5EA9E262-0044-48DB-90F4-897B0C933BEB}"/>
    <cellStyle name="Normal 2 2 2 77" xfId="22114" xr:uid="{35D2C38B-15D6-4994-AF7C-1D10CC66FABA}"/>
    <cellStyle name="Normal 2 2 2 77 10" xfId="22115" xr:uid="{E2720F13-FE87-4C89-B3F2-6C8ECF0B836C}"/>
    <cellStyle name="Normal 2 2 2 77 11" xfId="22116" xr:uid="{822BF44C-68FF-4BFC-86A4-CF578D587061}"/>
    <cellStyle name="Normal 2 2 2 77 2" xfId="22117" xr:uid="{1CDF1D8A-FC45-4C93-8F10-122014DEB46A}"/>
    <cellStyle name="Normal 2 2 2 77 2 2" xfId="22118" xr:uid="{06916D78-D4A3-47D3-B69C-4C7C92340233}"/>
    <cellStyle name="Normal 2 2 2 77 2 2 2" xfId="22119" xr:uid="{46FC3487-8611-414C-8376-A8809D85216F}"/>
    <cellStyle name="Normal 2 2 2 77 2 2 3" xfId="22120" xr:uid="{91825595-CAB1-45A2-A6E1-2C06FAEE1EC3}"/>
    <cellStyle name="Normal 2 2 2 77 2 3" xfId="22121" xr:uid="{8D93CC27-38C8-4B04-9B99-C57122523DBB}"/>
    <cellStyle name="Normal 2 2 2 77 2 4" xfId="22122" xr:uid="{BF6A29DC-C39C-49F6-AB9C-72A5C94C8989}"/>
    <cellStyle name="Normal 2 2 2 77 2 5" xfId="22123" xr:uid="{802FB635-C8C6-46C5-A933-716E8BAE73F2}"/>
    <cellStyle name="Normal 2 2 2 77 2 6" xfId="22124" xr:uid="{C5051F42-B28C-4521-85DC-D82F4ABAB688}"/>
    <cellStyle name="Normal 2 2 2 77 2 7" xfId="22125" xr:uid="{E2E4FE30-9F27-4649-AA12-FB0554160C51}"/>
    <cellStyle name="Normal 2 2 2 77 2 8" xfId="22126" xr:uid="{A99DAC49-4F4A-46E1-8D25-0BA64EFD84E4}"/>
    <cellStyle name="Normal 2 2 2 77 2 9" xfId="22127" xr:uid="{BAE431D3-0ADC-4AE3-9452-24F16E5D2A64}"/>
    <cellStyle name="Normal 2 2 2 77 3" xfId="22128" xr:uid="{D8FCCF1C-8597-4408-8CB0-7D6A2DA3BEE8}"/>
    <cellStyle name="Normal 2 2 2 77 4" xfId="22129" xr:uid="{22EC35BC-CC7C-4C5A-9E91-FDFAC602B86D}"/>
    <cellStyle name="Normal 2 2 2 77 5" xfId="22130" xr:uid="{4DFDBBC8-6F1F-4A48-BC53-888AE5913F00}"/>
    <cellStyle name="Normal 2 2 2 77 5 2" xfId="22131" xr:uid="{A46DD80C-10F8-48F6-A23F-432872585130}"/>
    <cellStyle name="Normal 2 2 2 77 5 3" xfId="22132" xr:uid="{3D3D7434-A764-447D-84F2-F6772F32F8A2}"/>
    <cellStyle name="Normal 2 2 2 77 6" xfId="22133" xr:uid="{96FC4C64-B4E9-4F8F-AB5C-BB384E81241A}"/>
    <cellStyle name="Normal 2 2 2 77 7" xfId="22134" xr:uid="{EA801AF9-B42F-4254-A698-1698993CAFCB}"/>
    <cellStyle name="Normal 2 2 2 77 8" xfId="22135" xr:uid="{3FA71447-26C9-4B56-ABC7-DA6CF7532202}"/>
    <cellStyle name="Normal 2 2 2 77 9" xfId="22136" xr:uid="{24390146-D3FD-4773-8335-C9303B0B2914}"/>
    <cellStyle name="Normal 2 2 2 78" xfId="22137" xr:uid="{76707277-D428-4683-98EC-546974A35448}"/>
    <cellStyle name="Normal 2 2 2 79" xfId="22138" xr:uid="{DC5386C4-E9A3-4D22-8F85-5627ADB6A1D1}"/>
    <cellStyle name="Normal 2 2 2 8" xfId="22139" xr:uid="{BAE3E3E0-4826-4263-85BE-2DE37711A5B9}"/>
    <cellStyle name="Normal 2 2 2 8 2" xfId="22140" xr:uid="{84E5BB60-E4E2-4128-9771-72459D8B729A}"/>
    <cellStyle name="Normal 2 2 2 80" xfId="22141" xr:uid="{7C3961F7-32D6-4437-98C5-5E7787252E32}"/>
    <cellStyle name="Normal 2 2 2 80 2" xfId="22142" xr:uid="{09CB719F-CFC0-4609-AE25-024E42A166FB}"/>
    <cellStyle name="Normal 2 2 2 80 2 2" xfId="22143" xr:uid="{130EA008-4774-4CD9-89A7-9CB56EA41106}"/>
    <cellStyle name="Normal 2 2 2 80 2 3" xfId="22144" xr:uid="{2F1A0C84-3B52-47F1-9DAB-993C0A91D6B3}"/>
    <cellStyle name="Normal 2 2 2 80 3" xfId="22145" xr:uid="{49244738-25C3-4197-803E-C13B6B33EBC3}"/>
    <cellStyle name="Normal 2 2 2 80 4" xfId="22146" xr:uid="{5F505BBB-59AE-45FB-84FF-BA23CE6BCE80}"/>
    <cellStyle name="Normal 2 2 2 80 5" xfId="22147" xr:uid="{C1A88997-C7CB-4F97-BC25-74234C59AA68}"/>
    <cellStyle name="Normal 2 2 2 80 6" xfId="22148" xr:uid="{CD7B1792-DC1A-4069-A351-529E81F46C37}"/>
    <cellStyle name="Normal 2 2 2 80 7" xfId="22149" xr:uid="{64872025-0459-419F-94DC-8429A79F570A}"/>
    <cellStyle name="Normal 2 2 2 80 8" xfId="22150" xr:uid="{4FAAE1A9-37E4-4099-B532-5619C5BFB157}"/>
    <cellStyle name="Normal 2 2 2 80 9" xfId="22151" xr:uid="{72F0EE76-D04A-4815-9C67-D4A7556CC009}"/>
    <cellStyle name="Normal 2 2 2 81" xfId="22152" xr:uid="{2853C8B0-4367-4E71-B8C7-F376D602BF46}"/>
    <cellStyle name="Normal 2 2 2 82" xfId="22153" xr:uid="{3D343231-581F-4007-86FB-76068946089D}"/>
    <cellStyle name="Normal 2 2 2 82 2" xfId="22154" xr:uid="{E2E68DCD-0E2E-4D99-8403-01B2D1E9CC49}"/>
    <cellStyle name="Normal 2 2 2 82 3" xfId="22155" xr:uid="{E3675CB7-DBEE-4932-AAFA-C611A3E60D56}"/>
    <cellStyle name="Normal 2 2 2 83" xfId="22156" xr:uid="{B713AD63-D587-47FF-BCD8-A14E53A60735}"/>
    <cellStyle name="Normal 2 2 2 84" xfId="22157" xr:uid="{F012DE7A-0ABD-4508-93AD-D8B1ABCC4F46}"/>
    <cellStyle name="Normal 2 2 2 85" xfId="22158" xr:uid="{4027BE1C-431C-4982-B63B-066EC6499CA0}"/>
    <cellStyle name="Normal 2 2 2 86" xfId="22159" xr:uid="{8D519F31-8E01-4EDF-9E12-C61AC44EC3A7}"/>
    <cellStyle name="Normal 2 2 2 87" xfId="22160" xr:uid="{90B285A5-7681-40FC-AA72-2AE7603CF15F}"/>
    <cellStyle name="Normal 2 2 2 88" xfId="22161" xr:uid="{3BBE900D-E5AE-4EB0-B8AA-D488EBE55629}"/>
    <cellStyle name="Normal 2 2 2 89" xfId="22162" xr:uid="{96DDDC98-DB38-4601-A680-8B0CD4C5555A}"/>
    <cellStyle name="Normal 2 2 2 9" xfId="22163" xr:uid="{2A982EA5-B983-45E3-99FF-8D3926C98AEE}"/>
    <cellStyle name="Normal 2 2 2 9 10" xfId="22164" xr:uid="{AB9F7ED3-DA8B-449A-8AE4-D110F7DBA73A}"/>
    <cellStyle name="Normal 2 2 2 9 11" xfId="22165" xr:uid="{5C586D7C-198D-4377-BBCE-98AE8AB53719}"/>
    <cellStyle name="Normal 2 2 2 9 12" xfId="22166" xr:uid="{D1326CE4-E6AD-4323-81EA-370DC4EFAEA4}"/>
    <cellStyle name="Normal 2 2 2 9 13" xfId="22167" xr:uid="{04CE44C3-60FE-4294-8884-8DC118BE2DF4}"/>
    <cellStyle name="Normal 2 2 2 9 14" xfId="22168" xr:uid="{9045CD35-84F0-4151-B579-62882A85F699}"/>
    <cellStyle name="Normal 2 2 2 9 15" xfId="22169" xr:uid="{DF0F7557-0960-4716-97C1-C5090B4D9016}"/>
    <cellStyle name="Normal 2 2 2 9 16" xfId="22170" xr:uid="{C6F09AF5-1379-4F5A-B4BE-2140A8580A45}"/>
    <cellStyle name="Normal 2 2 2 9 17" xfId="22171" xr:uid="{363D7E59-C30A-4F03-9D14-9C8BE6FC85AB}"/>
    <cellStyle name="Normal 2 2 2 9 18" xfId="22172" xr:uid="{7AFB90A9-C22D-4108-9050-E2DD404A475F}"/>
    <cellStyle name="Normal 2 2 2 9 19" xfId="22173" xr:uid="{D257B71F-C650-4BC6-8DD3-ADE07AC64863}"/>
    <cellStyle name="Normal 2 2 2 9 2" xfId="22174" xr:uid="{AD8930DE-F88F-4D96-A96C-0443DE393838}"/>
    <cellStyle name="Normal 2 2 2 9 2 10" xfId="22175" xr:uid="{273AE348-590A-4D03-B3AE-1656FE0CB793}"/>
    <cellStyle name="Normal 2 2 2 9 2 11" xfId="22176" xr:uid="{E7F6C262-7FAD-42C0-8CBE-D87EE57D67AB}"/>
    <cellStyle name="Normal 2 2 2 9 2 12" xfId="22177" xr:uid="{E64E0F0D-3A0A-4C3D-ADF4-0D780B84FB8A}"/>
    <cellStyle name="Normal 2 2 2 9 2 13" xfId="22178" xr:uid="{AD4290A1-1722-4DCE-BB27-03306C504047}"/>
    <cellStyle name="Normal 2 2 2 9 2 2" xfId="22179" xr:uid="{2ECB7D12-7B48-424F-B1D7-C592EE588D94}"/>
    <cellStyle name="Normal 2 2 2 9 2 2 2" xfId="22180" xr:uid="{5DADEAD2-935A-419B-A72C-4E58871F5DFF}"/>
    <cellStyle name="Normal 2 2 2 9 2 2 3" xfId="22181" xr:uid="{B15FA891-B2F8-4565-B142-CE046D79B8B9}"/>
    <cellStyle name="Normal 2 2 2 9 2 2 4" xfId="22182" xr:uid="{0B0776F2-E372-4F82-BD15-7E9195942762}"/>
    <cellStyle name="Normal 2 2 2 9 2 2 5" xfId="22183" xr:uid="{27D65A89-226A-413D-B8AF-58DB2B6CC529}"/>
    <cellStyle name="Normal 2 2 2 9 2 2 6" xfId="22184" xr:uid="{F207DBF6-2C15-4E4E-A793-D42E2661F339}"/>
    <cellStyle name="Normal 2 2 2 9 2 3" xfId="22185" xr:uid="{F9DA197F-7490-4C7B-972B-01C17F655F1D}"/>
    <cellStyle name="Normal 2 2 2 9 2 3 2" xfId="22186" xr:uid="{89096E9A-54B0-49BF-A80C-E1569209905A}"/>
    <cellStyle name="Normal 2 2 2 9 2 3 3" xfId="22187" xr:uid="{F814D407-EEF7-45AE-8537-5A52916660F1}"/>
    <cellStyle name="Normal 2 2 2 9 2 3 4" xfId="22188" xr:uid="{AD575B64-82FB-4A7C-ABF4-57DAAC3D3652}"/>
    <cellStyle name="Normal 2 2 2 9 2 3 5" xfId="22189" xr:uid="{96C6BA73-EE6D-4D75-AF28-E9C67DBADF84}"/>
    <cellStyle name="Normal 2 2 2 9 2 3 6" xfId="22190" xr:uid="{EC80D434-9DA2-4520-BF8C-3E2FDBA38A18}"/>
    <cellStyle name="Normal 2 2 2 9 2 4" xfId="22191" xr:uid="{D3BC6635-A537-4051-8FF0-E3A7013D4888}"/>
    <cellStyle name="Normal 2 2 2 9 2 4 2" xfId="22192" xr:uid="{927CBD61-8B1C-4AE5-B9C3-1D7BEEAFE81C}"/>
    <cellStyle name="Normal 2 2 2 9 2 4 3" xfId="22193" xr:uid="{90B90D72-DC39-4605-B85E-787CC603AA2D}"/>
    <cellStyle name="Normal 2 2 2 9 2 4 4" xfId="22194" xr:uid="{B7780DA0-A4FE-4766-81B1-59CDF4C1C83D}"/>
    <cellStyle name="Normal 2 2 2 9 2 4 5" xfId="22195" xr:uid="{C8E9A4D1-DAFF-445B-A66B-81C5C13B3806}"/>
    <cellStyle name="Normal 2 2 2 9 2 4 6" xfId="22196" xr:uid="{ACBE22EA-5568-4AA7-B39E-B3319BD09570}"/>
    <cellStyle name="Normal 2 2 2 9 2 5" xfId="22197" xr:uid="{0C736516-7237-4D39-808D-1B2F6A58CEA2}"/>
    <cellStyle name="Normal 2 2 2 9 2 5 2" xfId="22198" xr:uid="{18A8B951-554D-4D55-B9A8-F9E4F626F97B}"/>
    <cellStyle name="Normal 2 2 2 9 2 5 3" xfId="22199" xr:uid="{0B840DAA-E940-49E6-A81A-DE880AACE26E}"/>
    <cellStyle name="Normal 2 2 2 9 2 5 4" xfId="22200" xr:uid="{DDEBA974-61E2-41AE-9CA2-5DE30A6F4CC1}"/>
    <cellStyle name="Normal 2 2 2 9 2 5 5" xfId="22201" xr:uid="{75E2A348-1B89-4302-9342-52D5F33296BA}"/>
    <cellStyle name="Normal 2 2 2 9 2 5 6" xfId="22202" xr:uid="{2CF7049E-02AD-4FF3-964B-59BC361E6A0A}"/>
    <cellStyle name="Normal 2 2 2 9 2 6" xfId="22203" xr:uid="{8CF34480-4F92-478B-9EEB-3C67F4C18F92}"/>
    <cellStyle name="Normal 2 2 2 9 2 6 2" xfId="22204" xr:uid="{31EE6570-B40F-423C-8907-342EAF9E0175}"/>
    <cellStyle name="Normal 2 2 2 9 2 6 3" xfId="22205" xr:uid="{699136AA-7CEC-4963-AE4D-3B5F63D1818E}"/>
    <cellStyle name="Normal 2 2 2 9 2 6 4" xfId="22206" xr:uid="{03E23B99-4FDD-4922-A665-5BDDBD5BDCB5}"/>
    <cellStyle name="Normal 2 2 2 9 2 6 5" xfId="22207" xr:uid="{608FC4CF-AF7C-47C6-A023-55125E50114C}"/>
    <cellStyle name="Normal 2 2 2 9 2 6 6" xfId="22208" xr:uid="{E78E4CCA-A881-4F7C-8274-86AE99913C87}"/>
    <cellStyle name="Normal 2 2 2 9 2 7" xfId="22209" xr:uid="{9A52FA53-8F39-4931-9B4D-9BB9E6721779}"/>
    <cellStyle name="Normal 2 2 2 9 2 7 2" xfId="22210" xr:uid="{8015D762-3D15-46DD-BE85-454C2FEDFE32}"/>
    <cellStyle name="Normal 2 2 2 9 2 7 3" xfId="22211" xr:uid="{1166C51D-5733-485C-8083-7FB09B2B2E5A}"/>
    <cellStyle name="Normal 2 2 2 9 2 7 4" xfId="22212" xr:uid="{63890697-1DE2-49EE-8DC5-2679AE39D29D}"/>
    <cellStyle name="Normal 2 2 2 9 2 7 5" xfId="22213" xr:uid="{E9642115-72A7-42D4-9ACF-28C317D9EC2B}"/>
    <cellStyle name="Normal 2 2 2 9 2 7 6" xfId="22214" xr:uid="{F388E4DB-379D-4F83-BFCB-8E31A0C5BCBB}"/>
    <cellStyle name="Normal 2 2 2 9 2 8" xfId="22215" xr:uid="{C53DBDD1-3414-48DE-9773-A4214C7EA220}"/>
    <cellStyle name="Normal 2 2 2 9 2 8 2" xfId="22216" xr:uid="{75CA0A63-BA8C-4F81-867C-958B01E9ACFD}"/>
    <cellStyle name="Normal 2 2 2 9 2 8 3" xfId="22217" xr:uid="{42235609-D3AA-4766-9420-B1A20942E265}"/>
    <cellStyle name="Normal 2 2 2 9 2 8 4" xfId="22218" xr:uid="{A9B1126F-2008-4D45-8A2B-D79B79BADE3D}"/>
    <cellStyle name="Normal 2 2 2 9 2 8 5" xfId="22219" xr:uid="{3D46747C-372B-4944-BEC9-B1D0320B4CD4}"/>
    <cellStyle name="Normal 2 2 2 9 2 8 6" xfId="22220" xr:uid="{608912B5-207D-44D4-BDB5-3DF3AC51D0B5}"/>
    <cellStyle name="Normal 2 2 2 9 2 9" xfId="22221" xr:uid="{47E41776-CC96-4F0D-A025-71F4328726D7}"/>
    <cellStyle name="Normal 2 2 2 9 20" xfId="22222" xr:uid="{09C94D33-01AD-4129-8B8E-FDE248EED0BF}"/>
    <cellStyle name="Normal 2 2 2 9 21" xfId="22223" xr:uid="{83EA58D9-7A83-4A40-BE14-DAE2B93A7F09}"/>
    <cellStyle name="Normal 2 2 2 9 22" xfId="22224" xr:uid="{E9A27DD5-C6D5-4A76-AB78-38915798F3CB}"/>
    <cellStyle name="Normal 2 2 2 9 23" xfId="22225" xr:uid="{8F2DFB31-5B64-4904-9009-A3B38B6EC39B}"/>
    <cellStyle name="Normal 2 2 2 9 24" xfId="22226" xr:uid="{397F5A81-4262-41E1-A2E9-FEBC8FDD1285}"/>
    <cellStyle name="Normal 2 2 2 9 25" xfId="22227" xr:uid="{EACC2846-392B-4065-A481-2708516C3AAC}"/>
    <cellStyle name="Normal 2 2 2 9 26" xfId="22228" xr:uid="{D3E5F35F-79E7-4F4E-BF92-46376DFB3DBC}"/>
    <cellStyle name="Normal 2 2 2 9 27" xfId="22229" xr:uid="{CCBE9BCD-9F26-46F9-8F50-35875D726561}"/>
    <cellStyle name="Normal 2 2 2 9 28" xfId="22230" xr:uid="{6EE902F5-D6F9-42C3-B199-FA7A15519A4D}"/>
    <cellStyle name="Normal 2 2 2 9 29" xfId="22231" xr:uid="{1C7B33AC-3F01-4512-A0F1-876020301B4E}"/>
    <cellStyle name="Normal 2 2 2 9 3" xfId="22232" xr:uid="{A695DF69-D343-40E4-A1B6-DAD6AA320DC4}"/>
    <cellStyle name="Normal 2 2 2 9 3 10" xfId="22233" xr:uid="{EBC875D3-6087-4B2B-874D-7DC3E1804A78}"/>
    <cellStyle name="Normal 2 2 2 9 3 11" xfId="22234" xr:uid="{F4FFC1A0-2949-4089-8925-26B9BAD1D0B4}"/>
    <cellStyle name="Normal 2 2 2 9 3 12" xfId="22235" xr:uid="{9B3A0810-8683-40EF-BAF5-1F1FC92CC356}"/>
    <cellStyle name="Normal 2 2 2 9 3 13" xfId="22236" xr:uid="{8401D35B-F3CA-41FA-A269-14A87289041E}"/>
    <cellStyle name="Normal 2 2 2 9 3 2" xfId="22237" xr:uid="{3841E1BB-1D34-4A13-887C-6BA9B35C8428}"/>
    <cellStyle name="Normal 2 2 2 9 3 2 2" xfId="22238" xr:uid="{15366F6D-69C6-4E77-83CD-07C90EF60CF9}"/>
    <cellStyle name="Normal 2 2 2 9 3 2 3" xfId="22239" xr:uid="{312E379B-4221-46CE-B3E0-39927182AE1B}"/>
    <cellStyle name="Normal 2 2 2 9 3 2 4" xfId="22240" xr:uid="{1CC5EBD3-E331-4263-B810-B1DBF5FE15B3}"/>
    <cellStyle name="Normal 2 2 2 9 3 2 5" xfId="22241" xr:uid="{BD58266A-34C5-46D8-AB36-DD30B9ED2E29}"/>
    <cellStyle name="Normal 2 2 2 9 3 2 6" xfId="22242" xr:uid="{C31358A4-E38C-4046-9548-9D2D2A0DE6E4}"/>
    <cellStyle name="Normal 2 2 2 9 3 3" xfId="22243" xr:uid="{666439E6-BC14-4BFB-B4F4-2BCEEF4A0DAC}"/>
    <cellStyle name="Normal 2 2 2 9 3 3 2" xfId="22244" xr:uid="{4CE4DD70-9000-47D2-AC1F-5035EB75C256}"/>
    <cellStyle name="Normal 2 2 2 9 3 3 3" xfId="22245" xr:uid="{E4280FF5-CDB3-489E-9909-0F29A36A72C9}"/>
    <cellStyle name="Normal 2 2 2 9 3 3 4" xfId="22246" xr:uid="{F7B712DD-8211-4DD2-BBBA-C14D60FA7707}"/>
    <cellStyle name="Normal 2 2 2 9 3 3 5" xfId="22247" xr:uid="{B7F7D881-6ED3-4CF9-BE8E-E3EBE47B2661}"/>
    <cellStyle name="Normal 2 2 2 9 3 3 6" xfId="22248" xr:uid="{E99A0F31-4B89-4651-85CE-0FBF4581AB1C}"/>
    <cellStyle name="Normal 2 2 2 9 3 4" xfId="22249" xr:uid="{91F87EDB-36E0-4F43-A105-E9A8D45FDFC7}"/>
    <cellStyle name="Normal 2 2 2 9 3 4 2" xfId="22250" xr:uid="{B690F75D-7E4B-4EB8-8658-F32133C4760D}"/>
    <cellStyle name="Normal 2 2 2 9 3 4 3" xfId="22251" xr:uid="{29E9FF4A-548D-4505-A3E0-092DD5EDEA25}"/>
    <cellStyle name="Normal 2 2 2 9 3 4 4" xfId="22252" xr:uid="{ED8DCB5E-42DD-4EA8-981B-BEB1880F037E}"/>
    <cellStyle name="Normal 2 2 2 9 3 4 5" xfId="22253" xr:uid="{DD3931A8-1D5A-4374-BE0A-20F1E40954DB}"/>
    <cellStyle name="Normal 2 2 2 9 3 4 6" xfId="22254" xr:uid="{37261D26-64FC-4978-B372-65227541CAC5}"/>
    <cellStyle name="Normal 2 2 2 9 3 5" xfId="22255" xr:uid="{8919FA1D-C696-4B1D-A27F-C0E0D31500AD}"/>
    <cellStyle name="Normal 2 2 2 9 3 5 2" xfId="22256" xr:uid="{D690CC2C-C01C-4682-BC7A-68693CEF62AE}"/>
    <cellStyle name="Normal 2 2 2 9 3 5 3" xfId="22257" xr:uid="{E21C664A-187A-4BA1-8610-4FA62C5EE925}"/>
    <cellStyle name="Normal 2 2 2 9 3 5 4" xfId="22258" xr:uid="{47D86C12-2289-426E-A016-159B053BE11B}"/>
    <cellStyle name="Normal 2 2 2 9 3 5 5" xfId="22259" xr:uid="{1C32B1AA-0A5B-44DF-B4FA-33F486ECDA28}"/>
    <cellStyle name="Normal 2 2 2 9 3 5 6" xfId="22260" xr:uid="{18A061ED-6BE2-4231-9CA0-EA652492877D}"/>
    <cellStyle name="Normal 2 2 2 9 3 6" xfId="22261" xr:uid="{7A21F7A3-AD18-49A5-8134-05752BAA0945}"/>
    <cellStyle name="Normal 2 2 2 9 3 6 2" xfId="22262" xr:uid="{BCB06377-9905-473B-8F5C-267002AC4E93}"/>
    <cellStyle name="Normal 2 2 2 9 3 6 3" xfId="22263" xr:uid="{992B56B5-4211-4F28-BF28-6D64B901986D}"/>
    <cellStyle name="Normal 2 2 2 9 3 6 4" xfId="22264" xr:uid="{89CB6D70-705A-4723-B835-CC05639DF2DD}"/>
    <cellStyle name="Normal 2 2 2 9 3 6 5" xfId="22265" xr:uid="{CF430E27-1912-4F1E-8A3E-5EA999556CCE}"/>
    <cellStyle name="Normal 2 2 2 9 3 6 6" xfId="22266" xr:uid="{4424FF19-2E05-4116-BCBE-2566DA6B8672}"/>
    <cellStyle name="Normal 2 2 2 9 3 7" xfId="22267" xr:uid="{41DB5142-6786-4573-8B2E-27608DFDBBE7}"/>
    <cellStyle name="Normal 2 2 2 9 3 7 2" xfId="22268" xr:uid="{E9C526EB-0309-48BB-89B7-CAD8558B8DA9}"/>
    <cellStyle name="Normal 2 2 2 9 3 7 3" xfId="22269" xr:uid="{A9E7391B-BFE0-4B91-8407-55C73C67ECD5}"/>
    <cellStyle name="Normal 2 2 2 9 3 7 4" xfId="22270" xr:uid="{E0A88242-806F-4DC2-BC9B-F3C6C7812DD0}"/>
    <cellStyle name="Normal 2 2 2 9 3 7 5" xfId="22271" xr:uid="{10B0B675-C56F-42F0-8514-C853E8BB73E5}"/>
    <cellStyle name="Normal 2 2 2 9 3 7 6" xfId="22272" xr:uid="{C4327D90-048C-4198-A710-52F5A9C708FE}"/>
    <cellStyle name="Normal 2 2 2 9 3 8" xfId="22273" xr:uid="{C972232F-EBF8-418C-8915-9F8757082F33}"/>
    <cellStyle name="Normal 2 2 2 9 3 8 2" xfId="22274" xr:uid="{05A36DDB-FD70-4524-B64B-A6BC8A92027D}"/>
    <cellStyle name="Normal 2 2 2 9 3 8 3" xfId="22275" xr:uid="{1D5C1AA7-F4F5-4EEE-92F3-DE30443C7ECF}"/>
    <cellStyle name="Normal 2 2 2 9 3 8 4" xfId="22276" xr:uid="{36100D7C-F6A6-48C6-A24A-4EF3C849D240}"/>
    <cellStyle name="Normal 2 2 2 9 3 8 5" xfId="22277" xr:uid="{8C5644F5-212F-4972-9D9E-6064BA01347F}"/>
    <cellStyle name="Normal 2 2 2 9 3 8 6" xfId="22278" xr:uid="{A49BCFA0-79A1-417D-B647-E9C30223FE95}"/>
    <cellStyle name="Normal 2 2 2 9 3 9" xfId="22279" xr:uid="{B71980F0-B5BE-48FC-A930-DDE882364C0A}"/>
    <cellStyle name="Normal 2 2 2 9 30" xfId="22280" xr:uid="{5190E0BD-E722-4648-89D1-B11663B07BF4}"/>
    <cellStyle name="Normal 2 2 2 9 31" xfId="22281" xr:uid="{290DD739-A156-4337-BCED-507E7C9014C4}"/>
    <cellStyle name="Normal 2 2 2 9 32" xfId="22282" xr:uid="{87750022-A0A1-4C3D-B4AA-807777318168}"/>
    <cellStyle name="Normal 2 2 2 9 33" xfId="22283" xr:uid="{E49144F4-440D-48D6-8A33-4E5C6F0F645E}"/>
    <cellStyle name="Normal 2 2 2 9 34" xfId="22284" xr:uid="{9A873BDA-2B6D-4770-8A01-913CF516D215}"/>
    <cellStyle name="Normal 2 2 2 9 35" xfId="22285" xr:uid="{07216218-3053-4FDE-B75F-BFA10D95D8B1}"/>
    <cellStyle name="Normal 2 2 2 9 36" xfId="22286" xr:uid="{A32719C8-4C00-4B70-A015-CE9450CDA1EE}"/>
    <cellStyle name="Normal 2 2 2 9 37" xfId="22287" xr:uid="{8E956C20-4B40-47E8-A0BB-8722E7B753FC}"/>
    <cellStyle name="Normal 2 2 2 9 38" xfId="22288" xr:uid="{67513235-FB67-4B85-835D-6E77DB4F75E2}"/>
    <cellStyle name="Normal 2 2 2 9 39" xfId="22289" xr:uid="{05E56D08-5EC4-477E-9034-33C72881D6DF}"/>
    <cellStyle name="Normal 2 2 2 9 4" xfId="22290" xr:uid="{BBF64EE7-EC93-4618-8FE4-9271122308A0}"/>
    <cellStyle name="Normal 2 2 2 9 4 10" xfId="22291" xr:uid="{17A8DDDA-2488-4A3E-BF86-D50D21AFEE07}"/>
    <cellStyle name="Normal 2 2 2 9 4 11" xfId="22292" xr:uid="{01F90C07-3257-4B3F-B757-5E17DA29414C}"/>
    <cellStyle name="Normal 2 2 2 9 4 12" xfId="22293" xr:uid="{A14FDEBC-ACA7-4EE4-8550-940A2F12155E}"/>
    <cellStyle name="Normal 2 2 2 9 4 13" xfId="22294" xr:uid="{B361F7B5-6E11-459D-B5F8-E1888C902C43}"/>
    <cellStyle name="Normal 2 2 2 9 4 2" xfId="22295" xr:uid="{5056767A-5F50-487E-BAEB-FA51262BA904}"/>
    <cellStyle name="Normal 2 2 2 9 4 2 2" xfId="22296" xr:uid="{7DA375B9-2E2C-40CA-87E6-915356607EE8}"/>
    <cellStyle name="Normal 2 2 2 9 4 2 3" xfId="22297" xr:uid="{54EA8339-A4E4-443B-AEA4-3FF419DB81D5}"/>
    <cellStyle name="Normal 2 2 2 9 4 2 4" xfId="22298" xr:uid="{203D2ACE-C7A7-41ED-ADC5-543C8687FDD9}"/>
    <cellStyle name="Normal 2 2 2 9 4 2 5" xfId="22299" xr:uid="{6A706E21-2012-4B46-A535-64944BB2A03F}"/>
    <cellStyle name="Normal 2 2 2 9 4 2 6" xfId="22300" xr:uid="{7B0C131C-9963-4BDE-A551-C7717203B1D2}"/>
    <cellStyle name="Normal 2 2 2 9 4 3" xfId="22301" xr:uid="{A848873B-7A99-4FB3-B4E2-EC02B522AB14}"/>
    <cellStyle name="Normal 2 2 2 9 4 3 2" xfId="22302" xr:uid="{A771B082-9205-4A1A-877C-1723F6C08496}"/>
    <cellStyle name="Normal 2 2 2 9 4 3 3" xfId="22303" xr:uid="{F58FC5AD-1D88-4026-9CB3-9BD572D2D8F2}"/>
    <cellStyle name="Normal 2 2 2 9 4 3 4" xfId="22304" xr:uid="{7AD5886B-EB7C-430B-AAAA-BEF388933B84}"/>
    <cellStyle name="Normal 2 2 2 9 4 3 5" xfId="22305" xr:uid="{00D9FC40-D60E-4FDF-838C-28D205F8CDA1}"/>
    <cellStyle name="Normal 2 2 2 9 4 3 6" xfId="22306" xr:uid="{133E4FDF-656A-4F79-AF5F-3A15C4883FE4}"/>
    <cellStyle name="Normal 2 2 2 9 4 4" xfId="22307" xr:uid="{8F07D0B8-0320-4914-80BC-5CD6BC50D54E}"/>
    <cellStyle name="Normal 2 2 2 9 4 4 2" xfId="22308" xr:uid="{F6DE2C78-AAF8-4AB3-ABD5-477647BD034B}"/>
    <cellStyle name="Normal 2 2 2 9 4 4 3" xfId="22309" xr:uid="{0FD17E5E-8940-43BC-B3A9-75F8CE67F49B}"/>
    <cellStyle name="Normal 2 2 2 9 4 4 4" xfId="22310" xr:uid="{D6426885-33DD-41CE-A571-AB0DCFE8A09F}"/>
    <cellStyle name="Normal 2 2 2 9 4 4 5" xfId="22311" xr:uid="{FDD713F3-CF58-4FF9-8A8F-078C3F185DC3}"/>
    <cellStyle name="Normal 2 2 2 9 4 4 6" xfId="22312" xr:uid="{A81A544C-58A1-4087-AC93-D445EF12120A}"/>
    <cellStyle name="Normal 2 2 2 9 4 5" xfId="22313" xr:uid="{61BDC2C5-AF1E-444E-9296-03826D54B5EA}"/>
    <cellStyle name="Normal 2 2 2 9 4 5 2" xfId="22314" xr:uid="{125F8B87-1877-4232-8479-5EC2B38118C7}"/>
    <cellStyle name="Normal 2 2 2 9 4 5 3" xfId="22315" xr:uid="{AAD3D9FF-F96F-4AF2-B6AC-87570C421285}"/>
    <cellStyle name="Normal 2 2 2 9 4 5 4" xfId="22316" xr:uid="{8DAD1F94-1CA7-4624-9457-9CEFCDD2F2C8}"/>
    <cellStyle name="Normal 2 2 2 9 4 5 5" xfId="22317" xr:uid="{6CBD239E-B75C-410C-A0C4-8D622B5DDAC2}"/>
    <cellStyle name="Normal 2 2 2 9 4 5 6" xfId="22318" xr:uid="{C48B63D2-B085-4B45-B044-1CFEABCB2ADA}"/>
    <cellStyle name="Normal 2 2 2 9 4 6" xfId="22319" xr:uid="{344A5232-407B-41E4-BFAE-A3004ED2D11B}"/>
    <cellStyle name="Normal 2 2 2 9 4 6 2" xfId="22320" xr:uid="{938362B1-9BD3-4792-B742-73AC2D1B4F6C}"/>
    <cellStyle name="Normal 2 2 2 9 4 6 3" xfId="22321" xr:uid="{F5AE6B37-7C11-4E7D-B2CE-A91F6E7AA759}"/>
    <cellStyle name="Normal 2 2 2 9 4 6 4" xfId="22322" xr:uid="{120978B8-360A-47D5-8D4D-F1F9DB9A6A82}"/>
    <cellStyle name="Normal 2 2 2 9 4 6 5" xfId="22323" xr:uid="{14F01EC1-0865-4812-8379-2BB916B50D3E}"/>
    <cellStyle name="Normal 2 2 2 9 4 6 6" xfId="22324" xr:uid="{C382592D-A5B5-47E0-88AD-61F6D7CC5050}"/>
    <cellStyle name="Normal 2 2 2 9 4 7" xfId="22325" xr:uid="{206A3211-70F7-4CB3-8E53-E6097137A268}"/>
    <cellStyle name="Normal 2 2 2 9 4 7 2" xfId="22326" xr:uid="{C1FA955D-AF8E-497F-9342-892BFB995551}"/>
    <cellStyle name="Normal 2 2 2 9 4 7 3" xfId="22327" xr:uid="{415DDCBF-3709-4A12-9F1A-AFD5A0C155DA}"/>
    <cellStyle name="Normal 2 2 2 9 4 7 4" xfId="22328" xr:uid="{E2B8639F-E3D2-4534-944C-06C9F29DABFD}"/>
    <cellStyle name="Normal 2 2 2 9 4 7 5" xfId="22329" xr:uid="{2B695EF0-3D4C-44F8-AA7E-9ED61E7C4AF5}"/>
    <cellStyle name="Normal 2 2 2 9 4 7 6" xfId="22330" xr:uid="{92E5B1F5-558F-4AA0-85DD-D4196E66216A}"/>
    <cellStyle name="Normal 2 2 2 9 4 8" xfId="22331" xr:uid="{B160687E-7438-479F-992F-78FAE0E2B534}"/>
    <cellStyle name="Normal 2 2 2 9 4 8 2" xfId="22332" xr:uid="{8FBBA2B8-F23A-46DA-8E6E-70B67E6494F3}"/>
    <cellStyle name="Normal 2 2 2 9 4 8 3" xfId="22333" xr:uid="{16F41BE0-F744-46B7-83C1-5B0D3141AAF0}"/>
    <cellStyle name="Normal 2 2 2 9 4 8 4" xfId="22334" xr:uid="{195BAB8B-AC6A-425B-B52E-FBCDBADE12C2}"/>
    <cellStyle name="Normal 2 2 2 9 4 8 5" xfId="22335" xr:uid="{5FAADEB0-BD5C-492D-B9E5-A8213B92DF70}"/>
    <cellStyle name="Normal 2 2 2 9 4 8 6" xfId="22336" xr:uid="{224844A8-59FF-4B2F-8F81-4EC53ACAD4E8}"/>
    <cellStyle name="Normal 2 2 2 9 4 9" xfId="22337" xr:uid="{4A8C9417-A3E9-405C-B222-BDF995980CF5}"/>
    <cellStyle name="Normal 2 2 2 9 40" xfId="22338" xr:uid="{F3BAC13F-BDE8-4986-8085-73AE1B80FA50}"/>
    <cellStyle name="Normal 2 2 2 9 41" xfId="22339" xr:uid="{E76BED68-74D1-4D63-B91E-00D643626365}"/>
    <cellStyle name="Normal 2 2 2 9 42" xfId="22340" xr:uid="{628956B0-7847-4593-A559-586FFB7781A3}"/>
    <cellStyle name="Normal 2 2 2 9 43" xfId="22341" xr:uid="{0436E4C6-1AB5-4D98-900D-122B4077352C}"/>
    <cellStyle name="Normal 2 2 2 9 44" xfId="22342" xr:uid="{D47B4A14-FE1B-49FE-9467-91CD5A388790}"/>
    <cellStyle name="Normal 2 2 2 9 45" xfId="22343" xr:uid="{2F20B164-1517-4B9C-80DA-A900DA58F921}"/>
    <cellStyle name="Normal 2 2 2 9 46" xfId="22344" xr:uid="{75CF6414-59B8-409C-A65D-CA95FAFEF978}"/>
    <cellStyle name="Normal 2 2 2 9 47" xfId="22345" xr:uid="{52EB1A28-4FA7-42D0-8A8F-FB44FF2CDE81}"/>
    <cellStyle name="Normal 2 2 2 9 48" xfId="22346" xr:uid="{100968BA-7E9D-4503-AA4E-276FBA9BF1C3}"/>
    <cellStyle name="Normal 2 2 2 9 49" xfId="22347" xr:uid="{8D22AD9D-AFA1-4246-BCB7-1A9DCC38C26C}"/>
    <cellStyle name="Normal 2 2 2 9 5" xfId="22348" xr:uid="{12BACF2E-11EC-4109-9670-F2AFB84D1123}"/>
    <cellStyle name="Normal 2 2 2 9 5 10" xfId="22349" xr:uid="{D004D621-D622-4248-9B76-3F0939EFDD94}"/>
    <cellStyle name="Normal 2 2 2 9 5 11" xfId="22350" xr:uid="{936EABC0-783A-422A-B57E-A9EDF344C664}"/>
    <cellStyle name="Normal 2 2 2 9 5 12" xfId="22351" xr:uid="{903192CB-67D9-464E-83EB-08EEFCF16054}"/>
    <cellStyle name="Normal 2 2 2 9 5 13" xfId="22352" xr:uid="{9839F880-06C7-4684-A8B0-3A8B009B59AE}"/>
    <cellStyle name="Normal 2 2 2 9 5 2" xfId="22353" xr:uid="{4A1FBF1A-F35E-4D7E-99CE-F9B3A12A9417}"/>
    <cellStyle name="Normal 2 2 2 9 5 2 2" xfId="22354" xr:uid="{45407F5B-0744-4A6F-B3EF-82EE9D04F2FA}"/>
    <cellStyle name="Normal 2 2 2 9 5 2 3" xfId="22355" xr:uid="{F3177EB6-381F-4B33-97E7-FA4586061624}"/>
    <cellStyle name="Normal 2 2 2 9 5 2 4" xfId="22356" xr:uid="{F1A5C34D-26EC-4206-B6AD-87A9229563BD}"/>
    <cellStyle name="Normal 2 2 2 9 5 2 5" xfId="22357" xr:uid="{EA6CE661-F2D5-4B4D-946A-E3E45E542E5F}"/>
    <cellStyle name="Normal 2 2 2 9 5 2 6" xfId="22358" xr:uid="{E847D55D-D50B-40CD-9E52-D009566573A9}"/>
    <cellStyle name="Normal 2 2 2 9 5 3" xfId="22359" xr:uid="{2F23B546-78AA-4B5E-8ADE-F9289C7C5484}"/>
    <cellStyle name="Normal 2 2 2 9 5 3 2" xfId="22360" xr:uid="{5C9BEAB5-38FC-4B9E-8149-C131165CB37B}"/>
    <cellStyle name="Normal 2 2 2 9 5 3 3" xfId="22361" xr:uid="{F0BE623A-0B30-45A1-ACDE-5A7C360355FA}"/>
    <cellStyle name="Normal 2 2 2 9 5 3 4" xfId="22362" xr:uid="{9638FFD3-B452-4CD0-A72A-10F5DADFC3F6}"/>
    <cellStyle name="Normal 2 2 2 9 5 3 5" xfId="22363" xr:uid="{6C7CCD86-FFB1-4EE3-9B73-16908DEF13CE}"/>
    <cellStyle name="Normal 2 2 2 9 5 3 6" xfId="22364" xr:uid="{6F1C62E4-4591-4A6C-9697-5CCE2C4E5B6E}"/>
    <cellStyle name="Normal 2 2 2 9 5 4" xfId="22365" xr:uid="{410AEB6D-0BCA-419F-AA09-4B0ABCEC03C7}"/>
    <cellStyle name="Normal 2 2 2 9 5 4 2" xfId="22366" xr:uid="{EEF9DEEC-52D4-48DD-A0D2-966E2A0BAC98}"/>
    <cellStyle name="Normal 2 2 2 9 5 4 3" xfId="22367" xr:uid="{D8EFCE14-D4CD-42A6-8E40-40944F652EF0}"/>
    <cellStyle name="Normal 2 2 2 9 5 4 4" xfId="22368" xr:uid="{CDCEB5B9-F4D0-49B4-92BA-D2AB9FBCCA46}"/>
    <cellStyle name="Normal 2 2 2 9 5 4 5" xfId="22369" xr:uid="{AA1A0483-01EB-4F4C-9069-EF12A6B869EA}"/>
    <cellStyle name="Normal 2 2 2 9 5 4 6" xfId="22370" xr:uid="{BB547300-6559-4B29-A1ED-43CA75CA34DA}"/>
    <cellStyle name="Normal 2 2 2 9 5 5" xfId="22371" xr:uid="{E7841999-4048-4109-9B0A-C69C2FD1477B}"/>
    <cellStyle name="Normal 2 2 2 9 5 5 2" xfId="22372" xr:uid="{76CBE00A-81A7-481C-952A-5E983A886607}"/>
    <cellStyle name="Normal 2 2 2 9 5 5 3" xfId="22373" xr:uid="{648BB0F4-31BD-43B5-8217-7DFD0B06B1BE}"/>
    <cellStyle name="Normal 2 2 2 9 5 5 4" xfId="22374" xr:uid="{6EB2CD9E-593C-4D55-A4E8-8900E3E313C9}"/>
    <cellStyle name="Normal 2 2 2 9 5 5 5" xfId="22375" xr:uid="{163EC951-5C3E-4FFC-B641-4FEECC875251}"/>
    <cellStyle name="Normal 2 2 2 9 5 5 6" xfId="22376" xr:uid="{21FEC49F-8821-4027-BC9F-2F6626684733}"/>
    <cellStyle name="Normal 2 2 2 9 5 6" xfId="22377" xr:uid="{EF4FBA92-C548-4586-AA58-26FD9F5A9D63}"/>
    <cellStyle name="Normal 2 2 2 9 5 6 2" xfId="22378" xr:uid="{4538AF26-C673-4DB8-A5F2-3A6F00C5AEFF}"/>
    <cellStyle name="Normal 2 2 2 9 5 6 3" xfId="22379" xr:uid="{5227C2E9-984B-4AB5-B338-1BDE7E442A74}"/>
    <cellStyle name="Normal 2 2 2 9 5 6 4" xfId="22380" xr:uid="{B699CE1F-6F0D-403C-8A60-D72217356FBD}"/>
    <cellStyle name="Normal 2 2 2 9 5 6 5" xfId="22381" xr:uid="{68A268CB-11C4-4A2C-8E45-9EA47FA616BF}"/>
    <cellStyle name="Normal 2 2 2 9 5 6 6" xfId="22382" xr:uid="{39E8BB64-7862-4F7F-B8FC-6782C65BDD0E}"/>
    <cellStyle name="Normal 2 2 2 9 5 7" xfId="22383" xr:uid="{27EA977C-FFFE-4690-8332-E6E008AFD54D}"/>
    <cellStyle name="Normal 2 2 2 9 5 7 2" xfId="22384" xr:uid="{6D8B50C0-2980-4186-91D0-F5616EB04EFD}"/>
    <cellStyle name="Normal 2 2 2 9 5 7 3" xfId="22385" xr:uid="{C0B5C5EC-0F66-44EE-B1FE-994361FE4C8B}"/>
    <cellStyle name="Normal 2 2 2 9 5 7 4" xfId="22386" xr:uid="{C286F82B-63CC-4378-B9C3-C38899F462AB}"/>
    <cellStyle name="Normal 2 2 2 9 5 7 5" xfId="22387" xr:uid="{148F2186-210C-4F47-BFCB-F5A77DB9F0B6}"/>
    <cellStyle name="Normal 2 2 2 9 5 7 6" xfId="22388" xr:uid="{7A6836F4-4C85-4946-9050-3F210F9E47F7}"/>
    <cellStyle name="Normal 2 2 2 9 5 8" xfId="22389" xr:uid="{5EE63E13-2831-438C-A7D4-7DB0E63A7E9C}"/>
    <cellStyle name="Normal 2 2 2 9 5 8 2" xfId="22390" xr:uid="{B071870C-1D9A-4CE4-9631-3A0F67D542CD}"/>
    <cellStyle name="Normal 2 2 2 9 5 8 3" xfId="22391" xr:uid="{20DCD400-745C-4413-A46F-F4C66EF95925}"/>
    <cellStyle name="Normal 2 2 2 9 5 8 4" xfId="22392" xr:uid="{904DB7EC-064B-4204-B2E7-268DFBAC7484}"/>
    <cellStyle name="Normal 2 2 2 9 5 8 5" xfId="22393" xr:uid="{F7FA9F5C-AF0D-4319-9CF3-8C1FD971D018}"/>
    <cellStyle name="Normal 2 2 2 9 5 8 6" xfId="22394" xr:uid="{D9EA2C7F-9F67-40E7-B3D4-27C792AFDF5A}"/>
    <cellStyle name="Normal 2 2 2 9 5 9" xfId="22395" xr:uid="{3A38E963-67D0-4BDE-9F52-2B516074FFB8}"/>
    <cellStyle name="Normal 2 2 2 9 50" xfId="22396" xr:uid="{51A0A9C4-C1CB-4ED6-BC6E-EAC60F5BC2FF}"/>
    <cellStyle name="Normal 2 2 2 9 51" xfId="22397" xr:uid="{C6EAA3FC-8079-481B-B144-8DC0B763A394}"/>
    <cellStyle name="Normal 2 2 2 9 52" xfId="22398" xr:uid="{342F305E-4A28-4BD9-AD06-EFCC6C64ED40}"/>
    <cellStyle name="Normal 2 2 2 9 6" xfId="22399" xr:uid="{5F1BE28E-D56E-445B-99E7-9D622BA31A21}"/>
    <cellStyle name="Normal 2 2 2 9 6 10" xfId="22400" xr:uid="{96AEDBAE-7C5F-4182-97C8-D36F01BBDC50}"/>
    <cellStyle name="Normal 2 2 2 9 6 11" xfId="22401" xr:uid="{AD175423-62E9-44C8-A1D5-620A6A493A7F}"/>
    <cellStyle name="Normal 2 2 2 9 6 12" xfId="22402" xr:uid="{CB5C06C2-9756-4FE7-8EE9-09B99D81618B}"/>
    <cellStyle name="Normal 2 2 2 9 6 13" xfId="22403" xr:uid="{259C6EDB-C3E4-41A2-879B-1AD963193AE4}"/>
    <cellStyle name="Normal 2 2 2 9 6 2" xfId="22404" xr:uid="{62AC591E-835C-4BD7-BB64-139D897BEC90}"/>
    <cellStyle name="Normal 2 2 2 9 6 2 2" xfId="22405" xr:uid="{3A197468-0F6E-423D-8B54-EB0F6A34A517}"/>
    <cellStyle name="Normal 2 2 2 9 6 2 3" xfId="22406" xr:uid="{4F5D0BA0-20EA-4A65-A1BC-ACAB19C8B5B0}"/>
    <cellStyle name="Normal 2 2 2 9 6 2 4" xfId="22407" xr:uid="{00DB5509-32AC-4C6D-AC7F-9E84C5BFFC9C}"/>
    <cellStyle name="Normal 2 2 2 9 6 2 5" xfId="22408" xr:uid="{94A0FD84-745A-4B89-9131-5ECC91D1DFB9}"/>
    <cellStyle name="Normal 2 2 2 9 6 2 6" xfId="22409" xr:uid="{1312FABA-5C97-41ED-8788-1F7C9EF20D15}"/>
    <cellStyle name="Normal 2 2 2 9 6 3" xfId="22410" xr:uid="{05AEC10E-59D2-411D-9377-5E1CD0495767}"/>
    <cellStyle name="Normal 2 2 2 9 6 3 2" xfId="22411" xr:uid="{FFE26C15-1859-4918-B7F8-0684858A8790}"/>
    <cellStyle name="Normal 2 2 2 9 6 3 3" xfId="22412" xr:uid="{8A917A7F-5D69-42B2-8FD4-E05CA5BC7C79}"/>
    <cellStyle name="Normal 2 2 2 9 6 3 4" xfId="22413" xr:uid="{1C80C0EC-A8B6-4F9F-AEBC-7EBE2A79364C}"/>
    <cellStyle name="Normal 2 2 2 9 6 3 5" xfId="22414" xr:uid="{4E5B280A-A01E-44C6-B7FB-7DA81F3E3FD7}"/>
    <cellStyle name="Normal 2 2 2 9 6 3 6" xfId="22415" xr:uid="{47C328AA-C97E-4D7D-87B4-A5542491E0CF}"/>
    <cellStyle name="Normal 2 2 2 9 6 4" xfId="22416" xr:uid="{203711C0-6B35-40C5-80C3-3A09BCEFAAA8}"/>
    <cellStyle name="Normal 2 2 2 9 6 4 2" xfId="22417" xr:uid="{C1FF3C63-B4C0-4739-B53A-16D44AB2317A}"/>
    <cellStyle name="Normal 2 2 2 9 6 4 3" xfId="22418" xr:uid="{865583EC-0AC2-43B3-8DC4-4B2B2A8B91EB}"/>
    <cellStyle name="Normal 2 2 2 9 6 4 4" xfId="22419" xr:uid="{DBCE6D57-23E5-424E-A40A-6B80BEF210EA}"/>
    <cellStyle name="Normal 2 2 2 9 6 4 5" xfId="22420" xr:uid="{4E59A6AD-C490-46B8-976F-6BC7FE3B6216}"/>
    <cellStyle name="Normal 2 2 2 9 6 4 6" xfId="22421" xr:uid="{A35E8C09-F820-4663-A41D-80770F172060}"/>
    <cellStyle name="Normal 2 2 2 9 6 5" xfId="22422" xr:uid="{2BA7A265-F422-48F1-BC1D-B6367D53EA96}"/>
    <cellStyle name="Normal 2 2 2 9 6 5 2" xfId="22423" xr:uid="{F7F93F29-407C-44C5-ACC5-CFD390C9EF30}"/>
    <cellStyle name="Normal 2 2 2 9 6 5 3" xfId="22424" xr:uid="{C078F4E0-FA9E-457D-B3E1-8679257E2AE1}"/>
    <cellStyle name="Normal 2 2 2 9 6 5 4" xfId="22425" xr:uid="{5BC519FD-5734-4071-8751-B85726D00FD0}"/>
    <cellStyle name="Normal 2 2 2 9 6 5 5" xfId="22426" xr:uid="{11BC6F3B-637B-44D2-8B8A-2D1FDE18441E}"/>
    <cellStyle name="Normal 2 2 2 9 6 5 6" xfId="22427" xr:uid="{A5EE408B-E9A4-48B0-B833-2D2BE8B190DA}"/>
    <cellStyle name="Normal 2 2 2 9 6 6" xfId="22428" xr:uid="{019ED46B-1E91-44E1-84D9-DDBCD0096ECB}"/>
    <cellStyle name="Normal 2 2 2 9 6 6 2" xfId="22429" xr:uid="{F8209AC2-CB72-43ED-ADEF-9599868D54B9}"/>
    <cellStyle name="Normal 2 2 2 9 6 6 3" xfId="22430" xr:uid="{8BA5B78B-9BF5-4F13-B10B-81044A8C6201}"/>
    <cellStyle name="Normal 2 2 2 9 6 6 4" xfId="22431" xr:uid="{BC1AF0EF-6A5B-4B1A-B3B7-90F572920496}"/>
    <cellStyle name="Normal 2 2 2 9 6 6 5" xfId="22432" xr:uid="{66E84F06-CF57-4F5D-BDBC-AA5135805B5F}"/>
    <cellStyle name="Normal 2 2 2 9 6 6 6" xfId="22433" xr:uid="{256ED4EC-730F-4E7B-81BB-CB4E557EF44F}"/>
    <cellStyle name="Normal 2 2 2 9 6 7" xfId="22434" xr:uid="{8E0FCC4B-92D3-42C1-AE6E-0984C72EFC00}"/>
    <cellStyle name="Normal 2 2 2 9 6 7 2" xfId="22435" xr:uid="{19308E60-6613-4581-9A0A-76719BEA2519}"/>
    <cellStyle name="Normal 2 2 2 9 6 7 3" xfId="22436" xr:uid="{D9BED0C3-85D0-4578-B0D9-4939541501F9}"/>
    <cellStyle name="Normal 2 2 2 9 6 7 4" xfId="22437" xr:uid="{9B4ED770-E9BB-4916-BCE5-39A8709AA965}"/>
    <cellStyle name="Normal 2 2 2 9 6 7 5" xfId="22438" xr:uid="{3BF0D05A-F632-4621-BA57-48AB7D8051DA}"/>
    <cellStyle name="Normal 2 2 2 9 6 7 6" xfId="22439" xr:uid="{FC48C4CE-1531-4817-B651-9E487DD0B450}"/>
    <cellStyle name="Normal 2 2 2 9 6 8" xfId="22440" xr:uid="{73889D6E-9287-454B-866E-B3CEBF5FB2EF}"/>
    <cellStyle name="Normal 2 2 2 9 6 8 2" xfId="22441" xr:uid="{AE338861-3D4A-4B23-8E1E-EDEE0D930DF8}"/>
    <cellStyle name="Normal 2 2 2 9 6 8 3" xfId="22442" xr:uid="{918B34BB-363E-43B7-BB29-03A07711FE40}"/>
    <cellStyle name="Normal 2 2 2 9 6 8 4" xfId="22443" xr:uid="{A6EDFD76-963C-4BA5-8CFE-D65D43BE9598}"/>
    <cellStyle name="Normal 2 2 2 9 6 8 5" xfId="22444" xr:uid="{1C8E7BCC-40ED-428F-A28E-71F8A3B5E02F}"/>
    <cellStyle name="Normal 2 2 2 9 6 8 6" xfId="22445" xr:uid="{D5B6A217-2ECF-4EBB-8392-2EE1CD93F74A}"/>
    <cellStyle name="Normal 2 2 2 9 6 9" xfId="22446" xr:uid="{F71FDFCE-8CA3-4D7E-8AFA-99B5FEE3E0DB}"/>
    <cellStyle name="Normal 2 2 2 9 7" xfId="22447" xr:uid="{9526D50F-408B-4075-891D-0F1087DA4745}"/>
    <cellStyle name="Normal 2 2 2 9 7 10" xfId="22448" xr:uid="{C4B1B6D6-92F3-4200-8B9C-D71B1E15A86F}"/>
    <cellStyle name="Normal 2 2 2 9 7 11" xfId="22449" xr:uid="{09AD7590-9B74-4D2E-A9A3-336560AB4147}"/>
    <cellStyle name="Normal 2 2 2 9 7 12" xfId="22450" xr:uid="{CBB5DFC9-E959-41CD-A61E-7D65E32A4D46}"/>
    <cellStyle name="Normal 2 2 2 9 7 13" xfId="22451" xr:uid="{8A5A4A83-5EBD-42D3-A3A3-F2372C9FAB33}"/>
    <cellStyle name="Normal 2 2 2 9 7 2" xfId="22452" xr:uid="{C0853334-1229-48BA-AAE9-9ECBF9D67250}"/>
    <cellStyle name="Normal 2 2 2 9 7 2 2" xfId="22453" xr:uid="{BB6B4A2D-CC52-4E6C-80F4-7BD560597E7A}"/>
    <cellStyle name="Normal 2 2 2 9 7 2 3" xfId="22454" xr:uid="{08BCC64D-8996-4B1B-A023-6C90F99EC488}"/>
    <cellStyle name="Normal 2 2 2 9 7 2 4" xfId="22455" xr:uid="{C98A7092-0354-40E5-A31B-3CA078272660}"/>
    <cellStyle name="Normal 2 2 2 9 7 2 5" xfId="22456" xr:uid="{9B757471-71BE-4C8C-907E-AE3F440448D7}"/>
    <cellStyle name="Normal 2 2 2 9 7 2 6" xfId="22457" xr:uid="{54A91B57-F11D-45DA-8E3B-EA5DE128D143}"/>
    <cellStyle name="Normal 2 2 2 9 7 3" xfId="22458" xr:uid="{F21F09B4-D073-4AC8-9436-591EBA6E935F}"/>
    <cellStyle name="Normal 2 2 2 9 7 3 2" xfId="22459" xr:uid="{78224F5B-87C1-4A4C-9CF0-A36504D7462F}"/>
    <cellStyle name="Normal 2 2 2 9 7 3 3" xfId="22460" xr:uid="{E9228FC7-BD3C-4567-A7EF-AD8C03DE0E61}"/>
    <cellStyle name="Normal 2 2 2 9 7 3 4" xfId="22461" xr:uid="{BB2CBD92-9424-47A2-8466-523AFB14E97C}"/>
    <cellStyle name="Normal 2 2 2 9 7 3 5" xfId="22462" xr:uid="{0DAB6A01-6F19-4FBC-BF97-5632202DDD38}"/>
    <cellStyle name="Normal 2 2 2 9 7 3 6" xfId="22463" xr:uid="{8D1F6C93-B3BB-407C-A4B4-32511460ED98}"/>
    <cellStyle name="Normal 2 2 2 9 7 4" xfId="22464" xr:uid="{3EE93FF5-5304-49A4-9E8F-87C7862A81B0}"/>
    <cellStyle name="Normal 2 2 2 9 7 4 2" xfId="22465" xr:uid="{3783056E-8F24-4D09-8116-BF357B58B830}"/>
    <cellStyle name="Normal 2 2 2 9 7 4 3" xfId="22466" xr:uid="{827B84AD-AA91-4197-8447-1FD0483D8657}"/>
    <cellStyle name="Normal 2 2 2 9 7 4 4" xfId="22467" xr:uid="{A8E7AEC4-EFEB-4A9E-BB97-C0138D693173}"/>
    <cellStyle name="Normal 2 2 2 9 7 4 5" xfId="22468" xr:uid="{CCF324A1-6B33-473C-ADA6-66C77E03852F}"/>
    <cellStyle name="Normal 2 2 2 9 7 4 6" xfId="22469" xr:uid="{3847A915-2634-4255-BF1E-5BF8F7C2F32A}"/>
    <cellStyle name="Normal 2 2 2 9 7 5" xfId="22470" xr:uid="{000FC47C-D896-4A73-BE0F-851D9160076C}"/>
    <cellStyle name="Normal 2 2 2 9 7 5 2" xfId="22471" xr:uid="{6CB8E3D5-2EE5-477A-85CD-0AF8ECA77081}"/>
    <cellStyle name="Normal 2 2 2 9 7 5 3" xfId="22472" xr:uid="{1D86B50A-097E-4388-93BA-27009FA6C1BD}"/>
    <cellStyle name="Normal 2 2 2 9 7 5 4" xfId="22473" xr:uid="{031259EF-3D39-4747-9047-CADEE3B36A4E}"/>
    <cellStyle name="Normal 2 2 2 9 7 5 5" xfId="22474" xr:uid="{9EB04017-7D31-45CA-8DC9-F7B50C78BEEA}"/>
    <cellStyle name="Normal 2 2 2 9 7 5 6" xfId="22475" xr:uid="{AF40A653-E1AA-4215-880D-FBA8324EC856}"/>
    <cellStyle name="Normal 2 2 2 9 7 6" xfId="22476" xr:uid="{B383531F-2E51-4D6C-8D1F-558964A4C607}"/>
    <cellStyle name="Normal 2 2 2 9 7 6 2" xfId="22477" xr:uid="{187A74DE-8BBD-4A9D-BC7A-2907DDFDD091}"/>
    <cellStyle name="Normal 2 2 2 9 7 6 3" xfId="22478" xr:uid="{776098F2-DF14-4FD2-A27D-3C36F067EA0A}"/>
    <cellStyle name="Normal 2 2 2 9 7 6 4" xfId="22479" xr:uid="{EEC44D8A-551D-4D24-B29D-CA52A751397A}"/>
    <cellStyle name="Normal 2 2 2 9 7 6 5" xfId="22480" xr:uid="{D1F33BBD-9BA0-4A3E-8057-2B9411F20208}"/>
    <cellStyle name="Normal 2 2 2 9 7 6 6" xfId="22481" xr:uid="{CD694A40-8612-4ED1-A8EB-7B0AD465DB3B}"/>
    <cellStyle name="Normal 2 2 2 9 7 7" xfId="22482" xr:uid="{F0C7BB9E-1263-471A-95D6-D6B0740341B0}"/>
    <cellStyle name="Normal 2 2 2 9 7 7 2" xfId="22483" xr:uid="{91CDD538-541E-4221-9C7B-2BCAADC1B215}"/>
    <cellStyle name="Normal 2 2 2 9 7 7 3" xfId="22484" xr:uid="{1E3DF78D-5FFD-4624-B421-739CD94B5895}"/>
    <cellStyle name="Normal 2 2 2 9 7 7 4" xfId="22485" xr:uid="{7D3F6B7E-FDA2-452D-B09F-E6C87980D0D7}"/>
    <cellStyle name="Normal 2 2 2 9 7 7 5" xfId="22486" xr:uid="{BDE4D212-AD8D-41B4-B5AE-17C5DC831E73}"/>
    <cellStyle name="Normal 2 2 2 9 7 7 6" xfId="22487" xr:uid="{4AB2E491-72CA-4D03-AEF8-E4D7183B1A77}"/>
    <cellStyle name="Normal 2 2 2 9 7 8" xfId="22488" xr:uid="{808E0E92-D291-4914-9BA5-BD04D4AEE83D}"/>
    <cellStyle name="Normal 2 2 2 9 7 8 2" xfId="22489" xr:uid="{B4CC2963-910E-4446-A849-8B98CC478D8E}"/>
    <cellStyle name="Normal 2 2 2 9 7 8 3" xfId="22490" xr:uid="{63A11936-DED2-41BA-90F7-84D8D4630274}"/>
    <cellStyle name="Normal 2 2 2 9 7 8 4" xfId="22491" xr:uid="{12930EC5-680F-42CB-A8FB-446E17206465}"/>
    <cellStyle name="Normal 2 2 2 9 7 8 5" xfId="22492" xr:uid="{31667430-DD17-4CE5-9B83-ECD64AABDB49}"/>
    <cellStyle name="Normal 2 2 2 9 7 8 6" xfId="22493" xr:uid="{0D3A9C48-3AF0-4146-B28A-72D2505648EE}"/>
    <cellStyle name="Normal 2 2 2 9 7 9" xfId="22494" xr:uid="{66A6464C-2121-4ADF-96AF-C90E7181844F}"/>
    <cellStyle name="Normal 2 2 2 9 8" xfId="22495" xr:uid="{F8EADC47-5E57-4FB5-AE53-E7BA0BEFD151}"/>
    <cellStyle name="Normal 2 2 2 9 9" xfId="22496" xr:uid="{0D1A2FF4-6A98-4735-A3A2-8A31503B0781}"/>
    <cellStyle name="Normal 2 2 20" xfId="22497" xr:uid="{4EA232B6-FB64-4865-859C-F859E8BD55F5}"/>
    <cellStyle name="Normal 2 2 20 10" xfId="22498" xr:uid="{AF3A1CAB-6C0F-462D-A7DF-0818540B4CAF}"/>
    <cellStyle name="Normal 2 2 20 11" xfId="22499" xr:uid="{626572E2-7E72-40E1-9B15-EEB1A3574ED1}"/>
    <cellStyle name="Normal 2 2 20 12" xfId="22500" xr:uid="{264784C6-BC23-48C7-AAC6-75F117EE014D}"/>
    <cellStyle name="Normal 2 2 20 13" xfId="22501" xr:uid="{735AD1F5-B429-4661-B970-9F3F32264813}"/>
    <cellStyle name="Normal 2 2 20 14" xfId="22502" xr:uid="{19D77BBB-036A-4D35-922D-FB0B2175D432}"/>
    <cellStyle name="Normal 2 2 20 15" xfId="22503" xr:uid="{2DE13678-19CF-42D4-BA3D-5B7488980A07}"/>
    <cellStyle name="Normal 2 2 20 16" xfId="22504" xr:uid="{33DD69CC-066E-4188-B5D7-910D94A90AC1}"/>
    <cellStyle name="Normal 2 2 20 17" xfId="22505" xr:uid="{F13AC98E-47C2-42BB-984A-5D682C6BA92C}"/>
    <cellStyle name="Normal 2 2 20 18" xfId="22506" xr:uid="{8B269BB2-6333-4617-ABC7-2052B67164F3}"/>
    <cellStyle name="Normal 2 2 20 19" xfId="22507" xr:uid="{735AD688-E342-4F8A-B8FC-1C0C73402D3D}"/>
    <cellStyle name="Normal 2 2 20 2" xfId="22508" xr:uid="{ED2DB597-9EC5-4BC6-A98D-AEE20F7D7317}"/>
    <cellStyle name="Normal 2 2 20 20" xfId="22509" xr:uid="{E049FB78-4005-45F4-A2D2-12BED596C9F8}"/>
    <cellStyle name="Normal 2 2 20 21" xfId="22510" xr:uid="{CA4665DC-C920-43EA-B1CD-B30FBF4F7307}"/>
    <cellStyle name="Normal 2 2 20 22" xfId="22511" xr:uid="{CF360F13-FC02-49A7-935D-7189F4DF0B34}"/>
    <cellStyle name="Normal 2 2 20 23" xfId="22512" xr:uid="{FBAAD3C3-7E66-4145-A059-50D9677D772B}"/>
    <cellStyle name="Normal 2 2 20 24" xfId="22513" xr:uid="{72AA033E-D439-4665-B5A8-F53920566C5C}"/>
    <cellStyle name="Normal 2 2 20 25" xfId="22514" xr:uid="{C50EE9E5-6CD8-40F8-AD7A-ABB2F97F537F}"/>
    <cellStyle name="Normal 2 2 20 26" xfId="22515" xr:uid="{5FA8F1BB-01CD-409E-B46A-017A25A1577D}"/>
    <cellStyle name="Normal 2 2 20 27" xfId="22516" xr:uid="{AC8583A3-DD62-4D77-8E75-A5703123D31B}"/>
    <cellStyle name="Normal 2 2 20 28" xfId="22517" xr:uid="{09CBA1C9-D658-40F4-8FAB-F993BD1E11E3}"/>
    <cellStyle name="Normal 2 2 20 29" xfId="22518" xr:uid="{532E4F29-9707-44B7-996B-B45C936E183A}"/>
    <cellStyle name="Normal 2 2 20 3" xfId="22519" xr:uid="{75690FA7-106E-4D96-8FE1-FA5F84A1792A}"/>
    <cellStyle name="Normal 2 2 20 30" xfId="22520" xr:uid="{4D53CB29-B33C-4375-8AAA-7E2AAEA171C3}"/>
    <cellStyle name="Normal 2 2 20 31" xfId="22521" xr:uid="{86E89E41-0312-48C0-917B-9DB05A832F64}"/>
    <cellStyle name="Normal 2 2 20 32" xfId="22522" xr:uid="{078116D4-4759-42E0-8F31-19906768C428}"/>
    <cellStyle name="Normal 2 2 20 33" xfId="22523" xr:uid="{DE178EAA-50E9-44DD-95F7-E53D358C3113}"/>
    <cellStyle name="Normal 2 2 20 34" xfId="22524" xr:uid="{C928A301-38D7-48F9-AE0A-AB8BCF850C57}"/>
    <cellStyle name="Normal 2 2 20 35" xfId="22525" xr:uid="{7C5F5B2F-307A-4F4E-93A6-79FFB453EC03}"/>
    <cellStyle name="Normal 2 2 20 36" xfId="22526" xr:uid="{5E709F89-99C4-4B67-843C-21CFDBA94A9F}"/>
    <cellStyle name="Normal 2 2 20 37" xfId="22527" xr:uid="{9293D2ED-B491-41EE-BBA2-43BDA12BE57B}"/>
    <cellStyle name="Normal 2 2 20 38" xfId="22528" xr:uid="{BD2AACD5-9085-4267-BA6A-AE58944FD524}"/>
    <cellStyle name="Normal 2 2 20 39" xfId="22529" xr:uid="{3B32458D-A5C5-4312-A4E0-BBDAF89D6AEE}"/>
    <cellStyle name="Normal 2 2 20 4" xfId="22530" xr:uid="{F401EE84-9B0E-46FA-A950-98EDF6C6D2B0}"/>
    <cellStyle name="Normal 2 2 20 40" xfId="22531" xr:uid="{BF6606EB-A3D2-453F-AA82-AD661475B3E8}"/>
    <cellStyle name="Normal 2 2 20 41" xfId="22532" xr:uid="{F4A4BB35-10A1-4287-8C94-DC0166C1F6DE}"/>
    <cellStyle name="Normal 2 2 20 42" xfId="22533" xr:uid="{AF5F78D6-9F4A-4DD1-B46A-47E8D07CD99D}"/>
    <cellStyle name="Normal 2 2 20 43" xfId="22534" xr:uid="{D99B873E-1C98-47B7-8BB2-1874DE93CB9B}"/>
    <cellStyle name="Normal 2 2 20 44" xfId="22535" xr:uid="{005711E2-8210-4CCE-9AC0-6C0DB91D878C}"/>
    <cellStyle name="Normal 2 2 20 45" xfId="22536" xr:uid="{933F5734-A33A-488B-9654-5FB6330BAB2F}"/>
    <cellStyle name="Normal 2 2 20 46" xfId="22537" xr:uid="{28A20DED-9FB3-4618-8738-8519CFCBDBC0}"/>
    <cellStyle name="Normal 2 2 20 5" xfId="22538" xr:uid="{A476C0EA-D68D-4394-96D2-ED6968D40405}"/>
    <cellStyle name="Normal 2 2 20 6" xfId="22539" xr:uid="{BAA76F1D-7B68-4780-85FB-235AAA8B0F73}"/>
    <cellStyle name="Normal 2 2 20 7" xfId="22540" xr:uid="{E668789A-1935-4876-AD8E-E06CC57AF7D2}"/>
    <cellStyle name="Normal 2 2 20 8" xfId="22541" xr:uid="{C7BE851B-7830-404E-9C27-12EB9A514DEE}"/>
    <cellStyle name="Normal 2 2 20 9" xfId="22542" xr:uid="{048D25AC-6371-4A51-9D2F-ED9A9BDA378C}"/>
    <cellStyle name="Normal 2 2 21" xfId="22543" xr:uid="{D085789B-ED2D-4872-BDD2-7B1B1D65175D}"/>
    <cellStyle name="Normal 2 2 21 10" xfId="22544" xr:uid="{C459B5C0-A4B3-497F-A9CA-03C8E762B07F}"/>
    <cellStyle name="Normal 2 2 21 11" xfId="22545" xr:uid="{AC9AD676-F5C6-47C7-88FF-21ED47D6F74F}"/>
    <cellStyle name="Normal 2 2 21 12" xfId="22546" xr:uid="{92D84C41-CF3C-4E91-B40A-8579E4C35594}"/>
    <cellStyle name="Normal 2 2 21 13" xfId="22547" xr:uid="{529AB4BB-2A1A-47AF-B952-4C06A9D77C45}"/>
    <cellStyle name="Normal 2 2 21 14" xfId="22548" xr:uid="{AB86BF4F-982E-4CD8-84C2-6B1C9A211560}"/>
    <cellStyle name="Normal 2 2 21 2" xfId="22549" xr:uid="{0F4B4E0A-E8C7-4CDA-BB44-0F96A78AA53C}"/>
    <cellStyle name="Normal 2 2 21 2 2" xfId="22550" xr:uid="{9EFE667A-8E24-4F98-A6FA-CCE71F7EB8C5}"/>
    <cellStyle name="Normal 2 2 21 2 2 2" xfId="22551" xr:uid="{738D6450-581A-4108-9612-976A5CF4C213}"/>
    <cellStyle name="Normal 2 2 21 2 3" xfId="22552" xr:uid="{D8512208-8018-471A-ADFB-A88AAC9F2547}"/>
    <cellStyle name="Normal 2 2 21 2 4" xfId="22553" xr:uid="{7FD7C46A-EF02-44A5-96DB-7117A2F1DDB1}"/>
    <cellStyle name="Normal 2 2 21 2 5" xfId="22554" xr:uid="{A13ACA37-9913-4319-AD6E-C73B56A207B5}"/>
    <cellStyle name="Normal 2 2 21 2 6" xfId="22555" xr:uid="{23F99D8C-F840-4594-8F52-E10D2AFC6992}"/>
    <cellStyle name="Normal 2 2 21 3" xfId="22556" xr:uid="{9E178EEE-CE03-4ABA-8167-C3A993DD48FB}"/>
    <cellStyle name="Normal 2 2 21 3 2" xfId="22557" xr:uid="{DB305114-08F2-4439-99F8-F4C89975B633}"/>
    <cellStyle name="Normal 2 2 21 3 3" xfId="22558" xr:uid="{1817F3B7-4338-4114-B6FD-30F419055A2E}"/>
    <cellStyle name="Normal 2 2 21 3 4" xfId="22559" xr:uid="{0B463D92-4A37-4D26-B268-2FFF33CD8F83}"/>
    <cellStyle name="Normal 2 2 21 3 5" xfId="22560" xr:uid="{DEFCA5AD-4546-4B7E-9E4D-E739B1E89FFB}"/>
    <cellStyle name="Normal 2 2 21 3 6" xfId="22561" xr:uid="{95160170-766B-455B-A0DC-B8460BCAADFE}"/>
    <cellStyle name="Normal 2 2 21 4" xfId="22562" xr:uid="{9FA7D0E5-FAF1-403D-8335-D9386971DFBB}"/>
    <cellStyle name="Normal 2 2 21 4 2" xfId="22563" xr:uid="{2AFB3F15-7C53-4DA4-8134-018E09A4DFFA}"/>
    <cellStyle name="Normal 2 2 21 4 3" xfId="22564" xr:uid="{9E32091A-EDD4-4B19-9CF9-43A8A2076AB6}"/>
    <cellStyle name="Normal 2 2 21 4 4" xfId="22565" xr:uid="{4E3B804F-63F0-42DB-AFB0-53C70B2FC7EF}"/>
    <cellStyle name="Normal 2 2 21 4 5" xfId="22566" xr:uid="{53FEED18-C7FE-4E74-9BAE-CE053475B8E4}"/>
    <cellStyle name="Normal 2 2 21 4 6" xfId="22567" xr:uid="{06E95DD2-8616-4322-9D95-AD60D1C51CAF}"/>
    <cellStyle name="Normal 2 2 21 5" xfId="22568" xr:uid="{0C478176-65FD-4AE9-B0EE-E73756C0714C}"/>
    <cellStyle name="Normal 2 2 21 5 2" xfId="22569" xr:uid="{4966EE57-0375-4535-A880-EC3577213A80}"/>
    <cellStyle name="Normal 2 2 21 5 3" xfId="22570" xr:uid="{D362CD79-E1F4-4FF8-A391-43706D75C0FC}"/>
    <cellStyle name="Normal 2 2 21 5 4" xfId="22571" xr:uid="{F7E3CAF8-3181-47A0-A852-E0F4320920CA}"/>
    <cellStyle name="Normal 2 2 21 5 5" xfId="22572" xr:uid="{1D6D009D-12FE-4801-9004-A05E90E826AA}"/>
    <cellStyle name="Normal 2 2 21 5 6" xfId="22573" xr:uid="{ECF45397-A3FF-407A-89BA-0561F582E589}"/>
    <cellStyle name="Normal 2 2 21 6" xfId="22574" xr:uid="{2BB8BCBE-3512-491E-9AAA-77B5CE7C6F57}"/>
    <cellStyle name="Normal 2 2 21 6 2" xfId="22575" xr:uid="{FA510784-965A-4E08-B03C-9351CF41F9C1}"/>
    <cellStyle name="Normal 2 2 21 6 3" xfId="22576" xr:uid="{45D0CEC2-54B4-4CD1-B0F5-D571FE81CA6D}"/>
    <cellStyle name="Normal 2 2 21 6 4" xfId="22577" xr:uid="{23CDA2AB-218D-4E9E-BF11-2217E2FEC387}"/>
    <cellStyle name="Normal 2 2 21 6 5" xfId="22578" xr:uid="{A0B12D65-B161-4AF8-9E31-C91D303E5D98}"/>
    <cellStyle name="Normal 2 2 21 6 6" xfId="22579" xr:uid="{E76A2208-531F-42B7-BC81-D8D75F7D0776}"/>
    <cellStyle name="Normal 2 2 21 7" xfId="22580" xr:uid="{45B2171B-5F8E-4BEC-882C-BD223851F426}"/>
    <cellStyle name="Normal 2 2 21 7 2" xfId="22581" xr:uid="{00C79D2F-2C52-4261-BF77-2FB157B5212C}"/>
    <cellStyle name="Normal 2 2 21 7 3" xfId="22582" xr:uid="{6B9B1A68-0E3D-459F-8DBB-D8A01D515316}"/>
    <cellStyle name="Normal 2 2 21 7 4" xfId="22583" xr:uid="{ADD4DB8E-248A-466D-86B8-0B9323E87C1C}"/>
    <cellStyle name="Normal 2 2 21 7 5" xfId="22584" xr:uid="{374A9DE1-8EA2-42D6-B668-C11F07D5DFBB}"/>
    <cellStyle name="Normal 2 2 21 7 6" xfId="22585" xr:uid="{B24BE50E-DC03-4301-AC3E-AFC83F19CAFC}"/>
    <cellStyle name="Normal 2 2 21 8" xfId="22586" xr:uid="{335CFBEB-98BB-4D5D-999E-0322F354DAD3}"/>
    <cellStyle name="Normal 2 2 21 8 2" xfId="22587" xr:uid="{B17F497D-CFC3-4560-926F-C9FCCC08FFE7}"/>
    <cellStyle name="Normal 2 2 21 8 3" xfId="22588" xr:uid="{03220D87-722E-4F8F-A0B9-A94B41F822F7}"/>
    <cellStyle name="Normal 2 2 21 8 4" xfId="22589" xr:uid="{889369E2-E8E3-4674-8FFF-F61E15EF2B8D}"/>
    <cellStyle name="Normal 2 2 21 8 5" xfId="22590" xr:uid="{129844E2-BE80-4A6A-B6CB-C02EBD48FA91}"/>
    <cellStyle name="Normal 2 2 21 8 6" xfId="22591" xr:uid="{4387760C-FDCF-434C-9457-ABD8991608D0}"/>
    <cellStyle name="Normal 2 2 21 9" xfId="22592" xr:uid="{47EE3435-A659-4BB9-B08D-16BA8AE1C2A6}"/>
    <cellStyle name="Normal 2 2 22" xfId="22593" xr:uid="{846B8F4F-71FC-4443-8265-5779D15B4B45}"/>
    <cellStyle name="Normal 2 2 22 10" xfId="22594" xr:uid="{BBF75FCF-01CC-4F9A-8B0C-A096745505F9}"/>
    <cellStyle name="Normal 2 2 22 11" xfId="22595" xr:uid="{1C235BBB-F41E-44E5-8784-5F51DC198E61}"/>
    <cellStyle name="Normal 2 2 22 12" xfId="22596" xr:uid="{7733E214-0257-4B8B-AC87-305EC0C3F75B}"/>
    <cellStyle name="Normal 2 2 22 13" xfId="22597" xr:uid="{224ECE86-1175-47A3-88DB-399246B755B0}"/>
    <cellStyle name="Normal 2 2 22 14" xfId="22598" xr:uid="{4E99EDA0-4859-4CE6-A707-733349CE91B5}"/>
    <cellStyle name="Normal 2 2 22 2" xfId="22599" xr:uid="{8213024E-061C-42F8-800B-CFB735D47089}"/>
    <cellStyle name="Normal 2 2 22 2 2" xfId="22600" xr:uid="{E0494392-D441-4156-ABED-671BE3BDCD9F}"/>
    <cellStyle name="Normal 2 2 22 2 3" xfId="22601" xr:uid="{15252ABA-6D3A-4B34-B41D-47EBFD4833B3}"/>
    <cellStyle name="Normal 2 2 22 2 4" xfId="22602" xr:uid="{D699E930-4CE2-4A1D-890C-C6B87C217363}"/>
    <cellStyle name="Normal 2 2 22 2 5" xfId="22603" xr:uid="{63D9FDB0-D0F9-4D84-A78F-7162D6A6CE90}"/>
    <cellStyle name="Normal 2 2 22 2 6" xfId="22604" xr:uid="{F3E66993-5620-4AAE-A2C9-EAB76694A992}"/>
    <cellStyle name="Normal 2 2 22 3" xfId="22605" xr:uid="{B8F75CD8-83DF-48C4-A14D-90CCE6863F45}"/>
    <cellStyle name="Normal 2 2 22 3 2" xfId="22606" xr:uid="{2578EED3-F03C-491E-AA3D-9CCC614665DB}"/>
    <cellStyle name="Normal 2 2 22 3 3" xfId="22607" xr:uid="{7571FE45-298C-466E-80E5-BF4061DA8E16}"/>
    <cellStyle name="Normal 2 2 22 3 4" xfId="22608" xr:uid="{9F8F0232-39EE-4A34-89C0-0978D50D4E50}"/>
    <cellStyle name="Normal 2 2 22 3 5" xfId="22609" xr:uid="{F1182E58-B279-4770-9760-C297160CD862}"/>
    <cellStyle name="Normal 2 2 22 3 6" xfId="22610" xr:uid="{A1C68346-F169-4547-BBF7-B5B4685632F4}"/>
    <cellStyle name="Normal 2 2 22 4" xfId="22611" xr:uid="{8B6AEE43-2191-456F-866C-216EEB401AD0}"/>
    <cellStyle name="Normal 2 2 22 4 2" xfId="22612" xr:uid="{80C658FB-DCDE-401C-98C9-454FC5DAF783}"/>
    <cellStyle name="Normal 2 2 22 4 3" xfId="22613" xr:uid="{087D081D-9B09-48E0-81E5-AB6ABA26BAA0}"/>
    <cellStyle name="Normal 2 2 22 4 4" xfId="22614" xr:uid="{1EA3A7C6-CAB7-46BB-A3EF-C025DF06E7F2}"/>
    <cellStyle name="Normal 2 2 22 4 5" xfId="22615" xr:uid="{A64DFCF4-F9AD-4E2F-AB50-7D2FA88EB6E7}"/>
    <cellStyle name="Normal 2 2 22 4 6" xfId="22616" xr:uid="{4C158A8C-ABAA-41F9-8F37-0489B6A61094}"/>
    <cellStyle name="Normal 2 2 22 5" xfId="22617" xr:uid="{503EFA0E-1E89-4B10-805C-8DEC74489DC8}"/>
    <cellStyle name="Normal 2 2 22 5 2" xfId="22618" xr:uid="{605D1E82-3670-410C-AF22-D04C93969B78}"/>
    <cellStyle name="Normal 2 2 22 5 3" xfId="22619" xr:uid="{787983C5-810A-4762-81C2-F11B21A93A60}"/>
    <cellStyle name="Normal 2 2 22 5 4" xfId="22620" xr:uid="{2581E399-F243-4751-94AE-48ADB724AD5C}"/>
    <cellStyle name="Normal 2 2 22 5 5" xfId="22621" xr:uid="{62BDB497-517D-40D5-B637-6EA6194809B5}"/>
    <cellStyle name="Normal 2 2 22 5 6" xfId="22622" xr:uid="{DBD34D34-CE37-46E4-AD89-7E822C92C4A6}"/>
    <cellStyle name="Normal 2 2 22 6" xfId="22623" xr:uid="{115C776B-3B37-4517-9535-0DA5B8115142}"/>
    <cellStyle name="Normal 2 2 22 6 2" xfId="22624" xr:uid="{DF9F1252-443F-4B27-8BF8-4F3B161213B0}"/>
    <cellStyle name="Normal 2 2 22 6 3" xfId="22625" xr:uid="{28476FB4-BF25-4940-9141-D39A1375C330}"/>
    <cellStyle name="Normal 2 2 22 6 4" xfId="22626" xr:uid="{7A4FB421-FA59-40AA-A634-C5396BC5BB83}"/>
    <cellStyle name="Normal 2 2 22 6 5" xfId="22627" xr:uid="{1F49444B-3182-49D3-971B-D2BBBE681FFF}"/>
    <cellStyle name="Normal 2 2 22 6 6" xfId="22628" xr:uid="{C8B69CB8-27E3-4DC4-8DD8-3F2058481036}"/>
    <cellStyle name="Normal 2 2 22 7" xfId="22629" xr:uid="{E6A9D36C-85B4-44A3-8587-3BF168795364}"/>
    <cellStyle name="Normal 2 2 22 7 2" xfId="22630" xr:uid="{D52F1FC4-6121-4C56-9D37-D270D248A195}"/>
    <cellStyle name="Normal 2 2 22 7 3" xfId="22631" xr:uid="{D96D5AC1-795D-4972-B871-21C5F2C3AF51}"/>
    <cellStyle name="Normal 2 2 22 7 4" xfId="22632" xr:uid="{F09618EB-4B4D-4687-A138-1C1CB349FB66}"/>
    <cellStyle name="Normal 2 2 22 7 5" xfId="22633" xr:uid="{8DF2DAFA-9059-4C10-BE9E-9A91DD626DFA}"/>
    <cellStyle name="Normal 2 2 22 7 6" xfId="22634" xr:uid="{B572BE3B-F368-44D5-AFCF-4DAD703AF858}"/>
    <cellStyle name="Normal 2 2 22 8" xfId="22635" xr:uid="{34CB6C4D-6CF4-4640-A052-A915B739E012}"/>
    <cellStyle name="Normal 2 2 22 8 2" xfId="22636" xr:uid="{34B177CB-97DD-4AB2-BF35-03758E80AC38}"/>
    <cellStyle name="Normal 2 2 22 8 3" xfId="22637" xr:uid="{C816405D-D731-4548-91A4-381E86E43E48}"/>
    <cellStyle name="Normal 2 2 22 8 4" xfId="22638" xr:uid="{224EE621-0B2D-4D94-920D-9CB04A6BF9BE}"/>
    <cellStyle name="Normal 2 2 22 8 5" xfId="22639" xr:uid="{5332B868-A1FC-4156-940B-A07E49B187BD}"/>
    <cellStyle name="Normal 2 2 22 8 6" xfId="22640" xr:uid="{BDAE79BB-61EC-44EA-9D40-B19A8A7D60EA}"/>
    <cellStyle name="Normal 2 2 22 9" xfId="22641" xr:uid="{0E9D4ECA-ABC5-4C46-A185-1253DE02BDBC}"/>
    <cellStyle name="Normal 2 2 23" xfId="22642" xr:uid="{EC44E1F5-A3AE-4246-98CE-431CA5EAF80A}"/>
    <cellStyle name="Normal 2 2 23 10" xfId="22643" xr:uid="{F2FB2A89-4D31-4537-B04C-C3E7EECD035B}"/>
    <cellStyle name="Normal 2 2 23 11" xfId="22644" xr:uid="{89C07571-64FA-4D6B-A928-E93EB0CF33E1}"/>
    <cellStyle name="Normal 2 2 23 12" xfId="22645" xr:uid="{F1236112-7672-490C-B979-8891ACCF4A12}"/>
    <cellStyle name="Normal 2 2 23 13" xfId="22646" xr:uid="{D290716D-A600-4319-B0AC-1269D3614C55}"/>
    <cellStyle name="Normal 2 2 23 14" xfId="22647" xr:uid="{F4F7DDD2-3D20-422F-81CA-90064006C762}"/>
    <cellStyle name="Normal 2 2 23 2" xfId="22648" xr:uid="{93C28742-986C-4ED6-BFA3-07685B0A2D0D}"/>
    <cellStyle name="Normal 2 2 23 2 2" xfId="22649" xr:uid="{839A40BB-F3B2-447C-B20F-D2B1C989862C}"/>
    <cellStyle name="Normal 2 2 23 2 3" xfId="22650" xr:uid="{CAB9A7AC-038C-4569-809B-F89ECBE854AE}"/>
    <cellStyle name="Normal 2 2 23 2 4" xfId="22651" xr:uid="{B9B28A51-4551-4CE1-9B12-7E0AA8FC8369}"/>
    <cellStyle name="Normal 2 2 23 2 5" xfId="22652" xr:uid="{B859166A-45F9-43F3-841E-7E69A2456FA7}"/>
    <cellStyle name="Normal 2 2 23 2 6" xfId="22653" xr:uid="{F034239F-750C-45B2-A7C6-375170BB11EC}"/>
    <cellStyle name="Normal 2 2 23 3" xfId="22654" xr:uid="{129047ED-F81F-454D-AACD-5AEAD4A374E8}"/>
    <cellStyle name="Normal 2 2 23 3 2" xfId="22655" xr:uid="{DC64C76C-3456-445E-A5B3-FAF796FD7794}"/>
    <cellStyle name="Normal 2 2 23 3 3" xfId="22656" xr:uid="{C3E3A481-E083-4C7F-ADE4-0338B99870E6}"/>
    <cellStyle name="Normal 2 2 23 3 4" xfId="22657" xr:uid="{6F2A3A57-DC74-431B-8103-BFA6EFE96C1E}"/>
    <cellStyle name="Normal 2 2 23 3 5" xfId="22658" xr:uid="{E1E4CE8D-2742-466A-96EB-777CB4A76082}"/>
    <cellStyle name="Normal 2 2 23 3 6" xfId="22659" xr:uid="{574E0382-BCD9-471A-8EA8-103F1130604F}"/>
    <cellStyle name="Normal 2 2 23 4" xfId="22660" xr:uid="{60743073-F7AF-4862-B8DA-48D0A88B01B4}"/>
    <cellStyle name="Normal 2 2 23 4 2" xfId="22661" xr:uid="{6CCF2BD9-2D76-4812-86F2-E271C8F42FC9}"/>
    <cellStyle name="Normal 2 2 23 4 3" xfId="22662" xr:uid="{9357179C-8A8E-4B94-A06F-4FB58499A2F1}"/>
    <cellStyle name="Normal 2 2 23 4 4" xfId="22663" xr:uid="{24EFD2C0-A94E-4458-AE0C-4049636431FA}"/>
    <cellStyle name="Normal 2 2 23 4 5" xfId="22664" xr:uid="{C9E0135F-7B5F-442C-AC61-9589A0593C06}"/>
    <cellStyle name="Normal 2 2 23 4 6" xfId="22665" xr:uid="{2EB5838D-9134-48BD-9D9A-DFEE72D73C43}"/>
    <cellStyle name="Normal 2 2 23 5" xfId="22666" xr:uid="{91433CD0-C5BC-4123-9692-A7A02EAE2C5E}"/>
    <cellStyle name="Normal 2 2 23 5 2" xfId="22667" xr:uid="{4C43D93B-5EFD-4B68-9BBE-D757A767531A}"/>
    <cellStyle name="Normal 2 2 23 5 3" xfId="22668" xr:uid="{BB19C123-8E1C-4888-804F-551D28DA1059}"/>
    <cellStyle name="Normal 2 2 23 5 4" xfId="22669" xr:uid="{7ED031B1-B57B-4FC6-AC31-FB84078237BF}"/>
    <cellStyle name="Normal 2 2 23 5 5" xfId="22670" xr:uid="{2D915997-9918-4BD7-8846-007FBD82FCCA}"/>
    <cellStyle name="Normal 2 2 23 5 6" xfId="22671" xr:uid="{6EDB7A9A-46A7-4BBD-978A-8AA36F64CB3A}"/>
    <cellStyle name="Normal 2 2 23 6" xfId="22672" xr:uid="{4F6B9CE1-40A8-4BC0-9821-2F919F7981DB}"/>
    <cellStyle name="Normal 2 2 23 6 2" xfId="22673" xr:uid="{87053325-BA96-4B39-9406-9723953D5CA9}"/>
    <cellStyle name="Normal 2 2 23 6 3" xfId="22674" xr:uid="{CB55568E-9E06-4D24-B68C-CE99F8BF2B26}"/>
    <cellStyle name="Normal 2 2 23 6 4" xfId="22675" xr:uid="{B29A0A9E-F80B-4199-88C3-EC4670F0E337}"/>
    <cellStyle name="Normal 2 2 23 6 5" xfId="22676" xr:uid="{9988EAB3-B7FD-4EAE-88BB-E47AC837721B}"/>
    <cellStyle name="Normal 2 2 23 6 6" xfId="22677" xr:uid="{E165FA81-4C20-4A15-BDD3-AF12E4EA40F8}"/>
    <cellStyle name="Normal 2 2 23 7" xfId="22678" xr:uid="{7D25AEC4-4A52-458C-B56E-4E19663CB798}"/>
    <cellStyle name="Normal 2 2 23 7 2" xfId="22679" xr:uid="{C55A6920-6DAA-4C12-85CA-E5EFB93C0748}"/>
    <cellStyle name="Normal 2 2 23 7 3" xfId="22680" xr:uid="{5740ACF0-2D30-4627-83EF-C5C001F74E94}"/>
    <cellStyle name="Normal 2 2 23 7 4" xfId="22681" xr:uid="{1B9D032C-E22A-4B4D-B90B-937625539CF4}"/>
    <cellStyle name="Normal 2 2 23 7 5" xfId="22682" xr:uid="{37148E2A-B9AE-46EB-A416-2489C7C3CEA7}"/>
    <cellStyle name="Normal 2 2 23 7 6" xfId="22683" xr:uid="{BDAEF37E-2A0B-4021-B720-B7D8B85E5C0D}"/>
    <cellStyle name="Normal 2 2 23 8" xfId="22684" xr:uid="{84F7225C-4F89-4520-BB6D-83DC2CF316BA}"/>
    <cellStyle name="Normal 2 2 23 8 2" xfId="22685" xr:uid="{E687AB00-B87C-4B84-9DE9-B2BA563EC6CA}"/>
    <cellStyle name="Normal 2 2 23 8 3" xfId="22686" xr:uid="{1E243D5E-8A6C-4D1A-ABD5-B18BA4B490F2}"/>
    <cellStyle name="Normal 2 2 23 8 4" xfId="22687" xr:uid="{2CED8A05-EB25-4B4D-A866-22C2AAB2D726}"/>
    <cellStyle name="Normal 2 2 23 8 5" xfId="22688" xr:uid="{B727947B-DFC4-4FAB-B067-4AD4EE818E7B}"/>
    <cellStyle name="Normal 2 2 23 8 6" xfId="22689" xr:uid="{D8C91D69-EA6C-41AB-B6A8-01FBDF5B964C}"/>
    <cellStyle name="Normal 2 2 23 9" xfId="22690" xr:uid="{28C8E2B8-C801-4673-BFBD-B6B9B43BA0B0}"/>
    <cellStyle name="Normal 2 2 24" xfId="22691" xr:uid="{92D43196-0B75-48A5-B80B-EBFC0571E7F2}"/>
    <cellStyle name="Normal 2 2 24 10" xfId="22692" xr:uid="{D78A29CE-5C3A-42CD-ACBC-493228C18959}"/>
    <cellStyle name="Normal 2 2 24 11" xfId="22693" xr:uid="{4308AAA8-D4A7-4394-8998-50C04FD6036A}"/>
    <cellStyle name="Normal 2 2 24 12" xfId="22694" xr:uid="{7297373E-B0E6-410D-930C-71AE9752A670}"/>
    <cellStyle name="Normal 2 2 24 13" xfId="22695" xr:uid="{EC162967-A9BF-4480-9A12-FDA334B82D5B}"/>
    <cellStyle name="Normal 2 2 24 14" xfId="22696" xr:uid="{C58E802E-1FD4-4A39-9FAE-9EA06ED1CCD4}"/>
    <cellStyle name="Normal 2 2 24 2" xfId="22697" xr:uid="{D21B476A-1B95-45E0-8884-1207385FA596}"/>
    <cellStyle name="Normal 2 2 24 2 2" xfId="22698" xr:uid="{279B068C-8191-421E-AC88-2606608FB999}"/>
    <cellStyle name="Normal 2 2 24 2 3" xfId="22699" xr:uid="{70107223-F7AE-4591-9804-E219160CA443}"/>
    <cellStyle name="Normal 2 2 24 2 4" xfId="22700" xr:uid="{8588B9D7-E262-45FF-B858-88A49E9CEC31}"/>
    <cellStyle name="Normal 2 2 24 2 5" xfId="22701" xr:uid="{4E2C05DE-22F2-4FD9-A03C-766CF844C0DF}"/>
    <cellStyle name="Normal 2 2 24 2 6" xfId="22702" xr:uid="{AECF1FC5-D262-43CB-98E0-E5106E593B4A}"/>
    <cellStyle name="Normal 2 2 24 3" xfId="22703" xr:uid="{90DBDB40-53B9-4B47-8299-C5B1D5EE0296}"/>
    <cellStyle name="Normal 2 2 24 3 2" xfId="22704" xr:uid="{B6B6B6DF-EBCB-4FAD-954C-B64345DAE6B0}"/>
    <cellStyle name="Normal 2 2 24 3 3" xfId="22705" xr:uid="{B91BE685-EC3A-45E7-AA5C-287BAC5FA17F}"/>
    <cellStyle name="Normal 2 2 24 3 4" xfId="22706" xr:uid="{33899944-1E84-4BBC-B78C-E49FE41576DF}"/>
    <cellStyle name="Normal 2 2 24 3 5" xfId="22707" xr:uid="{4A676149-E22B-4E85-B328-30E4C2FC398F}"/>
    <cellStyle name="Normal 2 2 24 3 6" xfId="22708" xr:uid="{683D251D-6DA9-4DB6-AEC2-B67A1DC2F2EE}"/>
    <cellStyle name="Normal 2 2 24 4" xfId="22709" xr:uid="{7A05E3AF-93DA-4C99-8F45-A3C68D716154}"/>
    <cellStyle name="Normal 2 2 24 4 2" xfId="22710" xr:uid="{CB7046CA-98B6-4B69-9171-FA144EC5D32A}"/>
    <cellStyle name="Normal 2 2 24 4 3" xfId="22711" xr:uid="{FEF5499B-04DD-447D-88A6-83FDB6DDF552}"/>
    <cellStyle name="Normal 2 2 24 4 4" xfId="22712" xr:uid="{5D7EF9E6-F3E7-498A-BD90-82687258418D}"/>
    <cellStyle name="Normal 2 2 24 4 5" xfId="22713" xr:uid="{7773E64F-03CE-483B-9F28-B51D3971028A}"/>
    <cellStyle name="Normal 2 2 24 4 6" xfId="22714" xr:uid="{86223A14-C771-40D0-B9C9-F7475831BF8C}"/>
    <cellStyle name="Normal 2 2 24 5" xfId="22715" xr:uid="{3E0F9E13-D307-4596-9560-F8807E25A829}"/>
    <cellStyle name="Normal 2 2 24 5 2" xfId="22716" xr:uid="{F7C9484B-C5DB-4475-9040-9F6CFD71EA95}"/>
    <cellStyle name="Normal 2 2 24 5 3" xfId="22717" xr:uid="{133938A0-C754-4FFE-B201-E244643D206B}"/>
    <cellStyle name="Normal 2 2 24 5 4" xfId="22718" xr:uid="{4C5BDA18-6C5B-4F01-B6A7-723AA81A50BD}"/>
    <cellStyle name="Normal 2 2 24 5 5" xfId="22719" xr:uid="{01028209-6C71-48EE-AFFF-CF23D9747E97}"/>
    <cellStyle name="Normal 2 2 24 5 6" xfId="22720" xr:uid="{A016F684-B199-435E-8F31-99251C29C142}"/>
    <cellStyle name="Normal 2 2 24 6" xfId="22721" xr:uid="{B888CDD1-7646-483C-81C9-806D9947325B}"/>
    <cellStyle name="Normal 2 2 24 6 2" xfId="22722" xr:uid="{B25FD203-E438-4E37-92CE-34D4ADD61A19}"/>
    <cellStyle name="Normal 2 2 24 6 3" xfId="22723" xr:uid="{5074D11D-1AFC-4402-B1AB-593E65D12FF8}"/>
    <cellStyle name="Normal 2 2 24 6 4" xfId="22724" xr:uid="{4F30755D-740A-427F-9222-03E0CE9BA490}"/>
    <cellStyle name="Normal 2 2 24 6 5" xfId="22725" xr:uid="{9EF267D9-733E-439F-960D-F8DEA2E00AD4}"/>
    <cellStyle name="Normal 2 2 24 6 6" xfId="22726" xr:uid="{131D9DB3-8A98-4E3A-B874-A64209615ED5}"/>
    <cellStyle name="Normal 2 2 24 7" xfId="22727" xr:uid="{EABBD97F-6139-4892-BF5D-A59721AADA88}"/>
    <cellStyle name="Normal 2 2 24 7 2" xfId="22728" xr:uid="{ADA54BBE-8A49-4FA4-B916-6FF732C9A840}"/>
    <cellStyle name="Normal 2 2 24 7 3" xfId="22729" xr:uid="{2964BD86-26C0-408B-8CB3-3D6C84D3FF78}"/>
    <cellStyle name="Normal 2 2 24 7 4" xfId="22730" xr:uid="{4FE76345-1A0E-42E9-8F22-44299AB8AD92}"/>
    <cellStyle name="Normal 2 2 24 7 5" xfId="22731" xr:uid="{58AC6B2D-9092-41C6-9E89-B2946EA65AAD}"/>
    <cellStyle name="Normal 2 2 24 7 6" xfId="22732" xr:uid="{B26DAC98-B5DB-4008-8FC7-36352BD40AB3}"/>
    <cellStyle name="Normal 2 2 24 8" xfId="22733" xr:uid="{14839232-8E7F-406B-9D98-B64BA1BAD160}"/>
    <cellStyle name="Normal 2 2 24 8 2" xfId="22734" xr:uid="{5C23195C-E61F-497E-BA70-58CF92388666}"/>
    <cellStyle name="Normal 2 2 24 8 3" xfId="22735" xr:uid="{3AE0B485-443A-4722-94DF-6A968819D535}"/>
    <cellStyle name="Normal 2 2 24 8 4" xfId="22736" xr:uid="{CF159EBD-7B2A-4C38-B7DB-5722A553CC17}"/>
    <cellStyle name="Normal 2 2 24 8 5" xfId="22737" xr:uid="{0A9C860A-4C61-4D82-B9F7-444157A35499}"/>
    <cellStyle name="Normal 2 2 24 8 6" xfId="22738" xr:uid="{5C2DA2C5-AA3B-4778-A681-017364EFFD7E}"/>
    <cellStyle name="Normal 2 2 24 9" xfId="22739" xr:uid="{5671A516-D172-4178-AD5E-CC1BB26CBADE}"/>
    <cellStyle name="Normal 2 2 25" xfId="22740" xr:uid="{B1230E51-7C90-4591-AE3B-D311191B0C0C}"/>
    <cellStyle name="Normal 2 2 25 10" xfId="22741" xr:uid="{D63F0A16-7AEE-4CBF-AD2E-3CC897BC438C}"/>
    <cellStyle name="Normal 2 2 25 11" xfId="22742" xr:uid="{7BE0C818-981C-486F-A79B-0C27F1E44CFD}"/>
    <cellStyle name="Normal 2 2 25 12" xfId="22743" xr:uid="{CE202D60-25AF-4538-B568-97ECAF7873DA}"/>
    <cellStyle name="Normal 2 2 25 13" xfId="22744" xr:uid="{5D335CE8-5A33-4E05-9307-24C549D3B643}"/>
    <cellStyle name="Normal 2 2 25 14" xfId="22745" xr:uid="{D6577722-1EDB-45D7-B145-A62BDA639F59}"/>
    <cellStyle name="Normal 2 2 25 2" xfId="22746" xr:uid="{81212451-740B-4F0B-88DD-622E9E561C8E}"/>
    <cellStyle name="Normal 2 2 25 2 2" xfId="22747" xr:uid="{0AF8EFC8-A079-441D-A92D-B2408F459312}"/>
    <cellStyle name="Normal 2 2 25 2 3" xfId="22748" xr:uid="{3B088BF7-4741-4CF4-9879-E630DE8B4264}"/>
    <cellStyle name="Normal 2 2 25 2 4" xfId="22749" xr:uid="{FD7CE4B4-34E8-4F21-BBA5-D7649B5DF32B}"/>
    <cellStyle name="Normal 2 2 25 2 5" xfId="22750" xr:uid="{4A6C91D4-5105-4DC1-B846-B6976784AC00}"/>
    <cellStyle name="Normal 2 2 25 2 6" xfId="22751" xr:uid="{EDBD057F-B716-4C29-8AF9-5A360AB86F92}"/>
    <cellStyle name="Normal 2 2 25 3" xfId="22752" xr:uid="{9966B07C-F4A8-4DDE-A894-F8874CC4BDCD}"/>
    <cellStyle name="Normal 2 2 25 3 2" xfId="22753" xr:uid="{B6F31E0F-3DDB-474F-B7FF-CD09074506F6}"/>
    <cellStyle name="Normal 2 2 25 3 3" xfId="22754" xr:uid="{7F4DC651-C98E-4E6C-B7BE-428B3A83C0D4}"/>
    <cellStyle name="Normal 2 2 25 3 4" xfId="22755" xr:uid="{CC254047-CD5E-439F-A3E1-FBC0E9F6724E}"/>
    <cellStyle name="Normal 2 2 25 3 5" xfId="22756" xr:uid="{645D68D7-F6F2-4134-837F-B5EB74E1A611}"/>
    <cellStyle name="Normal 2 2 25 3 6" xfId="22757" xr:uid="{689D8F7B-334B-4EEC-824F-BCB5E6AD5D70}"/>
    <cellStyle name="Normal 2 2 25 4" xfId="22758" xr:uid="{C40E34CA-C888-4F29-9DE2-A878DBF07A85}"/>
    <cellStyle name="Normal 2 2 25 4 2" xfId="22759" xr:uid="{70CFD111-2C1A-4F75-A264-66BD28A40291}"/>
    <cellStyle name="Normal 2 2 25 4 3" xfId="22760" xr:uid="{6C78B2D9-C073-4D75-985A-CF2BB5D0307A}"/>
    <cellStyle name="Normal 2 2 25 4 4" xfId="22761" xr:uid="{CB7F5ADA-AD04-42CB-9EAB-3D1BDC5816F4}"/>
    <cellStyle name="Normal 2 2 25 4 5" xfId="22762" xr:uid="{2F21528E-0225-4748-ACA1-D6E0BCB6106B}"/>
    <cellStyle name="Normal 2 2 25 4 6" xfId="22763" xr:uid="{34350547-68C0-4860-A2A0-F251B5B7CEF5}"/>
    <cellStyle name="Normal 2 2 25 5" xfId="22764" xr:uid="{D2299C0E-9C27-4309-9162-749A683ECFC5}"/>
    <cellStyle name="Normal 2 2 25 5 2" xfId="22765" xr:uid="{54F1431B-1B0F-47B4-945C-08C53006DA83}"/>
    <cellStyle name="Normal 2 2 25 5 3" xfId="22766" xr:uid="{D27411C7-3CA8-487E-85B0-F2F8CA8081FE}"/>
    <cellStyle name="Normal 2 2 25 5 4" xfId="22767" xr:uid="{D6105C6B-41CB-44A1-93E6-F0E817FA970D}"/>
    <cellStyle name="Normal 2 2 25 5 5" xfId="22768" xr:uid="{89B956EF-DDFD-4D98-A50B-6AB0B60D13C4}"/>
    <cellStyle name="Normal 2 2 25 5 6" xfId="22769" xr:uid="{8855EC2D-B0D9-4466-8CC5-EB2299227035}"/>
    <cellStyle name="Normal 2 2 25 6" xfId="22770" xr:uid="{6E47BA06-6812-40E4-B60B-9E5D0B9DA7C3}"/>
    <cellStyle name="Normal 2 2 25 6 2" xfId="22771" xr:uid="{17E37261-816D-4B55-9452-81711D7C8032}"/>
    <cellStyle name="Normal 2 2 25 6 3" xfId="22772" xr:uid="{03D44059-7ABA-496C-9946-AD9372BACD08}"/>
    <cellStyle name="Normal 2 2 25 6 4" xfId="22773" xr:uid="{A6FADB9A-D0C7-48D1-B980-B4A45EAD0310}"/>
    <cellStyle name="Normal 2 2 25 6 5" xfId="22774" xr:uid="{E16D1FB8-43A6-40E3-B9E6-5E01AAB9DAC9}"/>
    <cellStyle name="Normal 2 2 25 6 6" xfId="22775" xr:uid="{D96E4283-9118-4517-874D-35947BBE42C1}"/>
    <cellStyle name="Normal 2 2 25 7" xfId="22776" xr:uid="{75CA143F-E7AB-4264-94B1-3DCE11C4323E}"/>
    <cellStyle name="Normal 2 2 25 7 2" xfId="22777" xr:uid="{4AB79702-C5E0-42BD-97CF-07EAD8DCFADC}"/>
    <cellStyle name="Normal 2 2 25 7 3" xfId="22778" xr:uid="{D879A2BB-C0C1-4F0C-B3C5-F58773069BFE}"/>
    <cellStyle name="Normal 2 2 25 7 4" xfId="22779" xr:uid="{AE4E3324-F237-41D0-97DC-B5646BB46108}"/>
    <cellStyle name="Normal 2 2 25 7 5" xfId="22780" xr:uid="{68482C5D-72EC-4C0E-87AC-81EF46B5862F}"/>
    <cellStyle name="Normal 2 2 25 7 6" xfId="22781" xr:uid="{50DCD432-D5D1-4B32-9381-E0319C26F412}"/>
    <cellStyle name="Normal 2 2 25 8" xfId="22782" xr:uid="{ABF98F6B-B19E-427C-AC2A-7E3894C808EC}"/>
    <cellStyle name="Normal 2 2 25 8 2" xfId="22783" xr:uid="{F4D2FB09-37E4-48BD-96D5-3F48C4C1C4E6}"/>
    <cellStyle name="Normal 2 2 25 8 3" xfId="22784" xr:uid="{CEC91985-9EAA-40B2-B059-8AC15EA44960}"/>
    <cellStyle name="Normal 2 2 25 8 4" xfId="22785" xr:uid="{97699BA1-E561-4D44-BC75-4AB6256603F2}"/>
    <cellStyle name="Normal 2 2 25 8 5" xfId="22786" xr:uid="{ED115A11-A269-42EB-9E59-C58064BA8ADB}"/>
    <cellStyle name="Normal 2 2 25 8 6" xfId="22787" xr:uid="{E84439AB-DE98-4270-88E2-AE35BBC053CE}"/>
    <cellStyle name="Normal 2 2 25 9" xfId="22788" xr:uid="{5836F80B-CA40-4ED5-8EA0-6A99E66E68AF}"/>
    <cellStyle name="Normal 2 2 26" xfId="22789" xr:uid="{26B130DE-EEFB-4E4A-A661-131C7EF7C3E1}"/>
    <cellStyle name="Normal 2 2 26 10" xfId="22790" xr:uid="{1F6BE13C-57A9-40A9-818E-3AB0FB7C6456}"/>
    <cellStyle name="Normal 2 2 26 10 10" xfId="22791" xr:uid="{FED1ACDF-D520-4474-BBF5-9A89687952DA}"/>
    <cellStyle name="Normal 2 2 26 10 11" xfId="22792" xr:uid="{4582FF74-7437-4C4A-A226-E89A21BA944A}"/>
    <cellStyle name="Normal 2 2 26 10 12" xfId="22793" xr:uid="{DD017114-A321-4D4F-90B2-0B34015D1760}"/>
    <cellStyle name="Normal 2 2 26 10 13" xfId="22794" xr:uid="{0D95C2DD-0D77-43A3-B676-6D24DCCADD77}"/>
    <cellStyle name="Normal 2 2 26 10 14" xfId="22795" xr:uid="{E4C647E5-A285-4662-A8F5-B7521E6848DE}"/>
    <cellStyle name="Normal 2 2 26 10 15" xfId="22796" xr:uid="{C9C2FC8C-620A-40A6-ADC4-8B7567EF644F}"/>
    <cellStyle name="Normal 2 2 26 10 16" xfId="22797" xr:uid="{9CB1E390-2198-4D7D-8974-3912C2E3606D}"/>
    <cellStyle name="Normal 2 2 26 10 17" xfId="22798" xr:uid="{6DD11F91-7AA8-42AD-AAB0-C9EB0C49F896}"/>
    <cellStyle name="Normal 2 2 26 10 18" xfId="22799" xr:uid="{4F2BD31A-C4C0-4869-94C7-8D6F5EDCEAC6}"/>
    <cellStyle name="Normal 2 2 26 10 19" xfId="22800" xr:uid="{3E5DBBFA-C991-4ED9-982F-170DC04162E2}"/>
    <cellStyle name="Normal 2 2 26 10 2" xfId="22801" xr:uid="{1838373B-7471-414C-AC9C-065C05189786}"/>
    <cellStyle name="Normal 2 2 26 10 20" xfId="22802" xr:uid="{0C2A9D86-7954-4943-A14A-70E5D44FB4E3}"/>
    <cellStyle name="Normal 2 2 26 10 21" xfId="22803" xr:uid="{3C76D38B-219E-4578-9835-CF8264E54EC9}"/>
    <cellStyle name="Normal 2 2 26 10 22" xfId="22804" xr:uid="{9588F163-C8B9-4AB9-9E11-D3487755A240}"/>
    <cellStyle name="Normal 2 2 26 10 23" xfId="22805" xr:uid="{BA83120C-57A7-49FF-8161-22A01D136896}"/>
    <cellStyle name="Normal 2 2 26 10 24" xfId="22806" xr:uid="{D0BC0FCD-2D58-4A00-A0E8-4BA9FBA2EE39}"/>
    <cellStyle name="Normal 2 2 26 10 25" xfId="22807" xr:uid="{0D883AB4-F74A-46AB-A47C-0F128A9D62CB}"/>
    <cellStyle name="Normal 2 2 26 10 26" xfId="22808" xr:uid="{97ACDD2C-9A34-44D6-98A2-4D6C1D3E5299}"/>
    <cellStyle name="Normal 2 2 26 10 27" xfId="22809" xr:uid="{0872D12A-529A-4A90-86B4-8E50A31173A6}"/>
    <cellStyle name="Normal 2 2 26 10 28" xfId="22810" xr:uid="{4ABD1205-86EC-44D9-BD7F-EBE553020CD3}"/>
    <cellStyle name="Normal 2 2 26 10 29" xfId="22811" xr:uid="{712D6475-4D61-4681-8F47-B228C28675B1}"/>
    <cellStyle name="Normal 2 2 26 10 3" xfId="22812" xr:uid="{97DECA6C-8D3C-4614-B04B-E6C5C8AA2CA9}"/>
    <cellStyle name="Normal 2 2 26 10 30" xfId="22813" xr:uid="{869A0A24-4670-4CE9-9795-8F3F52C9DF75}"/>
    <cellStyle name="Normal 2 2 26 10 31" xfId="22814" xr:uid="{C20F1025-7C2C-4EEE-BD2C-2F535E2A59B3}"/>
    <cellStyle name="Normal 2 2 26 10 32" xfId="22815" xr:uid="{5C8611C7-42CE-453F-B8CA-420D05BAFD67}"/>
    <cellStyle name="Normal 2 2 26 10 33" xfId="22816" xr:uid="{B05B7367-C672-440F-8C33-6190FB79C8BA}"/>
    <cellStyle name="Normal 2 2 26 10 34" xfId="22817" xr:uid="{08C10215-CA27-484F-BFBD-1041B5B3F69D}"/>
    <cellStyle name="Normal 2 2 26 10 35" xfId="22818" xr:uid="{41D1477D-47DE-4CDA-9A33-040882D86E5C}"/>
    <cellStyle name="Normal 2 2 26 10 36" xfId="22819" xr:uid="{F7532116-253A-486E-90AD-4449F866BC0C}"/>
    <cellStyle name="Normal 2 2 26 10 37" xfId="22820" xr:uid="{0B19ED61-7889-4EA5-A69C-04381FFF550F}"/>
    <cellStyle name="Normal 2 2 26 10 4" xfId="22821" xr:uid="{164D6177-6A41-4A8E-AFE9-56E2F0C3163F}"/>
    <cellStyle name="Normal 2 2 26 10 5" xfId="22822" xr:uid="{ABCE4E81-C91F-4AA9-A3A9-3DBB0F0A2149}"/>
    <cellStyle name="Normal 2 2 26 10 6" xfId="22823" xr:uid="{F138459F-4E82-4256-9E1C-05C99E3C8C1E}"/>
    <cellStyle name="Normal 2 2 26 10 7" xfId="22824" xr:uid="{586B6586-C6AA-4D61-8B4B-F2E9E58D7905}"/>
    <cellStyle name="Normal 2 2 26 10 8" xfId="22825" xr:uid="{ED347444-D915-4993-8548-5FEDCA93A20E}"/>
    <cellStyle name="Normal 2 2 26 10 9" xfId="22826" xr:uid="{FFE1C78E-8774-451B-BAED-D167EB59C68A}"/>
    <cellStyle name="Normal 2 2 26 11" xfId="22827" xr:uid="{3D5834E0-DA64-4AB2-9716-2022A0A4B961}"/>
    <cellStyle name="Normal 2 2 26 11 10" xfId="22828" xr:uid="{5BCA31D0-C5B8-4322-838B-F6439D403924}"/>
    <cellStyle name="Normal 2 2 26 11 11" xfId="22829" xr:uid="{E609CE96-8A17-4242-BD02-698FB86D5E5E}"/>
    <cellStyle name="Normal 2 2 26 11 12" xfId="22830" xr:uid="{08C99317-9064-45C1-8EB8-3A76520F3D45}"/>
    <cellStyle name="Normal 2 2 26 11 13" xfId="22831" xr:uid="{7A3E4C4F-8AA5-47D3-81BB-5C6FD2DE863A}"/>
    <cellStyle name="Normal 2 2 26 11 14" xfId="22832" xr:uid="{BEC3916B-59DA-446F-8533-791DC3067C82}"/>
    <cellStyle name="Normal 2 2 26 11 15" xfId="22833" xr:uid="{B7C845F5-5E7A-408D-9ABD-0DBC2A411CA1}"/>
    <cellStyle name="Normal 2 2 26 11 16" xfId="22834" xr:uid="{A3861F46-7FC0-4E5D-88D6-889574A2BC70}"/>
    <cellStyle name="Normal 2 2 26 11 17" xfId="22835" xr:uid="{03281385-AE77-4935-BFB5-23FAF471FA18}"/>
    <cellStyle name="Normal 2 2 26 11 18" xfId="22836" xr:uid="{85FBC45B-472E-495D-9B9C-E1B470A6DD51}"/>
    <cellStyle name="Normal 2 2 26 11 19" xfId="22837" xr:uid="{EDB42861-F7A5-42C4-90AB-C663C0A26347}"/>
    <cellStyle name="Normal 2 2 26 11 2" xfId="22838" xr:uid="{89F8FEFA-3656-45B2-B760-DA55244BE032}"/>
    <cellStyle name="Normal 2 2 26 11 20" xfId="22839" xr:uid="{2136002C-5F6C-46F2-BD24-E39DE7ABE003}"/>
    <cellStyle name="Normal 2 2 26 11 21" xfId="22840" xr:uid="{6B669BE9-144A-4C7A-8A72-F73EC3770908}"/>
    <cellStyle name="Normal 2 2 26 11 22" xfId="22841" xr:uid="{DEEE8AEA-2407-4654-8A71-1C60811BC771}"/>
    <cellStyle name="Normal 2 2 26 11 23" xfId="22842" xr:uid="{86DC91CF-9F5C-4E16-87EB-16B45309B69F}"/>
    <cellStyle name="Normal 2 2 26 11 24" xfId="22843" xr:uid="{1A4FBC3C-9415-4F01-8E8F-6FC39F5EBD6C}"/>
    <cellStyle name="Normal 2 2 26 11 25" xfId="22844" xr:uid="{346EA8A7-8275-4B89-AA8F-ED2BAEA8EBEC}"/>
    <cellStyle name="Normal 2 2 26 11 26" xfId="22845" xr:uid="{54D1E3F8-CC77-47C2-99E2-FA596842EB7F}"/>
    <cellStyle name="Normal 2 2 26 11 27" xfId="22846" xr:uid="{793F3789-0267-4C0D-8ECB-CBDD6FEF22A6}"/>
    <cellStyle name="Normal 2 2 26 11 28" xfId="22847" xr:uid="{F3442BD4-873C-4DB0-9323-569D8515044E}"/>
    <cellStyle name="Normal 2 2 26 11 29" xfId="22848" xr:uid="{853C98FA-6F0D-45A7-8C5A-E3D3F4B9C921}"/>
    <cellStyle name="Normal 2 2 26 11 3" xfId="22849" xr:uid="{3A2C55B3-A777-49C6-950A-6C07C1578A66}"/>
    <cellStyle name="Normal 2 2 26 11 30" xfId="22850" xr:uid="{0A32CC9E-C575-4F63-B54A-D7144C783558}"/>
    <cellStyle name="Normal 2 2 26 11 31" xfId="22851" xr:uid="{55B2EC0F-11AC-4F17-99F6-27F76AC74266}"/>
    <cellStyle name="Normal 2 2 26 11 32" xfId="22852" xr:uid="{56DDA44C-E154-4178-978A-056477E96632}"/>
    <cellStyle name="Normal 2 2 26 11 33" xfId="22853" xr:uid="{8C3E9A08-0D92-4155-8BD2-BF3B9F2C4D32}"/>
    <cellStyle name="Normal 2 2 26 11 34" xfId="22854" xr:uid="{4C49ED37-1994-4475-A56F-E3A61ABFF695}"/>
    <cellStyle name="Normal 2 2 26 11 35" xfId="22855" xr:uid="{C9A36DFE-3B68-4909-AAD4-38F2B7CEDF22}"/>
    <cellStyle name="Normal 2 2 26 11 36" xfId="22856" xr:uid="{094DDDEF-EC47-47BD-83CD-F4D05E766915}"/>
    <cellStyle name="Normal 2 2 26 11 37" xfId="22857" xr:uid="{1951B370-62F5-426E-B4FC-A53730FB709A}"/>
    <cellStyle name="Normal 2 2 26 11 4" xfId="22858" xr:uid="{1A3DB471-EC85-4FB2-A48D-14520010A285}"/>
    <cellStyle name="Normal 2 2 26 11 5" xfId="22859" xr:uid="{0EBC7EA8-8C32-451F-9D38-D06E3D9CB6D3}"/>
    <cellStyle name="Normal 2 2 26 11 6" xfId="22860" xr:uid="{1565F545-8C1B-4AE3-AF2D-9579605996D1}"/>
    <cellStyle name="Normal 2 2 26 11 7" xfId="22861" xr:uid="{A593566F-31B2-47B8-8434-C3506E9D973F}"/>
    <cellStyle name="Normal 2 2 26 11 8" xfId="22862" xr:uid="{BF17216D-07FC-4336-9510-02D4660C4FEA}"/>
    <cellStyle name="Normal 2 2 26 11 9" xfId="22863" xr:uid="{C2A6B7C9-780D-4B66-9016-3A2CBEE72E97}"/>
    <cellStyle name="Normal 2 2 26 12" xfId="22864" xr:uid="{99E55229-0A7E-410F-8405-584A1A3F8F0A}"/>
    <cellStyle name="Normal 2 2 26 12 2" xfId="22865" xr:uid="{99B2D561-DAC1-4791-87C9-95B2115099ED}"/>
    <cellStyle name="Normal 2 2 26 12 3" xfId="22866" xr:uid="{75552708-2D63-4B29-B64E-78AB14465309}"/>
    <cellStyle name="Normal 2 2 26 12 4" xfId="22867" xr:uid="{0023B03B-F641-4E67-AF4C-CB1309764338}"/>
    <cellStyle name="Normal 2 2 26 12 5" xfId="22868" xr:uid="{BDC298B1-A01D-4A37-B2A0-B8246E90A507}"/>
    <cellStyle name="Normal 2 2 26 12 6" xfId="22869" xr:uid="{737B9FD0-40E5-4617-8DFF-F0F2C3342A53}"/>
    <cellStyle name="Normal 2 2 26 13" xfId="22870" xr:uid="{75B47DD6-52F8-409D-BDB4-40667FD9F1E7}"/>
    <cellStyle name="Normal 2 2 26 13 2" xfId="22871" xr:uid="{8861D62E-9C7E-4BC2-B1F5-212B424E3D77}"/>
    <cellStyle name="Normal 2 2 26 13 3" xfId="22872" xr:uid="{6664341B-A20F-4D03-9F4A-48593AA70119}"/>
    <cellStyle name="Normal 2 2 26 13 4" xfId="22873" xr:uid="{516AEE64-1DE2-4440-BFD3-904B2680E4AE}"/>
    <cellStyle name="Normal 2 2 26 13 5" xfId="22874" xr:uid="{EB4748FA-E462-4C67-AC19-E50AF8F39299}"/>
    <cellStyle name="Normal 2 2 26 13 6" xfId="22875" xr:uid="{03C4ECA5-5F15-467C-96F0-D53CBF73FCFC}"/>
    <cellStyle name="Normal 2 2 26 14" xfId="22876" xr:uid="{F9645467-6298-4AA0-ABC9-0A20B9B1E6A7}"/>
    <cellStyle name="Normal 2 2 26 14 2" xfId="22877" xr:uid="{87C8407A-690A-4415-8795-3D71EB167116}"/>
    <cellStyle name="Normal 2 2 26 14 3" xfId="22878" xr:uid="{69FCE740-48B5-40F7-8507-98DD8F3770DE}"/>
    <cellStyle name="Normal 2 2 26 14 4" xfId="22879" xr:uid="{BD304918-6477-4AAD-B41A-9CB4B27F46A2}"/>
    <cellStyle name="Normal 2 2 26 14 5" xfId="22880" xr:uid="{A877EE33-DCEB-449C-82EC-4A33D8896918}"/>
    <cellStyle name="Normal 2 2 26 14 6" xfId="22881" xr:uid="{805357F1-7577-460C-ADD0-3416E25C6630}"/>
    <cellStyle name="Normal 2 2 26 15" xfId="22882" xr:uid="{28F79409-E068-4C81-A06A-ECC92E73B97A}"/>
    <cellStyle name="Normal 2 2 26 15 2" xfId="22883" xr:uid="{33B5DA22-4BDC-4512-B92C-94C6E1AF44D9}"/>
    <cellStyle name="Normal 2 2 26 15 3" xfId="22884" xr:uid="{0DCA3D46-4E02-445F-B161-4E90D2ABEBDE}"/>
    <cellStyle name="Normal 2 2 26 15 4" xfId="22885" xr:uid="{49702E13-A537-4F33-884C-6170F00578B1}"/>
    <cellStyle name="Normal 2 2 26 15 5" xfId="22886" xr:uid="{B9AE2E9B-EE05-4C9A-8D42-95188C906151}"/>
    <cellStyle name="Normal 2 2 26 15 6" xfId="22887" xr:uid="{D65595E7-A486-4748-A552-BBC838C1F860}"/>
    <cellStyle name="Normal 2 2 26 16" xfId="22888" xr:uid="{BFAF8030-599D-4B43-9CED-AB46452D3FAD}"/>
    <cellStyle name="Normal 2 2 26 16 2" xfId="22889" xr:uid="{50324E81-A8E1-466B-9149-E913B74639C5}"/>
    <cellStyle name="Normal 2 2 26 16 3" xfId="22890" xr:uid="{300A813F-5B18-4E28-98F5-547DAFDC0509}"/>
    <cellStyle name="Normal 2 2 26 16 4" xfId="22891" xr:uid="{7A32BE98-CC07-4829-95A6-20A84CC82752}"/>
    <cellStyle name="Normal 2 2 26 16 5" xfId="22892" xr:uid="{391E3396-71FB-4672-868C-484DFF9B8C6B}"/>
    <cellStyle name="Normal 2 2 26 16 6" xfId="22893" xr:uid="{D12344CF-0CA3-491E-8E1F-57A09FDC4261}"/>
    <cellStyle name="Normal 2 2 26 17" xfId="22894" xr:uid="{AA0EFAA3-B997-4274-B892-352189CAFA60}"/>
    <cellStyle name="Normal 2 2 26 17 2" xfId="22895" xr:uid="{4077858E-2ADC-428E-AA3C-E9DE684A2B46}"/>
    <cellStyle name="Normal 2 2 26 17 3" xfId="22896" xr:uid="{232AC415-398D-4603-9F54-A73DEEF69238}"/>
    <cellStyle name="Normal 2 2 26 17 4" xfId="22897" xr:uid="{EED1E7F9-AC4A-4E70-8DAF-FF5E558C0DD4}"/>
    <cellStyle name="Normal 2 2 26 17 5" xfId="22898" xr:uid="{98A41554-2C32-4958-90CF-DC6CF8FD8973}"/>
    <cellStyle name="Normal 2 2 26 17 6" xfId="22899" xr:uid="{F0CFBAB4-11B2-4D50-B0F3-C0FF4CD31DB1}"/>
    <cellStyle name="Normal 2 2 26 18" xfId="22900" xr:uid="{B0132234-0C0A-4E67-8EEA-9A3B8FDD8E2C}"/>
    <cellStyle name="Normal 2 2 26 18 2" xfId="22901" xr:uid="{F538F121-983D-4818-AC57-FC62E8A3C51E}"/>
    <cellStyle name="Normal 2 2 26 18 3" xfId="22902" xr:uid="{24E658D6-CB34-406A-9BC5-718443C75A06}"/>
    <cellStyle name="Normal 2 2 26 18 4" xfId="22903" xr:uid="{B48725C6-E3C6-4B78-B0C9-6C6CA4AEA2C7}"/>
    <cellStyle name="Normal 2 2 26 18 5" xfId="22904" xr:uid="{8732DCB9-02ED-4074-91D1-34847FC991F3}"/>
    <cellStyle name="Normal 2 2 26 18 6" xfId="22905" xr:uid="{5B937FD0-44DD-436C-AEF9-F4AF0589532C}"/>
    <cellStyle name="Normal 2 2 26 19" xfId="22906" xr:uid="{89B0BD11-E825-4B9B-9172-B5C3EDE796DB}"/>
    <cellStyle name="Normal 2 2 26 2" xfId="22907" xr:uid="{450DE5FD-AAF3-4777-8724-5267044604F5}"/>
    <cellStyle name="Normal 2 2 26 2 10" xfId="22908" xr:uid="{D1CD7E2B-C82E-4BCB-A677-6681C1959E6C}"/>
    <cellStyle name="Normal 2 2 26 2 11" xfId="22909" xr:uid="{87560D4E-7375-4853-B5C6-40C027B8D0FA}"/>
    <cellStyle name="Normal 2 2 26 2 12" xfId="22910" xr:uid="{AABF7CE8-849A-4154-97A8-0491E8D25471}"/>
    <cellStyle name="Normal 2 2 26 2 13" xfId="22911" xr:uid="{99C7FE4E-C62C-4196-8DBA-088CE6789B5A}"/>
    <cellStyle name="Normal 2 2 26 2 14" xfId="22912" xr:uid="{DFF28CE0-5AFD-44CB-9552-F7A82467B0C2}"/>
    <cellStyle name="Normal 2 2 26 2 15" xfId="22913" xr:uid="{5FFE2AEF-CBA6-4585-8990-1242CD0854A2}"/>
    <cellStyle name="Normal 2 2 26 2 16" xfId="22914" xr:uid="{45737EF5-76F7-446F-8D10-403F8E9DC374}"/>
    <cellStyle name="Normal 2 2 26 2 17" xfId="22915" xr:uid="{1523FB7D-DE93-430C-BE09-C06F9D67F5CA}"/>
    <cellStyle name="Normal 2 2 26 2 18" xfId="22916" xr:uid="{C8A1B9B5-F32B-41B9-96F1-E0165CA2DDD2}"/>
    <cellStyle name="Normal 2 2 26 2 19" xfId="22917" xr:uid="{F18CF343-32FB-44F6-BDA2-A13FE4BF92C5}"/>
    <cellStyle name="Normal 2 2 26 2 2" xfId="22918" xr:uid="{2F855A66-3692-4524-8D3B-340D1A03F630}"/>
    <cellStyle name="Normal 2 2 26 2 20" xfId="22919" xr:uid="{BB7138AE-57FF-4977-AB71-89F0884B6857}"/>
    <cellStyle name="Normal 2 2 26 2 21" xfId="22920" xr:uid="{58A78D37-CFD3-4A69-88D8-BC2F7B7FA1E6}"/>
    <cellStyle name="Normal 2 2 26 2 22" xfId="22921" xr:uid="{FE9BFD90-DA5D-4329-AF2C-0126FB233A66}"/>
    <cellStyle name="Normal 2 2 26 2 23" xfId="22922" xr:uid="{D7909B8A-E512-4B02-A3BA-9BECCD92131C}"/>
    <cellStyle name="Normal 2 2 26 2 24" xfId="22923" xr:uid="{4B9DA9C3-FF47-4D7B-9E08-DA28742411F3}"/>
    <cellStyle name="Normal 2 2 26 2 25" xfId="22924" xr:uid="{C8CD989F-4262-43E9-AFA1-1F227D39B035}"/>
    <cellStyle name="Normal 2 2 26 2 26" xfId="22925" xr:uid="{78CEAB39-F799-4E12-9A23-D61A3F0CF7B7}"/>
    <cellStyle name="Normal 2 2 26 2 27" xfId="22926" xr:uid="{1031A53A-40E7-4B03-B910-B14E1FD11C93}"/>
    <cellStyle name="Normal 2 2 26 2 28" xfId="22927" xr:uid="{619529D4-D793-404C-B38D-A082288B4FB9}"/>
    <cellStyle name="Normal 2 2 26 2 29" xfId="22928" xr:uid="{3682ED6A-C1DB-4F24-91FD-3CEC7F8FBEC0}"/>
    <cellStyle name="Normal 2 2 26 2 3" xfId="22929" xr:uid="{288F599C-F007-4AE4-B8CE-A2E5D2711B78}"/>
    <cellStyle name="Normal 2 2 26 2 30" xfId="22930" xr:uid="{EE15D686-9432-4472-84E3-B2EABE7DA4AE}"/>
    <cellStyle name="Normal 2 2 26 2 31" xfId="22931" xr:uid="{0113763D-9855-42E8-B819-924C68B8521D}"/>
    <cellStyle name="Normal 2 2 26 2 32" xfId="22932" xr:uid="{F72BFE94-9D88-4748-9DCE-FF6476A63EF5}"/>
    <cellStyle name="Normal 2 2 26 2 33" xfId="22933" xr:uid="{A3654B06-F016-4DA2-B75B-E7C7A170092C}"/>
    <cellStyle name="Normal 2 2 26 2 34" xfId="22934" xr:uid="{67F6E63A-8649-4C96-AE18-AF577A384E36}"/>
    <cellStyle name="Normal 2 2 26 2 35" xfId="22935" xr:uid="{1690435A-BBBF-480D-9866-A6A994AF5568}"/>
    <cellStyle name="Normal 2 2 26 2 36" xfId="22936" xr:uid="{13817467-8833-4050-BE4B-EEF1B9EE1904}"/>
    <cellStyle name="Normal 2 2 26 2 37" xfId="22937" xr:uid="{D8A01249-8C71-437B-B9C6-49736E0A64E0}"/>
    <cellStyle name="Normal 2 2 26 2 4" xfId="22938" xr:uid="{BBB2D371-5F2E-4D7B-ACB3-0D6D6EB3764F}"/>
    <cellStyle name="Normal 2 2 26 2 5" xfId="22939" xr:uid="{DB916772-60AA-4618-B95B-F633DC0F3DD5}"/>
    <cellStyle name="Normal 2 2 26 2 6" xfId="22940" xr:uid="{8E75CBD3-1F0F-482D-9F58-CC01A9EB4048}"/>
    <cellStyle name="Normal 2 2 26 2 7" xfId="22941" xr:uid="{3B744A1A-80DA-4BE2-B42D-018541EE2B79}"/>
    <cellStyle name="Normal 2 2 26 2 8" xfId="22942" xr:uid="{0D25956B-5EAC-4F25-ADCE-A4A3C69D4096}"/>
    <cellStyle name="Normal 2 2 26 2 9" xfId="22943" xr:uid="{7E6FB430-A07A-452A-B0FF-889BAFD37982}"/>
    <cellStyle name="Normal 2 2 26 20" xfId="22944" xr:uid="{48EA7762-1509-43F6-8753-C8DEBEBC4B0D}"/>
    <cellStyle name="Normal 2 2 26 21" xfId="22945" xr:uid="{7FD1C650-A4BC-4F85-A2B2-426942C7C5B6}"/>
    <cellStyle name="Normal 2 2 26 22" xfId="22946" xr:uid="{189E784F-47A6-4FFB-AFE5-E01FB5DABCF4}"/>
    <cellStyle name="Normal 2 2 26 23" xfId="22947" xr:uid="{ED2AEB1F-1553-407B-A054-8BB57EFBDFFC}"/>
    <cellStyle name="Normal 2 2 26 24" xfId="22948" xr:uid="{D62039C5-2563-4BD1-8834-6F5D4F397524}"/>
    <cellStyle name="Normal 2 2 26 3" xfId="22949" xr:uid="{32D77A30-41FF-47A8-9BE7-AE6A2CA845A9}"/>
    <cellStyle name="Normal 2 2 26 3 10" xfId="22950" xr:uid="{82024466-FACA-43DB-BFF8-9FB4BBC4B9B3}"/>
    <cellStyle name="Normal 2 2 26 3 11" xfId="22951" xr:uid="{1C36D51B-00E7-492F-8CF4-3EDF713054BF}"/>
    <cellStyle name="Normal 2 2 26 3 12" xfId="22952" xr:uid="{0EDAC2D5-7E79-4FF5-907D-C4E4A1ACF425}"/>
    <cellStyle name="Normal 2 2 26 3 13" xfId="22953" xr:uid="{06652DED-E414-44A1-8BB0-EF1526043CA7}"/>
    <cellStyle name="Normal 2 2 26 3 14" xfId="22954" xr:uid="{11F111A4-1C98-49E2-B3FA-188810EC34D5}"/>
    <cellStyle name="Normal 2 2 26 3 15" xfId="22955" xr:uid="{FC84CC46-0185-4BDE-A7E8-435B9667DDD1}"/>
    <cellStyle name="Normal 2 2 26 3 16" xfId="22956" xr:uid="{E504ED5C-C083-4CB5-AEEE-2666C7C34347}"/>
    <cellStyle name="Normal 2 2 26 3 17" xfId="22957" xr:uid="{8EB673C7-89AF-4910-99EA-090A9DFEA7A1}"/>
    <cellStyle name="Normal 2 2 26 3 18" xfId="22958" xr:uid="{A33CFCA3-77F3-401C-9068-6B173604E1DF}"/>
    <cellStyle name="Normal 2 2 26 3 19" xfId="22959" xr:uid="{A3643E4F-735C-4A4B-86CC-8E7563C713D5}"/>
    <cellStyle name="Normal 2 2 26 3 2" xfId="22960" xr:uid="{F04DCD3E-548B-45CD-9F11-DD06BF1EEE17}"/>
    <cellStyle name="Normal 2 2 26 3 20" xfId="22961" xr:uid="{B41C72A0-873B-43CA-BDFB-8E3386A06D45}"/>
    <cellStyle name="Normal 2 2 26 3 21" xfId="22962" xr:uid="{077BFB14-A6E5-419B-963C-01F0F481E40D}"/>
    <cellStyle name="Normal 2 2 26 3 22" xfId="22963" xr:uid="{D03095AC-6DF7-4B08-931F-58B4F36ED089}"/>
    <cellStyle name="Normal 2 2 26 3 23" xfId="22964" xr:uid="{6CA04B7D-0B46-4049-B257-984EA9A652C1}"/>
    <cellStyle name="Normal 2 2 26 3 24" xfId="22965" xr:uid="{D27B7FF9-4AF6-419E-BD95-7015AA064489}"/>
    <cellStyle name="Normal 2 2 26 3 25" xfId="22966" xr:uid="{64E8C98A-4CAE-46BB-A2C2-DE3D68C58090}"/>
    <cellStyle name="Normal 2 2 26 3 26" xfId="22967" xr:uid="{ADFADF64-1AA0-4A6B-9046-527F4762E63D}"/>
    <cellStyle name="Normal 2 2 26 3 27" xfId="22968" xr:uid="{DEDED67F-4DC7-4C21-BC43-B09CEF29B4C1}"/>
    <cellStyle name="Normal 2 2 26 3 28" xfId="22969" xr:uid="{BB8E92B9-1F0A-4F29-81A1-5A9F7E43B8AE}"/>
    <cellStyle name="Normal 2 2 26 3 29" xfId="22970" xr:uid="{38EC454E-62AB-451B-85D1-663178E3BB95}"/>
    <cellStyle name="Normal 2 2 26 3 3" xfId="22971" xr:uid="{2BC01BA9-D2F6-4342-AFB4-C7889AA9EAE6}"/>
    <cellStyle name="Normal 2 2 26 3 30" xfId="22972" xr:uid="{10734474-9AC4-4844-B32A-2C99E3758C84}"/>
    <cellStyle name="Normal 2 2 26 3 31" xfId="22973" xr:uid="{69073FC0-777B-4E65-8B36-8EA3E9EE5B18}"/>
    <cellStyle name="Normal 2 2 26 3 32" xfId="22974" xr:uid="{3EA1D09C-FE75-4E16-8EDF-0FFC6AB912BC}"/>
    <cellStyle name="Normal 2 2 26 3 33" xfId="22975" xr:uid="{4727269C-1D5E-44D1-94BF-27722E368C61}"/>
    <cellStyle name="Normal 2 2 26 3 34" xfId="22976" xr:uid="{133A02DB-DB02-4561-BA09-E714A95B3993}"/>
    <cellStyle name="Normal 2 2 26 3 35" xfId="22977" xr:uid="{98EAD7E6-2ADE-4D82-BA95-32C43A73C538}"/>
    <cellStyle name="Normal 2 2 26 3 36" xfId="22978" xr:uid="{C65D7D2C-CA4A-4954-882B-D63FA31BDE35}"/>
    <cellStyle name="Normal 2 2 26 3 37" xfId="22979" xr:uid="{085CD356-C039-499E-BFA3-4CA0A7D2A89B}"/>
    <cellStyle name="Normal 2 2 26 3 4" xfId="22980" xr:uid="{BE5531FF-4E41-4C93-8FD6-5AF01ED7120F}"/>
    <cellStyle name="Normal 2 2 26 3 5" xfId="22981" xr:uid="{8A35FE2E-7C49-4D5E-8F4F-38576C842F03}"/>
    <cellStyle name="Normal 2 2 26 3 6" xfId="22982" xr:uid="{E1697F90-3E5E-45D3-8762-7E57BA0EE6B2}"/>
    <cellStyle name="Normal 2 2 26 3 7" xfId="22983" xr:uid="{9BB7F1E3-114E-40C6-B793-824C2C4D1945}"/>
    <cellStyle name="Normal 2 2 26 3 8" xfId="22984" xr:uid="{5440C874-43CB-468F-B1FA-B00840EF0373}"/>
    <cellStyle name="Normal 2 2 26 3 9" xfId="22985" xr:uid="{61B916D4-B5BC-4435-8D3C-508C33C1836F}"/>
    <cellStyle name="Normal 2 2 26 4" xfId="22986" xr:uid="{BD93DFB6-E75A-4011-93C9-3457B3CBAF86}"/>
    <cellStyle name="Normal 2 2 26 4 10" xfId="22987" xr:uid="{84373A3C-CC61-4A92-A2E4-41DDE52DA4B0}"/>
    <cellStyle name="Normal 2 2 26 4 11" xfId="22988" xr:uid="{6A14326E-CF7E-4C4A-8B7F-C743C09ECEBB}"/>
    <cellStyle name="Normal 2 2 26 4 12" xfId="22989" xr:uid="{301B2632-E22F-4A4D-A92F-48FCF8739BFE}"/>
    <cellStyle name="Normal 2 2 26 4 13" xfId="22990" xr:uid="{50D71688-21C7-4255-B5B5-137AD33C7351}"/>
    <cellStyle name="Normal 2 2 26 4 14" xfId="22991" xr:uid="{64DE4D95-0E60-4A6C-9CD6-8C8B99E7902F}"/>
    <cellStyle name="Normal 2 2 26 4 15" xfId="22992" xr:uid="{0ED5CB32-10F9-4E76-BB71-CC0CA978154F}"/>
    <cellStyle name="Normal 2 2 26 4 16" xfId="22993" xr:uid="{8CDFF3E5-A0BE-4482-BE01-84505B6C6D0E}"/>
    <cellStyle name="Normal 2 2 26 4 17" xfId="22994" xr:uid="{F02DD7BC-60F0-43EE-8976-CA80BC9B54F0}"/>
    <cellStyle name="Normal 2 2 26 4 18" xfId="22995" xr:uid="{35DBFC0A-F94A-441B-BF8A-3C7EAEB64EB7}"/>
    <cellStyle name="Normal 2 2 26 4 19" xfId="22996" xr:uid="{AAE30A68-B4E5-4626-A4BF-C40CF2105C75}"/>
    <cellStyle name="Normal 2 2 26 4 2" xfId="22997" xr:uid="{D0908787-B215-4B5D-85C6-5AB482BC27C8}"/>
    <cellStyle name="Normal 2 2 26 4 20" xfId="22998" xr:uid="{737F0CE6-2F33-43BA-BB89-B5C901205E0A}"/>
    <cellStyle name="Normal 2 2 26 4 21" xfId="22999" xr:uid="{C72F3C95-3270-49C8-BC39-A90253E60623}"/>
    <cellStyle name="Normal 2 2 26 4 22" xfId="23000" xr:uid="{58FCDC8C-A99C-4F4B-9FD8-ECAAE3FB507A}"/>
    <cellStyle name="Normal 2 2 26 4 23" xfId="23001" xr:uid="{1B7A8E84-D5CC-49F1-A5E1-B0AE0A0593C7}"/>
    <cellStyle name="Normal 2 2 26 4 24" xfId="23002" xr:uid="{6A4C7A0C-3BBC-4560-887E-BE3E82EC0CC6}"/>
    <cellStyle name="Normal 2 2 26 4 25" xfId="23003" xr:uid="{6765A6B0-1B08-4CA8-8149-182E81A8BDA5}"/>
    <cellStyle name="Normal 2 2 26 4 26" xfId="23004" xr:uid="{C88B554A-183D-4DBA-828A-43CA7DFDD15E}"/>
    <cellStyle name="Normal 2 2 26 4 27" xfId="23005" xr:uid="{DE9B6242-B343-49E5-90A1-E7E75761950D}"/>
    <cellStyle name="Normal 2 2 26 4 28" xfId="23006" xr:uid="{0EBDAEBD-9796-409A-8105-86C139A5F3F9}"/>
    <cellStyle name="Normal 2 2 26 4 29" xfId="23007" xr:uid="{7A8C1678-965C-440F-9177-A628D33AE9A0}"/>
    <cellStyle name="Normal 2 2 26 4 3" xfId="23008" xr:uid="{EE0BEFDE-5698-47BD-8279-C33AB79958AC}"/>
    <cellStyle name="Normal 2 2 26 4 30" xfId="23009" xr:uid="{CD960AAC-FE86-49EA-A8C6-935949B44D30}"/>
    <cellStyle name="Normal 2 2 26 4 31" xfId="23010" xr:uid="{D5887455-6573-4B77-BFE2-BD11DC334EF7}"/>
    <cellStyle name="Normal 2 2 26 4 32" xfId="23011" xr:uid="{1690DC0C-3491-4CC9-A4FA-798A61658779}"/>
    <cellStyle name="Normal 2 2 26 4 33" xfId="23012" xr:uid="{ACECC4CA-048A-4685-80FC-0087F2BB1456}"/>
    <cellStyle name="Normal 2 2 26 4 34" xfId="23013" xr:uid="{C2EE19F9-03CD-486C-A881-0026AD58A05B}"/>
    <cellStyle name="Normal 2 2 26 4 35" xfId="23014" xr:uid="{A096682A-25F4-49AD-B1E5-1FF60A62CBD4}"/>
    <cellStyle name="Normal 2 2 26 4 36" xfId="23015" xr:uid="{683116A8-FBCA-4807-97BF-A1152ED330B6}"/>
    <cellStyle name="Normal 2 2 26 4 37" xfId="23016" xr:uid="{BEFC457E-0836-4D2C-BCF7-BF151C1E0382}"/>
    <cellStyle name="Normal 2 2 26 4 4" xfId="23017" xr:uid="{8B3203B1-A052-4FE3-BAA4-596835ED34BE}"/>
    <cellStyle name="Normal 2 2 26 4 5" xfId="23018" xr:uid="{5320D3CB-642F-41CF-B958-255D1F841709}"/>
    <cellStyle name="Normal 2 2 26 4 6" xfId="23019" xr:uid="{B3D9D25D-4712-4C96-895F-C2376486CA7F}"/>
    <cellStyle name="Normal 2 2 26 4 7" xfId="23020" xr:uid="{7D589761-CEB2-4745-A831-DEBA966286F4}"/>
    <cellStyle name="Normal 2 2 26 4 8" xfId="23021" xr:uid="{4140DA19-AE57-434D-A6C3-958CD8D44B16}"/>
    <cellStyle name="Normal 2 2 26 4 9" xfId="23022" xr:uid="{A23D8DA7-27F9-4B45-82D1-624BAF3E7E5B}"/>
    <cellStyle name="Normal 2 2 26 5" xfId="23023" xr:uid="{418CE599-13E5-4B4C-805A-E02EC58F2CF9}"/>
    <cellStyle name="Normal 2 2 26 5 10" xfId="23024" xr:uid="{9D0829D0-944D-4B6D-9BDC-608C37E92E40}"/>
    <cellStyle name="Normal 2 2 26 5 11" xfId="23025" xr:uid="{9B6EA5E7-5792-4924-B6A3-E20D86BEA536}"/>
    <cellStyle name="Normal 2 2 26 5 12" xfId="23026" xr:uid="{725AE2DE-A27A-4E62-9048-D70699DAF574}"/>
    <cellStyle name="Normal 2 2 26 5 13" xfId="23027" xr:uid="{66B39676-D6B4-4333-AF7F-C6CE57673066}"/>
    <cellStyle name="Normal 2 2 26 5 14" xfId="23028" xr:uid="{A0068BF6-9552-4B98-A048-97E39735B1C7}"/>
    <cellStyle name="Normal 2 2 26 5 15" xfId="23029" xr:uid="{EAAB2F37-B1DE-4E82-A027-7ED78E7D078C}"/>
    <cellStyle name="Normal 2 2 26 5 16" xfId="23030" xr:uid="{5F72BE85-D6DD-4973-A5E8-080F9DF1F65C}"/>
    <cellStyle name="Normal 2 2 26 5 17" xfId="23031" xr:uid="{1E010F9C-9E04-415C-B954-1C61ABA9A4C3}"/>
    <cellStyle name="Normal 2 2 26 5 18" xfId="23032" xr:uid="{D0DA82ED-1CDD-43B0-9154-7A1F9D204D13}"/>
    <cellStyle name="Normal 2 2 26 5 19" xfId="23033" xr:uid="{6E640EBA-BA7F-4B85-81CC-CEF1DBD4BFB5}"/>
    <cellStyle name="Normal 2 2 26 5 2" xfId="23034" xr:uid="{8FC47C3D-955C-4390-A36A-06064A48406F}"/>
    <cellStyle name="Normal 2 2 26 5 20" xfId="23035" xr:uid="{DE12EFCD-D0CB-4EF0-9FB7-8C5003390927}"/>
    <cellStyle name="Normal 2 2 26 5 21" xfId="23036" xr:uid="{1D7C0A65-E3C1-4B86-80F7-F59ABB7E7C81}"/>
    <cellStyle name="Normal 2 2 26 5 22" xfId="23037" xr:uid="{AE490419-CDF2-490B-8F14-1D9B18EC1AE2}"/>
    <cellStyle name="Normal 2 2 26 5 23" xfId="23038" xr:uid="{B16C2638-DB30-4D28-A727-4A2B6B2B20A2}"/>
    <cellStyle name="Normal 2 2 26 5 24" xfId="23039" xr:uid="{D0109C80-8FD3-46C6-8359-C4D6BF4C3DC4}"/>
    <cellStyle name="Normal 2 2 26 5 25" xfId="23040" xr:uid="{A538C365-4B74-4F9D-8EF3-1390AB09DF9C}"/>
    <cellStyle name="Normal 2 2 26 5 26" xfId="23041" xr:uid="{7EA8F254-F80A-4436-B92F-A694FEBE9DB7}"/>
    <cellStyle name="Normal 2 2 26 5 27" xfId="23042" xr:uid="{1F15EBDC-97BB-43DC-9C87-E34E59063AFA}"/>
    <cellStyle name="Normal 2 2 26 5 28" xfId="23043" xr:uid="{5AD12B25-D4BB-4380-9A93-9BCD489CFF2F}"/>
    <cellStyle name="Normal 2 2 26 5 29" xfId="23044" xr:uid="{770E5927-7CE3-4A35-900B-5671C3CE3597}"/>
    <cellStyle name="Normal 2 2 26 5 3" xfId="23045" xr:uid="{3D8291BB-1183-4D84-87E9-6C62ECB0207A}"/>
    <cellStyle name="Normal 2 2 26 5 30" xfId="23046" xr:uid="{9494550D-7B79-4361-9377-88CF64E6392F}"/>
    <cellStyle name="Normal 2 2 26 5 31" xfId="23047" xr:uid="{F60398A7-A920-4ED2-B39B-49DCBA7476E3}"/>
    <cellStyle name="Normal 2 2 26 5 32" xfId="23048" xr:uid="{4662518D-E0C7-4C83-BFA9-DE0EAA28395D}"/>
    <cellStyle name="Normal 2 2 26 5 33" xfId="23049" xr:uid="{E4EC9F92-EABF-4173-966D-3B03555167F9}"/>
    <cellStyle name="Normal 2 2 26 5 34" xfId="23050" xr:uid="{C8001EC1-17DD-471E-B4BC-27B66862B461}"/>
    <cellStyle name="Normal 2 2 26 5 35" xfId="23051" xr:uid="{8C8409D3-B845-420A-A0FA-FDFD28CE0434}"/>
    <cellStyle name="Normal 2 2 26 5 36" xfId="23052" xr:uid="{6C4B037B-02BF-47BE-BE79-61A0B7593D46}"/>
    <cellStyle name="Normal 2 2 26 5 37" xfId="23053" xr:uid="{D0FF4196-E050-4470-A005-A227A22FD61A}"/>
    <cellStyle name="Normal 2 2 26 5 4" xfId="23054" xr:uid="{B3AA97F8-D803-4177-981F-8C370DC7E465}"/>
    <cellStyle name="Normal 2 2 26 5 5" xfId="23055" xr:uid="{912796D5-566B-46A8-A099-9A74E5D2F89B}"/>
    <cellStyle name="Normal 2 2 26 5 6" xfId="23056" xr:uid="{81707105-1FCF-4BFD-8DCF-97FEE3B3E941}"/>
    <cellStyle name="Normal 2 2 26 5 7" xfId="23057" xr:uid="{68B3F73A-1F1C-4050-A86F-448CAC240780}"/>
    <cellStyle name="Normal 2 2 26 5 8" xfId="23058" xr:uid="{4AA92CB2-6E97-402C-83FA-E3C0246703AF}"/>
    <cellStyle name="Normal 2 2 26 5 9" xfId="23059" xr:uid="{7F66BA86-B97D-49D9-848C-0613274D75A3}"/>
    <cellStyle name="Normal 2 2 26 6" xfId="23060" xr:uid="{2E000E8A-EF33-4978-A106-1E3C81E33D60}"/>
    <cellStyle name="Normal 2 2 26 6 10" xfId="23061" xr:uid="{EF294482-BC37-4354-BC3D-20156CD04AEA}"/>
    <cellStyle name="Normal 2 2 26 6 11" xfId="23062" xr:uid="{6F8BD2FA-F553-49E3-B599-37370FF2C87E}"/>
    <cellStyle name="Normal 2 2 26 6 12" xfId="23063" xr:uid="{A0931E80-2694-4806-8730-4DD94D1EFCD2}"/>
    <cellStyle name="Normal 2 2 26 6 13" xfId="23064" xr:uid="{3B52A8DF-979E-404C-BDE1-0B8A315EB3F8}"/>
    <cellStyle name="Normal 2 2 26 6 14" xfId="23065" xr:uid="{A43F3365-83E9-4156-8EBB-BC527B5D8B55}"/>
    <cellStyle name="Normal 2 2 26 6 15" xfId="23066" xr:uid="{152320CA-F8C4-4D71-B84A-930B5F6F204E}"/>
    <cellStyle name="Normal 2 2 26 6 16" xfId="23067" xr:uid="{BC48F3D8-17D5-4F9C-92EF-204C7B89BC10}"/>
    <cellStyle name="Normal 2 2 26 6 17" xfId="23068" xr:uid="{24499D9A-8848-420D-A6A4-286F91B88C25}"/>
    <cellStyle name="Normal 2 2 26 6 18" xfId="23069" xr:uid="{BF35763C-0532-4FF1-8400-2BA99DDED5B5}"/>
    <cellStyle name="Normal 2 2 26 6 19" xfId="23070" xr:uid="{3004DF53-5BAA-4E23-9EEA-4AA480712C6B}"/>
    <cellStyle name="Normal 2 2 26 6 2" xfId="23071" xr:uid="{9BB068F7-F5CD-409B-940C-DE88A8C638B2}"/>
    <cellStyle name="Normal 2 2 26 6 20" xfId="23072" xr:uid="{B36E728A-7341-4A9C-AA7D-C19E72B32E28}"/>
    <cellStyle name="Normal 2 2 26 6 21" xfId="23073" xr:uid="{28D0CDEA-E78C-4BEF-97A8-F9CA311C3494}"/>
    <cellStyle name="Normal 2 2 26 6 22" xfId="23074" xr:uid="{59F0974B-F789-4D98-8052-57FBC111F0AC}"/>
    <cellStyle name="Normal 2 2 26 6 23" xfId="23075" xr:uid="{F093F1D6-36AE-4F42-9B83-7961BDA694B5}"/>
    <cellStyle name="Normal 2 2 26 6 24" xfId="23076" xr:uid="{8BC22D7C-C1DA-4313-BE9C-C3AEEFC2CBFF}"/>
    <cellStyle name="Normal 2 2 26 6 25" xfId="23077" xr:uid="{6E726EC7-8DB1-427A-95BB-6ACF83029B22}"/>
    <cellStyle name="Normal 2 2 26 6 26" xfId="23078" xr:uid="{F72E754E-E898-416C-9F98-15B76745E955}"/>
    <cellStyle name="Normal 2 2 26 6 27" xfId="23079" xr:uid="{61ADF36A-692E-4A6C-BC50-5FFDD1A7A68B}"/>
    <cellStyle name="Normal 2 2 26 6 28" xfId="23080" xr:uid="{E7879C51-8695-44DF-B732-1378FE7E3396}"/>
    <cellStyle name="Normal 2 2 26 6 29" xfId="23081" xr:uid="{C1A8EFB7-EE9F-49EB-9ED9-E5E67F054646}"/>
    <cellStyle name="Normal 2 2 26 6 3" xfId="23082" xr:uid="{EF97C26A-1739-411C-9DD4-C3E81D1DA176}"/>
    <cellStyle name="Normal 2 2 26 6 30" xfId="23083" xr:uid="{D118E9A2-DEE6-442C-AFE3-71EAA2288498}"/>
    <cellStyle name="Normal 2 2 26 6 31" xfId="23084" xr:uid="{5B31910D-F773-4184-99F9-466ABE5CFB14}"/>
    <cellStyle name="Normal 2 2 26 6 32" xfId="23085" xr:uid="{89CC4C90-9DA0-4013-B513-DC1373816B0C}"/>
    <cellStyle name="Normal 2 2 26 6 33" xfId="23086" xr:uid="{9E8459D4-7785-42AB-A882-E07405154DF0}"/>
    <cellStyle name="Normal 2 2 26 6 34" xfId="23087" xr:uid="{F05BC96F-4FAF-4A56-8CA3-5CDF19CDD0B8}"/>
    <cellStyle name="Normal 2 2 26 6 35" xfId="23088" xr:uid="{AE8CC851-EACD-4BE7-BC0C-C6097DF785FB}"/>
    <cellStyle name="Normal 2 2 26 6 36" xfId="23089" xr:uid="{E76B462E-084D-4EAC-970D-DC8FE3F35DF3}"/>
    <cellStyle name="Normal 2 2 26 6 37" xfId="23090" xr:uid="{8FDD200A-BAC9-40E1-A27F-386644864DF2}"/>
    <cellStyle name="Normal 2 2 26 6 4" xfId="23091" xr:uid="{8D8342FD-DAC9-41BA-B976-B579B264D643}"/>
    <cellStyle name="Normal 2 2 26 6 5" xfId="23092" xr:uid="{54F2777D-6EE5-4ECC-A500-9084F76E79F2}"/>
    <cellStyle name="Normal 2 2 26 6 6" xfId="23093" xr:uid="{520956CB-C0A3-469D-AED7-664054BAE1F7}"/>
    <cellStyle name="Normal 2 2 26 6 7" xfId="23094" xr:uid="{3C903635-581C-4767-B54B-FAEF05141677}"/>
    <cellStyle name="Normal 2 2 26 6 8" xfId="23095" xr:uid="{578BCC6E-131E-4178-A4F8-56480B883CA6}"/>
    <cellStyle name="Normal 2 2 26 6 9" xfId="23096" xr:uid="{BA76AF65-C69A-4263-9350-F9C6BD9A46C9}"/>
    <cellStyle name="Normal 2 2 26 7" xfId="23097" xr:uid="{C4F63383-D0E2-4309-9D14-320C8BA2534D}"/>
    <cellStyle name="Normal 2 2 26 7 10" xfId="23098" xr:uid="{65549162-AA16-467C-8022-41DBFF5AD729}"/>
    <cellStyle name="Normal 2 2 26 7 11" xfId="23099" xr:uid="{44E03418-D771-46DA-A00F-A38D40A253C7}"/>
    <cellStyle name="Normal 2 2 26 7 12" xfId="23100" xr:uid="{E4D56F67-87C1-44B7-BDC6-D386F8F2252A}"/>
    <cellStyle name="Normal 2 2 26 7 13" xfId="23101" xr:uid="{4C740664-25B3-47EB-BE71-BA8E99AC6174}"/>
    <cellStyle name="Normal 2 2 26 7 14" xfId="23102" xr:uid="{D3689E89-B45A-472A-AEF6-6E1544F80086}"/>
    <cellStyle name="Normal 2 2 26 7 15" xfId="23103" xr:uid="{A535A2F9-907B-4CCC-BBE8-11847F5A01EF}"/>
    <cellStyle name="Normal 2 2 26 7 16" xfId="23104" xr:uid="{CACC8CCC-C313-4E4E-A691-206B4F0E7CC6}"/>
    <cellStyle name="Normal 2 2 26 7 17" xfId="23105" xr:uid="{E5EB2750-E8BB-42F3-97E1-DB4B3E4DC339}"/>
    <cellStyle name="Normal 2 2 26 7 18" xfId="23106" xr:uid="{E45BFD28-D338-4E53-A9E1-552ACDCB0DA6}"/>
    <cellStyle name="Normal 2 2 26 7 19" xfId="23107" xr:uid="{874D0D92-36AD-4DEE-AFA7-CCF83B6B25DC}"/>
    <cellStyle name="Normal 2 2 26 7 2" xfId="23108" xr:uid="{E01D4AE8-D65C-4FF3-B439-081D4FBF08C4}"/>
    <cellStyle name="Normal 2 2 26 7 20" xfId="23109" xr:uid="{9BEF55B3-0C52-49A8-AFB9-E6E23749D390}"/>
    <cellStyle name="Normal 2 2 26 7 21" xfId="23110" xr:uid="{E375276F-B9C2-4387-9F2D-32016CE0878B}"/>
    <cellStyle name="Normal 2 2 26 7 22" xfId="23111" xr:uid="{26FBF723-BF36-405E-B9A1-6AC53E826375}"/>
    <cellStyle name="Normal 2 2 26 7 23" xfId="23112" xr:uid="{9FB9F8E4-2920-4163-AEAD-2702E515E233}"/>
    <cellStyle name="Normal 2 2 26 7 24" xfId="23113" xr:uid="{28076647-BB55-4222-9C25-4996F3A751ED}"/>
    <cellStyle name="Normal 2 2 26 7 25" xfId="23114" xr:uid="{74ACC4C3-05AA-4626-9187-8A8303D3B2AA}"/>
    <cellStyle name="Normal 2 2 26 7 26" xfId="23115" xr:uid="{F1D573A8-4421-4F55-B4B4-97FB38E2275C}"/>
    <cellStyle name="Normal 2 2 26 7 27" xfId="23116" xr:uid="{3DFA1519-6355-4A65-A8EC-F81CB875A1D5}"/>
    <cellStyle name="Normal 2 2 26 7 28" xfId="23117" xr:uid="{E6FB6FFF-6383-49B2-83E6-EFAA37ECB1CA}"/>
    <cellStyle name="Normal 2 2 26 7 29" xfId="23118" xr:uid="{F71C72AE-82B5-4C80-A67E-1DD037EA9CE8}"/>
    <cellStyle name="Normal 2 2 26 7 3" xfId="23119" xr:uid="{07C47DD3-1735-42A3-855A-1293493C6FC1}"/>
    <cellStyle name="Normal 2 2 26 7 30" xfId="23120" xr:uid="{01FCB359-FCBC-475A-BFD5-1CFAE9C913AC}"/>
    <cellStyle name="Normal 2 2 26 7 31" xfId="23121" xr:uid="{345F8F5D-8875-4668-B16E-C3289DD1D674}"/>
    <cellStyle name="Normal 2 2 26 7 32" xfId="23122" xr:uid="{5C9A930B-AFCB-42F1-B0FF-D33F17697FEC}"/>
    <cellStyle name="Normal 2 2 26 7 33" xfId="23123" xr:uid="{CA44B4DD-E54C-41ED-9A6D-F55DEBEEB379}"/>
    <cellStyle name="Normal 2 2 26 7 34" xfId="23124" xr:uid="{31554C4E-1D50-44CD-A15F-373B36CEB344}"/>
    <cellStyle name="Normal 2 2 26 7 35" xfId="23125" xr:uid="{274F0F07-1021-479B-9EC1-DA2EA6293ADB}"/>
    <cellStyle name="Normal 2 2 26 7 36" xfId="23126" xr:uid="{C5298A7B-AD1A-4ACE-A9FA-704649115423}"/>
    <cellStyle name="Normal 2 2 26 7 37" xfId="23127" xr:uid="{DD294108-0471-4A89-B17B-404F89AE74D1}"/>
    <cellStyle name="Normal 2 2 26 7 4" xfId="23128" xr:uid="{00C85ED5-AB71-4467-B142-6DC22D6633D2}"/>
    <cellStyle name="Normal 2 2 26 7 5" xfId="23129" xr:uid="{7D7835D1-D162-44D2-A18F-763A1264576C}"/>
    <cellStyle name="Normal 2 2 26 7 6" xfId="23130" xr:uid="{F72549D0-2BBB-4FBC-A582-ED7ED81E12FB}"/>
    <cellStyle name="Normal 2 2 26 7 7" xfId="23131" xr:uid="{DD62C4B6-9D9D-4366-8673-542536B990BC}"/>
    <cellStyle name="Normal 2 2 26 7 8" xfId="23132" xr:uid="{E90FD67A-6104-4820-A9B0-B4A8AC24CDFC}"/>
    <cellStyle name="Normal 2 2 26 7 9" xfId="23133" xr:uid="{C8A30BFC-D0FB-4D5E-9680-810E97221D65}"/>
    <cellStyle name="Normal 2 2 26 8" xfId="23134" xr:uid="{2BFDA11D-07C7-4143-A746-A438E850C4B5}"/>
    <cellStyle name="Normal 2 2 26 8 10" xfId="23135" xr:uid="{074D715E-A5C8-4192-945F-C46EB083956D}"/>
    <cellStyle name="Normal 2 2 26 8 11" xfId="23136" xr:uid="{AA50FBE1-21B9-4BC2-A561-E52E1FD06593}"/>
    <cellStyle name="Normal 2 2 26 8 12" xfId="23137" xr:uid="{20581930-1199-49E6-BD75-6C6081BBF9AE}"/>
    <cellStyle name="Normal 2 2 26 8 13" xfId="23138" xr:uid="{A89BE15E-1FB3-4A2E-9F8C-3E9276639197}"/>
    <cellStyle name="Normal 2 2 26 8 14" xfId="23139" xr:uid="{0FAAFC53-9D24-4FF4-8E51-4DF691838920}"/>
    <cellStyle name="Normal 2 2 26 8 15" xfId="23140" xr:uid="{F1F6CB75-BFB4-479E-8814-008263638EDF}"/>
    <cellStyle name="Normal 2 2 26 8 16" xfId="23141" xr:uid="{929714CD-7A89-4961-94CD-DEB682AE325C}"/>
    <cellStyle name="Normal 2 2 26 8 17" xfId="23142" xr:uid="{2C845D43-2984-4235-A270-A819498ADB09}"/>
    <cellStyle name="Normal 2 2 26 8 18" xfId="23143" xr:uid="{72F54311-9A3C-485A-88FB-BBFAFE161504}"/>
    <cellStyle name="Normal 2 2 26 8 19" xfId="23144" xr:uid="{721C17D8-E4A7-4AC5-A846-1D3EFE6FCAB5}"/>
    <cellStyle name="Normal 2 2 26 8 2" xfId="23145" xr:uid="{7E5C1DB3-BC56-4ACE-A858-8C56D0A3FFB0}"/>
    <cellStyle name="Normal 2 2 26 8 20" xfId="23146" xr:uid="{1F138B50-8E28-4F8A-91BB-33241004AA24}"/>
    <cellStyle name="Normal 2 2 26 8 21" xfId="23147" xr:uid="{C7215C73-0485-40DD-8B59-76F5B232F408}"/>
    <cellStyle name="Normal 2 2 26 8 22" xfId="23148" xr:uid="{3BB002CD-D6FE-45F8-9325-C5ACA84D5DDE}"/>
    <cellStyle name="Normal 2 2 26 8 23" xfId="23149" xr:uid="{E00B629C-48BA-4669-831B-CCE876C6CEB6}"/>
    <cellStyle name="Normal 2 2 26 8 24" xfId="23150" xr:uid="{518071D1-79E1-41CD-B91D-39448BEE94A2}"/>
    <cellStyle name="Normal 2 2 26 8 25" xfId="23151" xr:uid="{952220C1-4E6C-4484-BC5C-A3F0FE1B788D}"/>
    <cellStyle name="Normal 2 2 26 8 26" xfId="23152" xr:uid="{7D4BC1C4-3385-4482-AE67-16814225C9C9}"/>
    <cellStyle name="Normal 2 2 26 8 27" xfId="23153" xr:uid="{D08EDC19-A218-468C-8FDA-8BF45E9792A6}"/>
    <cellStyle name="Normal 2 2 26 8 28" xfId="23154" xr:uid="{FE0BC92A-9761-4632-A59E-34BC0B654EC9}"/>
    <cellStyle name="Normal 2 2 26 8 29" xfId="23155" xr:uid="{EBED3ECD-B08E-4DE6-9FCE-7632F45CD7B6}"/>
    <cellStyle name="Normal 2 2 26 8 3" xfId="23156" xr:uid="{7A2BCF66-15A0-48E9-9018-C37216DB4D95}"/>
    <cellStyle name="Normal 2 2 26 8 30" xfId="23157" xr:uid="{B4E9ABE2-D869-495D-B59B-C30148C09A55}"/>
    <cellStyle name="Normal 2 2 26 8 31" xfId="23158" xr:uid="{8F70FAFC-2982-4167-BF52-D64EC5F8B013}"/>
    <cellStyle name="Normal 2 2 26 8 32" xfId="23159" xr:uid="{748E5527-4C45-44D1-A982-C214D6B2F8F5}"/>
    <cellStyle name="Normal 2 2 26 8 33" xfId="23160" xr:uid="{EAA68781-5006-4F86-9CDC-97E7BAF1C655}"/>
    <cellStyle name="Normal 2 2 26 8 34" xfId="23161" xr:uid="{4591D211-9FBD-4392-8740-92022028A48A}"/>
    <cellStyle name="Normal 2 2 26 8 35" xfId="23162" xr:uid="{5F69F58D-A0EE-4F6B-855A-CADC68717B0A}"/>
    <cellStyle name="Normal 2 2 26 8 36" xfId="23163" xr:uid="{4E0CCE87-07AA-488F-8409-86C2D0FCD953}"/>
    <cellStyle name="Normal 2 2 26 8 37" xfId="23164" xr:uid="{19884FC3-7497-45F7-81CE-E39BDBFD1A0A}"/>
    <cellStyle name="Normal 2 2 26 8 4" xfId="23165" xr:uid="{AA411899-A603-4C37-AE5E-E05CCA6CDBD2}"/>
    <cellStyle name="Normal 2 2 26 8 5" xfId="23166" xr:uid="{F4E7C1FC-2CC3-4D16-A318-52124B1F366A}"/>
    <cellStyle name="Normal 2 2 26 8 6" xfId="23167" xr:uid="{6B29C7A2-DFCD-41FD-83D5-B557726E5206}"/>
    <cellStyle name="Normal 2 2 26 8 7" xfId="23168" xr:uid="{F98D7F85-34F4-4DC5-8074-027F15660098}"/>
    <cellStyle name="Normal 2 2 26 8 8" xfId="23169" xr:uid="{A49FFD4D-8118-4080-8076-A294F9540E64}"/>
    <cellStyle name="Normal 2 2 26 8 9" xfId="23170" xr:uid="{49D4921D-7B0D-4591-B86C-0F94065E3685}"/>
    <cellStyle name="Normal 2 2 26 9" xfId="23171" xr:uid="{2E649BD3-CC93-4E6A-A0AD-2B8BC21FE40C}"/>
    <cellStyle name="Normal 2 2 26 9 10" xfId="23172" xr:uid="{21B86CC3-6487-473D-9A8F-9BE8295AAE15}"/>
    <cellStyle name="Normal 2 2 26 9 11" xfId="23173" xr:uid="{458E730E-4D44-4AD7-B43D-8D2D7A6DF379}"/>
    <cellStyle name="Normal 2 2 26 9 12" xfId="23174" xr:uid="{D1E46C0E-3DCE-4BA5-87B1-FA3761CFED24}"/>
    <cellStyle name="Normal 2 2 26 9 13" xfId="23175" xr:uid="{C12425EB-4702-4BFD-8962-36A4B30FCB86}"/>
    <cellStyle name="Normal 2 2 26 9 14" xfId="23176" xr:uid="{99D93792-75B4-448D-8DD6-9FA8D2181625}"/>
    <cellStyle name="Normal 2 2 26 9 15" xfId="23177" xr:uid="{031235C7-F2D6-4CE1-91D7-F06EC5F2292E}"/>
    <cellStyle name="Normal 2 2 26 9 16" xfId="23178" xr:uid="{37A8FD40-39B6-4923-8F1B-100E93F16A22}"/>
    <cellStyle name="Normal 2 2 26 9 17" xfId="23179" xr:uid="{4D114348-C00F-425F-9B65-B9B0E2087795}"/>
    <cellStyle name="Normal 2 2 26 9 18" xfId="23180" xr:uid="{1E98FA19-39AF-4002-96C7-CB189F1FB039}"/>
    <cellStyle name="Normal 2 2 26 9 19" xfId="23181" xr:uid="{0DD3E1EE-1CD4-42C4-8618-570E54DFCD96}"/>
    <cellStyle name="Normal 2 2 26 9 2" xfId="23182" xr:uid="{CCCDE0AC-2F2E-4B3B-824D-43CEFD10E070}"/>
    <cellStyle name="Normal 2 2 26 9 20" xfId="23183" xr:uid="{FDC08E24-3285-4104-BFC9-189C605B1D0D}"/>
    <cellStyle name="Normal 2 2 26 9 21" xfId="23184" xr:uid="{AC579597-E2FE-40B7-A566-9DEF78102217}"/>
    <cellStyle name="Normal 2 2 26 9 22" xfId="23185" xr:uid="{9DACB813-F4E9-489D-A8CC-FC308E4CA275}"/>
    <cellStyle name="Normal 2 2 26 9 23" xfId="23186" xr:uid="{24B125BC-FB54-4EFF-BC56-C4A874ED99B4}"/>
    <cellStyle name="Normal 2 2 26 9 24" xfId="23187" xr:uid="{86997E70-76E8-4732-8DBD-D4159AD719C4}"/>
    <cellStyle name="Normal 2 2 26 9 25" xfId="23188" xr:uid="{C56AF53E-C95E-41E6-AC54-483C6E25BAA2}"/>
    <cellStyle name="Normal 2 2 26 9 26" xfId="23189" xr:uid="{2626AE71-744D-49BC-9710-9242968F9954}"/>
    <cellStyle name="Normal 2 2 26 9 27" xfId="23190" xr:uid="{1F85D81B-140D-4F80-AF13-89AEB4013EDE}"/>
    <cellStyle name="Normal 2 2 26 9 28" xfId="23191" xr:uid="{47DDF228-7610-47F3-8267-CC25B1B76954}"/>
    <cellStyle name="Normal 2 2 26 9 29" xfId="23192" xr:uid="{31281636-D016-4329-95CE-4449995A6D06}"/>
    <cellStyle name="Normal 2 2 26 9 3" xfId="23193" xr:uid="{587DD709-FB09-4104-876D-2C73599668E6}"/>
    <cellStyle name="Normal 2 2 26 9 30" xfId="23194" xr:uid="{A9E73AFB-1CD4-45D7-895D-5514E6247752}"/>
    <cellStyle name="Normal 2 2 26 9 31" xfId="23195" xr:uid="{C3E5CEDB-04F1-4426-9D60-F74BC241311C}"/>
    <cellStyle name="Normal 2 2 26 9 32" xfId="23196" xr:uid="{060A9E18-E45B-4A85-9F28-D76DD0149CB3}"/>
    <cellStyle name="Normal 2 2 26 9 33" xfId="23197" xr:uid="{D0BBF502-5048-4C54-A6BF-4F6E318AF4BA}"/>
    <cellStyle name="Normal 2 2 26 9 34" xfId="23198" xr:uid="{5C1A3777-A42F-4E7D-8E4B-EF29F06F516D}"/>
    <cellStyle name="Normal 2 2 26 9 35" xfId="23199" xr:uid="{91D48905-9DBB-4FC9-96E3-C5DF5A34EDDC}"/>
    <cellStyle name="Normal 2 2 26 9 36" xfId="23200" xr:uid="{31B27DE5-C390-4E24-8B26-EA19855FD4E7}"/>
    <cellStyle name="Normal 2 2 26 9 37" xfId="23201" xr:uid="{DEAF48B7-B6A2-4D56-87C2-B79555C15E81}"/>
    <cellStyle name="Normal 2 2 26 9 4" xfId="23202" xr:uid="{B166446F-C15D-4C9C-94E9-B46FAC9501F1}"/>
    <cellStyle name="Normal 2 2 26 9 5" xfId="23203" xr:uid="{B82B27A0-4BFD-4411-A0D5-586C2A4538FE}"/>
    <cellStyle name="Normal 2 2 26 9 6" xfId="23204" xr:uid="{CA6336C8-D6C5-40E1-8BC5-8661A3B2A5F5}"/>
    <cellStyle name="Normal 2 2 26 9 7" xfId="23205" xr:uid="{CB614A1A-7EC1-465D-BD0F-B210B57208FB}"/>
    <cellStyle name="Normal 2 2 26 9 8" xfId="23206" xr:uid="{26957A05-6051-4108-BD94-B5EDD0C5DE37}"/>
    <cellStyle name="Normal 2 2 26 9 9" xfId="23207" xr:uid="{07FF75EF-0A8A-40D0-860B-D88C6692F8B0}"/>
    <cellStyle name="Normal 2 2 27" xfId="23208" xr:uid="{F186F359-28CF-4382-A153-4024DAAB5679}"/>
    <cellStyle name="Normal 2 2 27 10" xfId="23209" xr:uid="{23FED64F-110A-4078-A72B-0D690AF85C8D}"/>
    <cellStyle name="Normal 2 2 27 11" xfId="23210" xr:uid="{9D73D1BC-2261-4A18-9D01-F7955BA57C42}"/>
    <cellStyle name="Normal 2 2 27 12" xfId="23211" xr:uid="{FD8B369C-B44C-499F-8B72-86571B6F7A67}"/>
    <cellStyle name="Normal 2 2 27 13" xfId="23212" xr:uid="{619602EE-56A0-4EF7-8D3E-49194515F123}"/>
    <cellStyle name="Normal 2 2 27 14" xfId="23213" xr:uid="{262B3F60-8C98-4656-A620-7475CF9C8345}"/>
    <cellStyle name="Normal 2 2 27 15" xfId="23214" xr:uid="{96B9CC2A-4CA0-4D9F-83C9-8D5F5C1EA983}"/>
    <cellStyle name="Normal 2 2 27 16" xfId="23215" xr:uid="{03C7C1CD-8694-4ADD-A0A9-25A5586D622F}"/>
    <cellStyle name="Normal 2 2 27 17" xfId="23216" xr:uid="{60CE5970-C2A0-4B0A-9949-53ADEA86F78E}"/>
    <cellStyle name="Normal 2 2 27 18" xfId="23217" xr:uid="{3CF2C4C4-EF2A-44F4-83B9-37A1811DCCA1}"/>
    <cellStyle name="Normal 2 2 27 19" xfId="23218" xr:uid="{2DBC5D51-14BF-46C8-BDB1-C3C735A81E81}"/>
    <cellStyle name="Normal 2 2 27 2" xfId="23219" xr:uid="{3A1430D5-1DC3-4048-8DB4-E0F77405CC74}"/>
    <cellStyle name="Normal 2 2 27 20" xfId="23220" xr:uid="{A3B9DA1F-1008-404C-84B0-326FF746F165}"/>
    <cellStyle name="Normal 2 2 27 21" xfId="23221" xr:uid="{D73F6170-F6CD-4E41-8960-B1C7D5787C4A}"/>
    <cellStyle name="Normal 2 2 27 22" xfId="23222" xr:uid="{D5B9F46B-21CF-4634-A9BE-35E55422FCA1}"/>
    <cellStyle name="Normal 2 2 27 23" xfId="23223" xr:uid="{0F79E4A8-1E5B-432B-BB1F-0FCCFFAFD2C1}"/>
    <cellStyle name="Normal 2 2 27 24" xfId="23224" xr:uid="{452FF715-4CB5-4B16-8D90-116E20F6B702}"/>
    <cellStyle name="Normal 2 2 27 25" xfId="23225" xr:uid="{CBA362A7-B5BA-4925-A5F1-AD924B049BEB}"/>
    <cellStyle name="Normal 2 2 27 26" xfId="23226" xr:uid="{25CD8806-9A2E-4F30-9EB1-78C056881EA0}"/>
    <cellStyle name="Normal 2 2 27 27" xfId="23227" xr:uid="{CE060689-AC07-440A-B188-C8161C6A17E9}"/>
    <cellStyle name="Normal 2 2 27 28" xfId="23228" xr:uid="{094799FD-DA31-4F6A-984E-DC86174287D0}"/>
    <cellStyle name="Normal 2 2 27 29" xfId="23229" xr:uid="{58C8156E-B12B-40A6-8658-B0ED8B70B5C9}"/>
    <cellStyle name="Normal 2 2 27 3" xfId="23230" xr:uid="{9C35B148-B4F8-4808-A58F-612366D1D7D5}"/>
    <cellStyle name="Normal 2 2 27 30" xfId="23231" xr:uid="{BB03F220-8CFC-42AF-8388-4C78875D2502}"/>
    <cellStyle name="Normal 2 2 27 31" xfId="23232" xr:uid="{861931A9-7305-4822-A1BD-F323DD4E68CD}"/>
    <cellStyle name="Normal 2 2 27 32" xfId="23233" xr:uid="{CDA1A997-77A2-450E-8977-1E7BA2F48152}"/>
    <cellStyle name="Normal 2 2 27 33" xfId="23234" xr:uid="{059677A3-B0CE-46B8-A084-A5991F7D883C}"/>
    <cellStyle name="Normal 2 2 27 34" xfId="23235" xr:uid="{93D30D4A-27A6-451F-878A-7FD785847521}"/>
    <cellStyle name="Normal 2 2 27 35" xfId="23236" xr:uid="{51294496-6A16-4CF5-9BE9-D446CBC00C31}"/>
    <cellStyle name="Normal 2 2 27 36" xfId="23237" xr:uid="{C3D470A8-9569-4B25-B433-1435602D929C}"/>
    <cellStyle name="Normal 2 2 27 37" xfId="23238" xr:uid="{D3FAC8BF-0157-425E-B3B3-54398AB17F1C}"/>
    <cellStyle name="Normal 2 2 27 38" xfId="23239" xr:uid="{89500272-5486-47AE-A53C-3B0C4F15AF09}"/>
    <cellStyle name="Normal 2 2 27 4" xfId="23240" xr:uid="{513067D2-B6B6-47D0-8FE7-5B464FF5439D}"/>
    <cellStyle name="Normal 2 2 27 5" xfId="23241" xr:uid="{004C4134-A9DB-4348-B941-F6E375B209EB}"/>
    <cellStyle name="Normal 2 2 27 6" xfId="23242" xr:uid="{53A75559-E63E-407B-9207-FED84B603DE0}"/>
    <cellStyle name="Normal 2 2 27 7" xfId="23243" xr:uid="{4723BC5F-604E-4728-B4D7-9FF901F9AA1D}"/>
    <cellStyle name="Normal 2 2 27 8" xfId="23244" xr:uid="{52DFEA4C-1558-469D-AB23-F28DF4CDE547}"/>
    <cellStyle name="Normal 2 2 27 9" xfId="23245" xr:uid="{145958E7-DADE-47B7-8A85-A79CC8DCA655}"/>
    <cellStyle name="Normal 2 2 28" xfId="23246" xr:uid="{BE09F4BB-6EAE-4213-888C-8BEE34D39858}"/>
    <cellStyle name="Normal 2 2 28 10" xfId="23247" xr:uid="{E3FC5741-331F-408E-835E-72AA82C4A289}"/>
    <cellStyle name="Normal 2 2 28 11" xfId="23248" xr:uid="{2AB936C7-7388-452E-960A-A4D1F601AE1A}"/>
    <cellStyle name="Normal 2 2 28 12" xfId="23249" xr:uid="{F152BF75-8E00-4BA9-BEBB-A993677BD843}"/>
    <cellStyle name="Normal 2 2 28 13" xfId="23250" xr:uid="{B1A62A50-5835-4950-9BFB-3D5D5C70AA87}"/>
    <cellStyle name="Normal 2 2 28 14" xfId="23251" xr:uid="{39EA5292-1D8F-43C5-A7E6-51FD0BD323F8}"/>
    <cellStyle name="Normal 2 2 28 15" xfId="23252" xr:uid="{E76CF0C3-C4DF-4321-86C9-3640A78A03D4}"/>
    <cellStyle name="Normal 2 2 28 16" xfId="23253" xr:uid="{BFBB85FC-E572-4368-90E2-E3179E594202}"/>
    <cellStyle name="Normal 2 2 28 17" xfId="23254" xr:uid="{976F8C55-8143-44BA-BD71-E87830D70FB1}"/>
    <cellStyle name="Normal 2 2 28 18" xfId="23255" xr:uid="{3A55C20D-FC4B-45AE-B779-FB66C0975A71}"/>
    <cellStyle name="Normal 2 2 28 19" xfId="23256" xr:uid="{05D62A99-A327-4AB5-99DF-A37EE3EA4376}"/>
    <cellStyle name="Normal 2 2 28 2" xfId="23257" xr:uid="{794351C8-6047-4525-A083-8895B48F8881}"/>
    <cellStyle name="Normal 2 2 28 20" xfId="23258" xr:uid="{CCC98B2E-09C0-4CBA-BF42-FE2AACB4A111}"/>
    <cellStyle name="Normal 2 2 28 21" xfId="23259" xr:uid="{A7B8FCDE-B5CE-4813-B218-09A56146A5BE}"/>
    <cellStyle name="Normal 2 2 28 22" xfId="23260" xr:uid="{9B6BB33A-1FC6-46CC-A330-65BF35436529}"/>
    <cellStyle name="Normal 2 2 28 23" xfId="23261" xr:uid="{CC6DEA76-E172-4F88-A5D2-1B7CFFD1709E}"/>
    <cellStyle name="Normal 2 2 28 24" xfId="23262" xr:uid="{70180F9C-5055-45F4-A44F-8A7914E184C3}"/>
    <cellStyle name="Normal 2 2 28 25" xfId="23263" xr:uid="{75E195C7-4F18-4947-8CEB-0FBB46A2B9F6}"/>
    <cellStyle name="Normal 2 2 28 26" xfId="23264" xr:uid="{802AA371-BE7F-40D3-8A5D-A5A1F3D6A9AC}"/>
    <cellStyle name="Normal 2 2 28 27" xfId="23265" xr:uid="{2CE2635E-12F6-43B8-AF4C-978544929E99}"/>
    <cellStyle name="Normal 2 2 28 28" xfId="23266" xr:uid="{0DCF5742-71A1-453D-A72E-FA6D660B5A95}"/>
    <cellStyle name="Normal 2 2 28 29" xfId="23267" xr:uid="{DC72D4EB-750F-4F46-92F1-00A2E3E1E66D}"/>
    <cellStyle name="Normal 2 2 28 3" xfId="23268" xr:uid="{68804845-E438-4456-9FBF-A1AA24551594}"/>
    <cellStyle name="Normal 2 2 28 30" xfId="23269" xr:uid="{7B8B063A-E50B-4A68-8EDF-7297892DBBD3}"/>
    <cellStyle name="Normal 2 2 28 31" xfId="23270" xr:uid="{6F51EBF5-8F6D-4F14-BB7D-D8803BB017C6}"/>
    <cellStyle name="Normal 2 2 28 32" xfId="23271" xr:uid="{BD8D7B5F-7A77-4302-B34B-DECDEC1541A4}"/>
    <cellStyle name="Normal 2 2 28 33" xfId="23272" xr:uid="{A72CE181-922B-4225-B3BC-21491FB8D7B6}"/>
    <cellStyle name="Normal 2 2 28 34" xfId="23273" xr:uid="{92F85FBA-9D8C-41A7-82CC-2F766C1C9AE9}"/>
    <cellStyle name="Normal 2 2 28 35" xfId="23274" xr:uid="{92113B1A-5BAA-4873-8D4F-E3772BB0A09D}"/>
    <cellStyle name="Normal 2 2 28 36" xfId="23275" xr:uid="{98D0D6CE-9011-4916-ABAD-1D831A7DDC29}"/>
    <cellStyle name="Normal 2 2 28 37" xfId="23276" xr:uid="{D9C112A4-EB2F-4F2F-9E74-F0ED69C6E055}"/>
    <cellStyle name="Normal 2 2 28 38" xfId="23277" xr:uid="{3DA94341-B5B0-482C-B401-CEA9A658DC6E}"/>
    <cellStyle name="Normal 2 2 28 4" xfId="23278" xr:uid="{F1403747-4CBD-4D21-B33B-7281AFF93AE0}"/>
    <cellStyle name="Normal 2 2 28 5" xfId="23279" xr:uid="{537A80BE-205C-40A4-9E46-7D2A368E87FD}"/>
    <cellStyle name="Normal 2 2 28 6" xfId="23280" xr:uid="{1F26A679-94C4-4B3F-B036-1784795437CB}"/>
    <cellStyle name="Normal 2 2 28 7" xfId="23281" xr:uid="{9BDD35AC-1172-42FD-B9A5-361C30BCE58A}"/>
    <cellStyle name="Normal 2 2 28 8" xfId="23282" xr:uid="{4BC44DAC-64F4-48EF-99A2-A12A43AC975D}"/>
    <cellStyle name="Normal 2 2 28 9" xfId="23283" xr:uid="{573E8632-B065-4411-8D7B-902EA88A6928}"/>
    <cellStyle name="Normal 2 2 29" xfId="23284" xr:uid="{7DC837B8-30D8-4A81-9F3B-FCBFC4C687C4}"/>
    <cellStyle name="Normal 2 2 29 2" xfId="23285" xr:uid="{05E0A14A-F155-476A-8EB7-1AEECB7E8EBB}"/>
    <cellStyle name="Normal 2 2 3" xfId="1083" xr:uid="{B8FA3A78-BC15-49AD-BA61-C9D79399CC0B}"/>
    <cellStyle name="Normal 2 2 3 10" xfId="23286" xr:uid="{E3ED25C7-9B38-4AE7-876D-C45A2B3A1732}"/>
    <cellStyle name="Normal 2 2 3 11" xfId="23287" xr:uid="{316D2F5A-313F-44FE-9492-B6A3347AC2A8}"/>
    <cellStyle name="Normal 2 2 3 12" xfId="23288" xr:uid="{209E299E-9A1B-46C9-B05A-5A54D7686E3E}"/>
    <cellStyle name="Normal 2 2 3 13" xfId="23289" xr:uid="{C35FB20E-5721-42E8-BF99-8782BDCF0F02}"/>
    <cellStyle name="Normal 2 2 3 14" xfId="23290" xr:uid="{93601754-CF8F-4DF5-B86B-F380853B5FB2}"/>
    <cellStyle name="Normal 2 2 3 2" xfId="23291" xr:uid="{E860EC77-6AB7-4D44-AED7-5B9A20D84D12}"/>
    <cellStyle name="Normal 2 2 3 2 2" xfId="23292" xr:uid="{F5C62C4D-7BA5-4462-BEF1-D8BF1D7A790D}"/>
    <cellStyle name="Normal 2 2 3 2 3" xfId="23293" xr:uid="{5F1D949A-0106-4251-B094-59EAA2452D30}"/>
    <cellStyle name="Normal 2 2 3 2 4" xfId="23294" xr:uid="{F8D5A957-0F8F-4639-BB06-3BC443FB2D09}"/>
    <cellStyle name="Normal 2 2 3 2 5" xfId="23295" xr:uid="{88CB27D6-E0AE-4288-A31E-9AE3A1847FB9}"/>
    <cellStyle name="Normal 2 2 3 2 6" xfId="23296" xr:uid="{361FC855-C1DB-4819-AC42-72333A72B6F0}"/>
    <cellStyle name="Normal 2 2 3 3" xfId="23297" xr:uid="{8BA81BED-FCED-444E-8A01-C5E1DB2F6A29}"/>
    <cellStyle name="Normal 2 2 3 3 2" xfId="23298" xr:uid="{FE9B0781-7782-4549-8FFA-7DF83DAD1857}"/>
    <cellStyle name="Normal 2 2 3 3 3" xfId="23299" xr:uid="{338753F8-B50D-41B4-A395-7CF2D7D7C9B4}"/>
    <cellStyle name="Normal 2 2 3 3 4" xfId="23300" xr:uid="{C65F69EB-455C-4CA8-A15A-57C863539257}"/>
    <cellStyle name="Normal 2 2 3 3 5" xfId="23301" xr:uid="{FBA52AE8-842B-487E-B150-E797B5B03B15}"/>
    <cellStyle name="Normal 2 2 3 3 6" xfId="23302" xr:uid="{5CCE148C-1C72-47C3-84B9-B0363B9B3344}"/>
    <cellStyle name="Normal 2 2 3 4" xfId="23303" xr:uid="{3BE685A8-1233-4A52-93C2-9D60B2B8FF2E}"/>
    <cellStyle name="Normal 2 2 3 4 2" xfId="23304" xr:uid="{59A72E13-0347-4E0E-9DDD-A96C017998D9}"/>
    <cellStyle name="Normal 2 2 3 4 3" xfId="23305" xr:uid="{EA705D2E-7088-438E-92A7-58743BD248B0}"/>
    <cellStyle name="Normal 2 2 3 4 4" xfId="23306" xr:uid="{81766EAE-4CE5-45E1-AABA-46E11191A771}"/>
    <cellStyle name="Normal 2 2 3 4 5" xfId="23307" xr:uid="{EF276302-646B-43CE-95A1-0D07C4EBB748}"/>
    <cellStyle name="Normal 2 2 3 4 6" xfId="23308" xr:uid="{F77DDA3C-3B20-49E8-A5E5-26E30B0BB647}"/>
    <cellStyle name="Normal 2 2 3 5" xfId="23309" xr:uid="{CD1395B0-B68A-4B4D-ABD6-C99D7AA73863}"/>
    <cellStyle name="Normal 2 2 3 5 2" xfId="23310" xr:uid="{279219BE-8913-49B3-8214-A23B36D421CF}"/>
    <cellStyle name="Normal 2 2 3 5 3" xfId="23311" xr:uid="{192E0D39-6642-4EA4-BC5F-7E8E450CC395}"/>
    <cellStyle name="Normal 2 2 3 5 4" xfId="23312" xr:uid="{ABABBE93-B443-47A2-B715-60DA2913A251}"/>
    <cellStyle name="Normal 2 2 3 5 5" xfId="23313" xr:uid="{52EC7CAA-F4B7-4333-87DE-352F2090F69B}"/>
    <cellStyle name="Normal 2 2 3 5 6" xfId="23314" xr:uid="{145BEA60-9A80-4F70-A211-4F251C4076E9}"/>
    <cellStyle name="Normal 2 2 3 6" xfId="23315" xr:uid="{A03DE290-4B48-4DA5-B95D-6AB0ED08021D}"/>
    <cellStyle name="Normal 2 2 3 6 2" xfId="23316" xr:uid="{88363C63-632D-4243-A74E-EEFA42118297}"/>
    <cellStyle name="Normal 2 2 3 6 3" xfId="23317" xr:uid="{4A499D14-1B00-447F-9233-23A84C2F8CB8}"/>
    <cellStyle name="Normal 2 2 3 6 4" xfId="23318" xr:uid="{C81A15A5-5C49-40C9-941A-C73B6B620B8E}"/>
    <cellStyle name="Normal 2 2 3 6 5" xfId="23319" xr:uid="{88D143F1-2548-4457-98C5-CBD34E2427D4}"/>
    <cellStyle name="Normal 2 2 3 6 6" xfId="23320" xr:uid="{EAE36392-E84F-444B-A573-0DD90F59D475}"/>
    <cellStyle name="Normal 2 2 3 7" xfId="23321" xr:uid="{7E0FF9B1-2C0E-446B-BE72-D2F3781C708B}"/>
    <cellStyle name="Normal 2 2 3 7 2" xfId="23322" xr:uid="{0BA17BE4-AC22-4910-9325-E308AC4C1C8B}"/>
    <cellStyle name="Normal 2 2 3 7 3" xfId="23323" xr:uid="{8B2EE9AE-9EF8-4F98-8F01-098A0E25DEDE}"/>
    <cellStyle name="Normal 2 2 3 7 4" xfId="23324" xr:uid="{827FB115-98B1-4DE0-BB4B-131BDCB93B84}"/>
    <cellStyle name="Normal 2 2 3 7 5" xfId="23325" xr:uid="{59DEDF9C-4137-4420-AFD5-348853EE8690}"/>
    <cellStyle name="Normal 2 2 3 7 6" xfId="23326" xr:uid="{086FFEFD-A9DE-4C88-A359-25292FB6AA38}"/>
    <cellStyle name="Normal 2 2 3 8" xfId="23327" xr:uid="{E85500F5-628C-4119-BE3C-F0C7E5641B8B}"/>
    <cellStyle name="Normal 2 2 3 8 2" xfId="23328" xr:uid="{79A00AA4-9F3E-4838-B211-4C8D02F6A6D8}"/>
    <cellStyle name="Normal 2 2 3 8 3" xfId="23329" xr:uid="{977F0FD9-65EF-4A25-8F6F-7BD91952ACC9}"/>
    <cellStyle name="Normal 2 2 3 8 4" xfId="23330" xr:uid="{94C475B7-C6FB-404F-B19C-BEB6C6093423}"/>
    <cellStyle name="Normal 2 2 3 8 5" xfId="23331" xr:uid="{792FBED5-A0ED-4FCF-94FD-E51C191B10D4}"/>
    <cellStyle name="Normal 2 2 3 8 6" xfId="23332" xr:uid="{3018CB77-6A77-4CB2-9F62-097DDDF8A8EA}"/>
    <cellStyle name="Normal 2 2 3 9" xfId="23333" xr:uid="{2EECA6C7-2A2A-4819-8087-6D92CEA8E6F4}"/>
    <cellStyle name="Normal 2 2 30" xfId="23334" xr:uid="{AA526EE1-1273-45EF-8A65-DB74BA20C569}"/>
    <cellStyle name="Normal 2 2 30 2" xfId="23335" xr:uid="{78FF79BC-C3F2-43E2-BBC9-C217FE334A14}"/>
    <cellStyle name="Normal 2 2 31" xfId="23336" xr:uid="{D3869479-8FC7-4C51-A387-B8A23279E815}"/>
    <cellStyle name="Normal 2 2 31 2" xfId="23337" xr:uid="{25F4E78F-21FB-404E-A203-39718B39FACC}"/>
    <cellStyle name="Normal 2 2 32" xfId="23338" xr:uid="{9EAC68BA-A8A6-47EB-A301-C23B2F6C3B2C}"/>
    <cellStyle name="Normal 2 2 32 2" xfId="23339" xr:uid="{1BBA8AC9-1B43-4AEC-8B1D-3744DFB5964F}"/>
    <cellStyle name="Normal 2 2 33" xfId="23340" xr:uid="{663A66F7-3B25-4929-B13F-5F6A56987B26}"/>
    <cellStyle name="Normal 2 2 33 2" xfId="23341" xr:uid="{1BBB2272-743B-4F60-93A4-684D24190B45}"/>
    <cellStyle name="Normal 2 2 34" xfId="23342" xr:uid="{C85227E1-008C-4D29-9244-687FB59985BD}"/>
    <cellStyle name="Normal 2 2 34 2" xfId="23343" xr:uid="{6EA966FE-4D5E-426C-8EEA-F3409F5C189C}"/>
    <cellStyle name="Normal 2 2 35" xfId="23344" xr:uid="{5174543E-9C6B-491E-89A4-BFC5086B168E}"/>
    <cellStyle name="Normal 2 2 35 2" xfId="23345" xr:uid="{8C51F1A9-2911-4D65-9B99-2DA4DA9DE7ED}"/>
    <cellStyle name="Normal 2 2 36" xfId="23346" xr:uid="{BED51645-CDE7-4C3D-8C85-BDD871FE9445}"/>
    <cellStyle name="Normal 2 2 36 2" xfId="23347" xr:uid="{C51857E0-0D07-4BBC-A960-7EFD658692B1}"/>
    <cellStyle name="Normal 2 2 37" xfId="23348" xr:uid="{92771302-4B70-4A40-9950-CB9E59599D33}"/>
    <cellStyle name="Normal 2 2 37 10" xfId="23349" xr:uid="{8E19DDD9-F3CF-4BDE-9F8B-8570A3EB8943}"/>
    <cellStyle name="Normal 2 2 37 11" xfId="23350" xr:uid="{8D50D713-8BB1-40AB-AC68-6E58C5A4594D}"/>
    <cellStyle name="Normal 2 2 37 12" xfId="23351" xr:uid="{0AF31957-6538-405C-A22C-FA363E6AD0FB}"/>
    <cellStyle name="Normal 2 2 37 13" xfId="23352" xr:uid="{F3C3AED8-1BD3-40BE-B91A-2D25CFCC591B}"/>
    <cellStyle name="Normal 2 2 37 14" xfId="23353" xr:uid="{A0EDE77E-FABC-4F68-B16C-031D3923FAB9}"/>
    <cellStyle name="Normal 2 2 37 2" xfId="23354" xr:uid="{33C69F8D-0274-4DBF-B282-DD6D5583F9B0}"/>
    <cellStyle name="Normal 2 2 37 2 2" xfId="23355" xr:uid="{DDE00435-911F-4011-8BEE-3C7CCD9B6750}"/>
    <cellStyle name="Normal 2 2 37 2 3" xfId="23356" xr:uid="{7B7173E8-4F34-4C0B-9120-FC6C01578F8F}"/>
    <cellStyle name="Normal 2 2 37 2 4" xfId="23357" xr:uid="{B084E8C1-2CEE-4AED-817E-39FB8D6FFB15}"/>
    <cellStyle name="Normal 2 2 37 2 5" xfId="23358" xr:uid="{DAFAD4D9-694B-4AFD-AFB0-ADE210220CF8}"/>
    <cellStyle name="Normal 2 2 37 2 6" xfId="23359" xr:uid="{45E4C91F-814E-4C29-9C30-A7B0FC84AE51}"/>
    <cellStyle name="Normal 2 2 37 3" xfId="23360" xr:uid="{ABA20A5D-609B-499B-80D5-6419D6D36B12}"/>
    <cellStyle name="Normal 2 2 37 3 2" xfId="23361" xr:uid="{FAF57D0D-8257-4D7F-9946-B91F5948A6D6}"/>
    <cellStyle name="Normal 2 2 37 3 3" xfId="23362" xr:uid="{AD0C09AD-4516-4FB1-93FE-ECCB740059C0}"/>
    <cellStyle name="Normal 2 2 37 3 4" xfId="23363" xr:uid="{BB2390FE-0FC3-4529-9C98-D849A4509403}"/>
    <cellStyle name="Normal 2 2 37 3 5" xfId="23364" xr:uid="{E5B61A50-2ECC-4DFB-93CA-CFB9B42E641B}"/>
    <cellStyle name="Normal 2 2 37 3 6" xfId="23365" xr:uid="{ED306C2A-09DC-4CBA-86AF-93B3A0A1ED4C}"/>
    <cellStyle name="Normal 2 2 37 4" xfId="23366" xr:uid="{BD5DF6FB-80D8-44FE-B808-85F23E732766}"/>
    <cellStyle name="Normal 2 2 37 4 2" xfId="23367" xr:uid="{4856ED76-AB4E-486C-B12B-6914700EC1C9}"/>
    <cellStyle name="Normal 2 2 37 4 3" xfId="23368" xr:uid="{18007B68-6739-4085-8B50-821CE39323B6}"/>
    <cellStyle name="Normal 2 2 37 4 4" xfId="23369" xr:uid="{8A24CF3A-A2F9-45A5-87CC-80AB203A3012}"/>
    <cellStyle name="Normal 2 2 37 4 5" xfId="23370" xr:uid="{5EBC557D-B440-4676-87D5-249FFFA4BABF}"/>
    <cellStyle name="Normal 2 2 37 4 6" xfId="23371" xr:uid="{2963C62E-5BAC-4301-A8FD-CC3C1246E90D}"/>
    <cellStyle name="Normal 2 2 37 5" xfId="23372" xr:uid="{E543846A-9E5A-437B-8BE1-36B98AF00E92}"/>
    <cellStyle name="Normal 2 2 37 5 2" xfId="23373" xr:uid="{BE97D606-2E42-4DD9-A9B4-BECC5061111E}"/>
    <cellStyle name="Normal 2 2 37 5 3" xfId="23374" xr:uid="{445B2D33-B8A1-411F-A4CF-4A365A9A8F79}"/>
    <cellStyle name="Normal 2 2 37 5 4" xfId="23375" xr:uid="{5485861D-70CB-4721-9D32-8309E3CE42A6}"/>
    <cellStyle name="Normal 2 2 37 5 5" xfId="23376" xr:uid="{0C364241-1192-46A3-AC3F-512E3C90BEA7}"/>
    <cellStyle name="Normal 2 2 37 5 6" xfId="23377" xr:uid="{0B5236B9-938D-408E-9EB3-D90CFF18D8E4}"/>
    <cellStyle name="Normal 2 2 37 6" xfId="23378" xr:uid="{F6270D30-514C-4694-9172-E6B708773D0C}"/>
    <cellStyle name="Normal 2 2 37 6 2" xfId="23379" xr:uid="{0E7032C2-E0B0-4FB2-9AD8-5317E8FC31D1}"/>
    <cellStyle name="Normal 2 2 37 6 3" xfId="23380" xr:uid="{34EB4580-ED4C-49EB-A40B-F5EE8C014FD3}"/>
    <cellStyle name="Normal 2 2 37 6 4" xfId="23381" xr:uid="{9A5BFB9B-613D-42C1-A6A0-ED551FCCCABA}"/>
    <cellStyle name="Normal 2 2 37 6 5" xfId="23382" xr:uid="{54BF1F7B-DA74-4DC4-8859-0164D80A3930}"/>
    <cellStyle name="Normal 2 2 37 6 6" xfId="23383" xr:uid="{74ED1B78-4104-45BF-BBDD-7149446DD7F3}"/>
    <cellStyle name="Normal 2 2 37 7" xfId="23384" xr:uid="{EC9C6BEA-8774-4FA5-A564-65A805F16ECF}"/>
    <cellStyle name="Normal 2 2 37 7 2" xfId="23385" xr:uid="{17FC41EA-F75C-4045-87A0-9D5D37669DB4}"/>
    <cellStyle name="Normal 2 2 37 7 3" xfId="23386" xr:uid="{834AFBA8-03CC-431C-B77A-F5289CF904A0}"/>
    <cellStyle name="Normal 2 2 37 7 4" xfId="23387" xr:uid="{AD6389F7-7272-4175-ADB4-791960FE56FD}"/>
    <cellStyle name="Normal 2 2 37 7 5" xfId="23388" xr:uid="{C35120D1-2F08-469D-BF2C-26B42BBC586E}"/>
    <cellStyle name="Normal 2 2 37 7 6" xfId="23389" xr:uid="{B17A0753-4A16-4ADE-A628-1FC4587AE0BA}"/>
    <cellStyle name="Normal 2 2 37 8" xfId="23390" xr:uid="{EA57F6F3-5A0E-47FE-969A-B2C61EE02AF5}"/>
    <cellStyle name="Normal 2 2 37 8 2" xfId="23391" xr:uid="{3E2456F6-0807-4176-870F-FF263B7D36C5}"/>
    <cellStyle name="Normal 2 2 37 8 3" xfId="23392" xr:uid="{D3714AE7-8C1F-48D5-AD43-4A8D74DDBF25}"/>
    <cellStyle name="Normal 2 2 37 8 4" xfId="23393" xr:uid="{43F97E18-7407-473D-9A89-19428FA9A2DB}"/>
    <cellStyle name="Normal 2 2 37 8 5" xfId="23394" xr:uid="{ECB93564-1AAC-4549-8B5A-852C96678207}"/>
    <cellStyle name="Normal 2 2 37 8 6" xfId="23395" xr:uid="{826CC454-8E8D-4A2D-8886-C629C1147D0D}"/>
    <cellStyle name="Normal 2 2 37 9" xfId="23396" xr:uid="{1D84606E-8510-41E4-9919-6D27A843CDAA}"/>
    <cellStyle name="Normal 2 2 38" xfId="23397" xr:uid="{D4230C70-C873-46A8-BD28-7218682C33E6}"/>
    <cellStyle name="Normal 2 2 38 10" xfId="23398" xr:uid="{78D51290-97EC-465F-9D0F-39B3C7E80576}"/>
    <cellStyle name="Normal 2 2 38 11" xfId="23399" xr:uid="{E0783FC5-CCED-4651-84A5-6A29D6598A2B}"/>
    <cellStyle name="Normal 2 2 38 12" xfId="23400" xr:uid="{D85E6226-8645-4004-8658-9B6F3A302AF7}"/>
    <cellStyle name="Normal 2 2 38 13" xfId="23401" xr:uid="{AF5416CA-4DA5-4C5F-9385-F1626ABEC297}"/>
    <cellStyle name="Normal 2 2 38 14" xfId="23402" xr:uid="{74B4632C-85E7-4E25-ADC3-114985AD73D9}"/>
    <cellStyle name="Normal 2 2 38 2" xfId="23403" xr:uid="{789FC580-38A3-46FB-B2C9-0662CB70A3C2}"/>
    <cellStyle name="Normal 2 2 38 2 2" xfId="23404" xr:uid="{6751D36E-C44C-446D-AA1C-238C9A44933F}"/>
    <cellStyle name="Normal 2 2 38 2 3" xfId="23405" xr:uid="{496A7B31-1580-4872-8445-F7FE3D266343}"/>
    <cellStyle name="Normal 2 2 38 2 4" xfId="23406" xr:uid="{FC97928B-AA8F-4C2E-8F87-E8EF0C546206}"/>
    <cellStyle name="Normal 2 2 38 2 5" xfId="23407" xr:uid="{AF988A04-1498-4925-95A0-512C9A86A621}"/>
    <cellStyle name="Normal 2 2 38 2 6" xfId="23408" xr:uid="{5774BFA7-46FD-4EC0-A6CD-A185E55626FC}"/>
    <cellStyle name="Normal 2 2 38 3" xfId="23409" xr:uid="{C34ED9CD-A13C-490F-8772-EC8E02F80F67}"/>
    <cellStyle name="Normal 2 2 38 3 2" xfId="23410" xr:uid="{EE1276B1-2E04-4EDA-B104-EE46EF090EE2}"/>
    <cellStyle name="Normal 2 2 38 3 3" xfId="23411" xr:uid="{BC83991C-BBBB-4729-9B48-569B1F5CD9FE}"/>
    <cellStyle name="Normal 2 2 38 3 4" xfId="23412" xr:uid="{C7061363-5277-4CDC-8D8C-0A72E68FA42E}"/>
    <cellStyle name="Normal 2 2 38 3 5" xfId="23413" xr:uid="{7E09D810-A91E-4E53-A2A7-A7EDB41E3A2A}"/>
    <cellStyle name="Normal 2 2 38 3 6" xfId="23414" xr:uid="{17B6B41C-F6D7-46EF-963E-6E31EC5B9D96}"/>
    <cellStyle name="Normal 2 2 38 4" xfId="23415" xr:uid="{58888CC8-03AA-44DB-AD5A-2D770E51065D}"/>
    <cellStyle name="Normal 2 2 38 4 2" xfId="23416" xr:uid="{82BBB0A3-1371-4105-A515-06D61CD7D3E3}"/>
    <cellStyle name="Normal 2 2 38 4 3" xfId="23417" xr:uid="{7CA6A133-71C5-4FE7-80BC-4534BA133B32}"/>
    <cellStyle name="Normal 2 2 38 4 4" xfId="23418" xr:uid="{06EAC12B-5902-45F6-B36E-9EBE2ADDCB68}"/>
    <cellStyle name="Normal 2 2 38 4 5" xfId="23419" xr:uid="{440919C1-8564-422B-9FFB-074B54025F77}"/>
    <cellStyle name="Normal 2 2 38 4 6" xfId="23420" xr:uid="{1E155D43-D128-4F04-9905-A123CEF00410}"/>
    <cellStyle name="Normal 2 2 38 5" xfId="23421" xr:uid="{F2F970C7-6EDA-4806-90AE-E4DFB6900009}"/>
    <cellStyle name="Normal 2 2 38 5 2" xfId="23422" xr:uid="{B3725D3A-B743-4EFF-A59A-05546E24C57B}"/>
    <cellStyle name="Normal 2 2 38 5 3" xfId="23423" xr:uid="{48D1C2B9-1AAD-452F-BC8F-CA11BCD558F6}"/>
    <cellStyle name="Normal 2 2 38 5 4" xfId="23424" xr:uid="{E9779438-DCD1-4B8A-88A5-BCAB00D25F9C}"/>
    <cellStyle name="Normal 2 2 38 5 5" xfId="23425" xr:uid="{3B082EA0-8609-4760-A080-99A55D744C09}"/>
    <cellStyle name="Normal 2 2 38 5 6" xfId="23426" xr:uid="{9538EDBD-9733-4508-A825-23CE18563045}"/>
    <cellStyle name="Normal 2 2 38 6" xfId="23427" xr:uid="{70C3EBF2-C3E5-43E5-B642-6723A021226B}"/>
    <cellStyle name="Normal 2 2 38 6 2" xfId="23428" xr:uid="{810AA12F-E066-4A84-A37A-1AEBAEE59AB2}"/>
    <cellStyle name="Normal 2 2 38 6 3" xfId="23429" xr:uid="{E5E60BA7-17AE-485C-9676-9CEF6A745A0F}"/>
    <cellStyle name="Normal 2 2 38 6 4" xfId="23430" xr:uid="{265FBC87-3296-4ADD-B028-126412051F38}"/>
    <cellStyle name="Normal 2 2 38 6 5" xfId="23431" xr:uid="{8721741C-3FBB-4412-8103-06F96D621831}"/>
    <cellStyle name="Normal 2 2 38 6 6" xfId="23432" xr:uid="{29D65E83-B0F4-490D-966C-C0A87F4AE27B}"/>
    <cellStyle name="Normal 2 2 38 7" xfId="23433" xr:uid="{D234139B-C6DD-43F6-8E5C-EBCEE31A8996}"/>
    <cellStyle name="Normal 2 2 38 7 2" xfId="23434" xr:uid="{E2BA26E4-ABA1-4AF4-A0BC-F68915A19945}"/>
    <cellStyle name="Normal 2 2 38 7 3" xfId="23435" xr:uid="{19576969-1048-4B1C-82F4-880E1A1E8E65}"/>
    <cellStyle name="Normal 2 2 38 7 4" xfId="23436" xr:uid="{958BFDC7-E0EB-4100-BEFA-5BDA84CD0AFC}"/>
    <cellStyle name="Normal 2 2 38 7 5" xfId="23437" xr:uid="{67F13FCB-346A-4501-8BFB-D4EA40BF8073}"/>
    <cellStyle name="Normal 2 2 38 7 6" xfId="23438" xr:uid="{228610C7-FCB8-4A60-AC86-B59B2C54D409}"/>
    <cellStyle name="Normal 2 2 38 8" xfId="23439" xr:uid="{1308B997-0C45-4636-BFE0-B60C6E16DD08}"/>
    <cellStyle name="Normal 2 2 38 8 2" xfId="23440" xr:uid="{EE9F098F-7897-41E8-9278-4EB79F9C00BA}"/>
    <cellStyle name="Normal 2 2 38 8 3" xfId="23441" xr:uid="{0788D613-7DE5-4807-87F7-C8846DCA0913}"/>
    <cellStyle name="Normal 2 2 38 8 4" xfId="23442" xr:uid="{3AFA1D2D-32FA-4A0A-9DE9-FDF9E08A3576}"/>
    <cellStyle name="Normal 2 2 38 8 5" xfId="23443" xr:uid="{6D41F32C-F1D3-44F4-B51C-FD96D775A28F}"/>
    <cellStyle name="Normal 2 2 38 8 6" xfId="23444" xr:uid="{0DF94585-19A7-4239-8651-E973C1593E3C}"/>
    <cellStyle name="Normal 2 2 38 9" xfId="23445" xr:uid="{067567C5-A2D8-46E9-B446-7C7A3736586A}"/>
    <cellStyle name="Normal 2 2 39" xfId="23446" xr:uid="{69998636-CDE9-4CEA-A5B3-8807FFDA6AD8}"/>
    <cellStyle name="Normal 2 2 39 10" xfId="23447" xr:uid="{656C397D-C72B-40BF-9B58-2BA3DDCBA794}"/>
    <cellStyle name="Normal 2 2 39 11" xfId="23448" xr:uid="{1DDE6363-FF66-40D1-8447-B15D8A1B1A5D}"/>
    <cellStyle name="Normal 2 2 39 12" xfId="23449" xr:uid="{C5F7FB86-5BC5-4F33-B52B-2FD7C7D4159F}"/>
    <cellStyle name="Normal 2 2 39 13" xfId="23450" xr:uid="{3FE1CBB5-97DF-4241-AD59-73EFF4B46229}"/>
    <cellStyle name="Normal 2 2 39 14" xfId="23451" xr:uid="{ACE32775-2392-49C1-B5A7-DD6EDE16FE69}"/>
    <cellStyle name="Normal 2 2 39 2" xfId="23452" xr:uid="{B7DFAB0D-F5B6-4CF1-A6D3-C455866A27F3}"/>
    <cellStyle name="Normal 2 2 39 2 2" xfId="23453" xr:uid="{806286E6-B6D5-4705-88D4-D15B9E237A41}"/>
    <cellStyle name="Normal 2 2 39 2 3" xfId="23454" xr:uid="{D50E5FB0-8F73-4A58-A8CF-011EBA096973}"/>
    <cellStyle name="Normal 2 2 39 2 4" xfId="23455" xr:uid="{EC88E524-7516-4F48-A955-351985D0C153}"/>
    <cellStyle name="Normal 2 2 39 2 5" xfId="23456" xr:uid="{A6844BF5-3273-4207-A90A-8D546C870AE9}"/>
    <cellStyle name="Normal 2 2 39 2 6" xfId="23457" xr:uid="{BC3CF60C-9679-47AE-A68D-07CB2B279BF9}"/>
    <cellStyle name="Normal 2 2 39 3" xfId="23458" xr:uid="{E23F831F-4D48-4D65-8854-B3CC9FF1EF7A}"/>
    <cellStyle name="Normal 2 2 39 3 2" xfId="23459" xr:uid="{56F6FDF5-445B-43FC-8722-E6B4D0220088}"/>
    <cellStyle name="Normal 2 2 39 3 3" xfId="23460" xr:uid="{39E1A298-BD0E-453C-ADFE-156C9A9B4C68}"/>
    <cellStyle name="Normal 2 2 39 3 4" xfId="23461" xr:uid="{872D57BB-2021-454B-B8AB-5E88B53EA663}"/>
    <cellStyle name="Normal 2 2 39 3 5" xfId="23462" xr:uid="{64DC2A7B-2A8A-42E1-97E7-A5F7D77C0219}"/>
    <cellStyle name="Normal 2 2 39 3 6" xfId="23463" xr:uid="{5F285EA3-F611-4ED2-916E-600306322101}"/>
    <cellStyle name="Normal 2 2 39 4" xfId="23464" xr:uid="{B5B025DA-AD76-46E2-9A4A-ED9BCA265DC9}"/>
    <cellStyle name="Normal 2 2 39 4 2" xfId="23465" xr:uid="{1AF49838-C4C3-4D98-8A24-983F4D2B479D}"/>
    <cellStyle name="Normal 2 2 39 4 3" xfId="23466" xr:uid="{539DEDC1-DBFD-47C7-8AC3-C727EB5BCE12}"/>
    <cellStyle name="Normal 2 2 39 4 4" xfId="23467" xr:uid="{7BA7C4E2-6402-42EF-B206-12D7DBACCE3F}"/>
    <cellStyle name="Normal 2 2 39 4 5" xfId="23468" xr:uid="{C8E7BEDC-8B66-4099-82E2-DEF63A034FC6}"/>
    <cellStyle name="Normal 2 2 39 4 6" xfId="23469" xr:uid="{B1BA0FEA-DE3B-4F36-90B1-A63D38A622D3}"/>
    <cellStyle name="Normal 2 2 39 5" xfId="23470" xr:uid="{A2FFE089-EE72-40F2-8D05-5268A6D53160}"/>
    <cellStyle name="Normal 2 2 39 5 2" xfId="23471" xr:uid="{C993FF73-0ABA-4916-8319-707399452A81}"/>
    <cellStyle name="Normal 2 2 39 5 3" xfId="23472" xr:uid="{9591CCE1-50D9-4827-8DE8-CF06A76636D4}"/>
    <cellStyle name="Normal 2 2 39 5 4" xfId="23473" xr:uid="{CC308FC7-1082-4E85-BD55-489FD0D7EFA9}"/>
    <cellStyle name="Normal 2 2 39 5 5" xfId="23474" xr:uid="{FD099617-753D-4E09-9EA5-9098A77995EA}"/>
    <cellStyle name="Normal 2 2 39 5 6" xfId="23475" xr:uid="{72FC0222-7723-4E0E-AFFF-2BF0806A6B8D}"/>
    <cellStyle name="Normal 2 2 39 6" xfId="23476" xr:uid="{923C949E-31D0-4780-852A-C463B2EDA003}"/>
    <cellStyle name="Normal 2 2 39 6 2" xfId="23477" xr:uid="{254C7C13-F990-4F1A-84E0-E99041D4CE2B}"/>
    <cellStyle name="Normal 2 2 39 6 3" xfId="23478" xr:uid="{31512B62-C9F0-4B54-944A-470D4C15AB2E}"/>
    <cellStyle name="Normal 2 2 39 6 4" xfId="23479" xr:uid="{6B9C27AF-1C67-48B8-9AC4-63B4314A0E22}"/>
    <cellStyle name="Normal 2 2 39 6 5" xfId="23480" xr:uid="{4763CCA2-8A78-4EB5-8917-789313FB39FC}"/>
    <cellStyle name="Normal 2 2 39 6 6" xfId="23481" xr:uid="{BEF8796E-B904-4540-8D2C-5F9FCDEEEE6B}"/>
    <cellStyle name="Normal 2 2 39 7" xfId="23482" xr:uid="{905F65A7-22FA-4079-99E7-3EE38C58E7D4}"/>
    <cellStyle name="Normal 2 2 39 7 2" xfId="23483" xr:uid="{6DA206B4-1884-4D4A-A873-28CEE45D38F1}"/>
    <cellStyle name="Normal 2 2 39 7 3" xfId="23484" xr:uid="{C2A889A2-3391-4FD2-B977-65697304BAFF}"/>
    <cellStyle name="Normal 2 2 39 7 4" xfId="23485" xr:uid="{3C60C2BF-AE48-4D8B-87F7-BBE5B6443340}"/>
    <cellStyle name="Normal 2 2 39 7 5" xfId="23486" xr:uid="{A0E64AD2-A184-46F2-B079-571B6DF479A8}"/>
    <cellStyle name="Normal 2 2 39 7 6" xfId="23487" xr:uid="{7E8206C2-EE6D-4897-A33F-7E1281BAD92F}"/>
    <cellStyle name="Normal 2 2 39 8" xfId="23488" xr:uid="{935D3D1D-C93C-4801-8CD4-2283EBFD9838}"/>
    <cellStyle name="Normal 2 2 39 8 2" xfId="23489" xr:uid="{E33B3CAB-EB05-46BA-9463-488F67BCA5CF}"/>
    <cellStyle name="Normal 2 2 39 8 3" xfId="23490" xr:uid="{78624966-F25E-4827-9D1D-1F35E8C22259}"/>
    <cellStyle name="Normal 2 2 39 8 4" xfId="23491" xr:uid="{D5E484AF-69AF-48FF-BD01-99CA76C07D20}"/>
    <cellStyle name="Normal 2 2 39 8 5" xfId="23492" xr:uid="{2A5F0A7B-F098-45D0-82BF-BF81E253FF0B}"/>
    <cellStyle name="Normal 2 2 39 8 6" xfId="23493" xr:uid="{87680C51-92CC-4A3F-A0E8-730E5CB1C51E}"/>
    <cellStyle name="Normal 2 2 39 9" xfId="23494" xr:uid="{806C115B-C866-4FB7-A538-0274A8AC8DEE}"/>
    <cellStyle name="Normal 2 2 4" xfId="1084" xr:uid="{3E34A8D1-C54D-494D-B405-AD403864683F}"/>
    <cellStyle name="Normal 2 2 4 10" xfId="23495" xr:uid="{2C532DCE-199D-49B2-9B13-6CE836C95290}"/>
    <cellStyle name="Normal 2 2 4 11" xfId="23496" xr:uid="{11922A39-9883-4AB8-AEF1-8CDB214D91FD}"/>
    <cellStyle name="Normal 2 2 4 12" xfId="23497" xr:uid="{A791F278-0742-4ED2-AA47-E013143C146C}"/>
    <cellStyle name="Normal 2 2 4 13" xfId="23498" xr:uid="{D3E83188-9350-46BC-BE9D-133BFE2129B2}"/>
    <cellStyle name="Normal 2 2 4 14" xfId="23499" xr:uid="{A8F0A2F3-B88D-49C3-B65E-1696DD07AFCD}"/>
    <cellStyle name="Normal 2 2 4 2" xfId="23500" xr:uid="{B114E719-F60B-4229-808B-BDEEAE7E3BAA}"/>
    <cellStyle name="Normal 2 2 4 2 2" xfId="23501" xr:uid="{38556A11-4C9E-47E5-A570-33D9C60791A2}"/>
    <cellStyle name="Normal 2 2 4 2 3" xfId="23502" xr:uid="{46F082F1-02C7-44CF-84F9-96D78D85E6ED}"/>
    <cellStyle name="Normal 2 2 4 2 4" xfId="23503" xr:uid="{96E35382-1205-4AA6-A478-49D4D469352B}"/>
    <cellStyle name="Normal 2 2 4 2 5" xfId="23504" xr:uid="{FAF0B202-B822-4949-A1A0-2AED1F31FF65}"/>
    <cellStyle name="Normal 2 2 4 2 6" xfId="23505" xr:uid="{FB63F871-DF2B-4284-B6DC-40DD69C2BDDE}"/>
    <cellStyle name="Normal 2 2 4 3" xfId="23506" xr:uid="{BA522954-BEA1-43AD-A5FD-FC450AAAC719}"/>
    <cellStyle name="Normal 2 2 4 3 2" xfId="23507" xr:uid="{2FDD9D39-FFC0-4D91-9398-D60B61F2915F}"/>
    <cellStyle name="Normal 2 2 4 3 3" xfId="23508" xr:uid="{B10BDBEF-1217-4E81-8F0C-D8630F4BB2CA}"/>
    <cellStyle name="Normal 2 2 4 3 4" xfId="23509" xr:uid="{E4984983-800B-4834-A421-10F2D4F8B5CC}"/>
    <cellStyle name="Normal 2 2 4 3 5" xfId="23510" xr:uid="{9D6271FB-A740-4A49-B52B-ADACCD45B1F2}"/>
    <cellStyle name="Normal 2 2 4 3 6" xfId="23511" xr:uid="{94762CBF-9F94-4E0C-B349-C785A06F20B2}"/>
    <cellStyle name="Normal 2 2 4 4" xfId="23512" xr:uid="{6DFC53AA-37A4-4DC9-B84A-B4984D75FDD1}"/>
    <cellStyle name="Normal 2 2 4 4 2" xfId="23513" xr:uid="{FC1F0BB7-553E-410D-88EB-DC43529308AF}"/>
    <cellStyle name="Normal 2 2 4 4 3" xfId="23514" xr:uid="{AB91EE5D-BF78-42A0-9BE9-B466207D574B}"/>
    <cellStyle name="Normal 2 2 4 4 4" xfId="23515" xr:uid="{57F16015-EE59-4083-9ABC-3E9D1907DE5B}"/>
    <cellStyle name="Normal 2 2 4 4 5" xfId="23516" xr:uid="{901D3952-1DF7-4A52-A8BC-488B5F950543}"/>
    <cellStyle name="Normal 2 2 4 4 6" xfId="23517" xr:uid="{DEDE62FD-263F-467D-B5C1-5712A5E4C450}"/>
    <cellStyle name="Normal 2 2 4 5" xfId="23518" xr:uid="{35A633CF-8C16-4E68-A365-004CD4683193}"/>
    <cellStyle name="Normal 2 2 4 5 2" xfId="23519" xr:uid="{6E9752C7-6634-4571-BD52-D075DB857B46}"/>
    <cellStyle name="Normal 2 2 4 5 3" xfId="23520" xr:uid="{1DE7E019-FF63-4DFA-A25C-C9043DE7D2FA}"/>
    <cellStyle name="Normal 2 2 4 5 4" xfId="23521" xr:uid="{E8226CBE-48E5-4AE1-8079-67703F5AC1E5}"/>
    <cellStyle name="Normal 2 2 4 5 5" xfId="23522" xr:uid="{E7C02B5D-EA3F-4E79-9A7A-5D965203A079}"/>
    <cellStyle name="Normal 2 2 4 5 6" xfId="23523" xr:uid="{420449DC-7211-415F-B1B7-2C77CEF4AFE0}"/>
    <cellStyle name="Normal 2 2 4 6" xfId="23524" xr:uid="{F5CBCB80-D64B-4C04-89C3-5254303A2D3B}"/>
    <cellStyle name="Normal 2 2 4 6 2" xfId="23525" xr:uid="{FDCDB653-A95C-4D8C-860B-CDBC67EB4F3F}"/>
    <cellStyle name="Normal 2 2 4 6 3" xfId="23526" xr:uid="{AFFE110D-5D6C-4090-989B-A44AC2933AF8}"/>
    <cellStyle name="Normal 2 2 4 6 4" xfId="23527" xr:uid="{A063302B-6827-45EE-84D4-B36D014AB090}"/>
    <cellStyle name="Normal 2 2 4 6 5" xfId="23528" xr:uid="{BFFE19BE-213F-4E9E-84EE-CEB5F9FF6759}"/>
    <cellStyle name="Normal 2 2 4 6 6" xfId="23529" xr:uid="{5A1B2641-FFA0-4C75-A1CD-1E984C4B10F3}"/>
    <cellStyle name="Normal 2 2 4 7" xfId="23530" xr:uid="{CB603F46-1A54-4867-868A-5C32BE32720B}"/>
    <cellStyle name="Normal 2 2 4 7 2" xfId="23531" xr:uid="{C314BCA3-99CC-4EE8-8871-63B6EA2C969A}"/>
    <cellStyle name="Normal 2 2 4 7 3" xfId="23532" xr:uid="{F669769B-12BA-4167-9A89-C9E949906F82}"/>
    <cellStyle name="Normal 2 2 4 7 4" xfId="23533" xr:uid="{4D29719D-453E-44F7-9150-1B2825947B15}"/>
    <cellStyle name="Normal 2 2 4 7 5" xfId="23534" xr:uid="{7C754F46-FA74-4CD8-8B48-ED398DC08259}"/>
    <cellStyle name="Normal 2 2 4 7 6" xfId="23535" xr:uid="{4928EF52-72A2-44B6-B3D0-DC9293068E89}"/>
    <cellStyle name="Normal 2 2 4 8" xfId="23536" xr:uid="{3841DB10-DBD8-42D1-8E04-2AF2E4634BC8}"/>
    <cellStyle name="Normal 2 2 4 8 2" xfId="23537" xr:uid="{92029834-ED40-4CA0-8CB3-A678C6B6A1C3}"/>
    <cellStyle name="Normal 2 2 4 8 3" xfId="23538" xr:uid="{506549BD-D8C6-47F0-9B46-B19CDAA4D6FE}"/>
    <cellStyle name="Normal 2 2 4 8 4" xfId="23539" xr:uid="{449EB6B6-1F41-48EE-9CFA-6F357333B9B1}"/>
    <cellStyle name="Normal 2 2 4 8 5" xfId="23540" xr:uid="{B3D1495C-FFCB-44DE-BEF1-5D4D40246FE6}"/>
    <cellStyle name="Normal 2 2 4 8 6" xfId="23541" xr:uid="{A13A9C51-80EE-4F28-8BCF-7F34843AE026}"/>
    <cellStyle name="Normal 2 2 4 9" xfId="23542" xr:uid="{15E598D5-D395-415D-A55E-6A66DCA3E410}"/>
    <cellStyle name="Normal 2 2 40" xfId="23543" xr:uid="{7C7578F0-7768-4F07-9480-7D382D6C2077}"/>
    <cellStyle name="Normal 2 2 40 10" xfId="23544" xr:uid="{4ADF08CA-3156-453E-96BB-145E24430E8A}"/>
    <cellStyle name="Normal 2 2 40 11" xfId="23545" xr:uid="{76BB8886-93FE-4D98-81C8-921CC9FC2E5E}"/>
    <cellStyle name="Normal 2 2 40 12" xfId="23546" xr:uid="{811576CC-7862-4344-B71B-8010A1D29CAB}"/>
    <cellStyle name="Normal 2 2 40 13" xfId="23547" xr:uid="{EFCB4784-BEDE-4A04-9579-1DBBE16CCC61}"/>
    <cellStyle name="Normal 2 2 40 14" xfId="23548" xr:uid="{A5509AE7-8611-4783-806F-DC0C9E54624E}"/>
    <cellStyle name="Normal 2 2 40 2" xfId="23549" xr:uid="{5CEC7ABE-D0A8-4AD3-AC4B-AEDAF47F6526}"/>
    <cellStyle name="Normal 2 2 40 2 2" xfId="23550" xr:uid="{C2134572-B1E7-44B5-8639-0CD340A9A033}"/>
    <cellStyle name="Normal 2 2 40 2 3" xfId="23551" xr:uid="{EA182855-2139-4329-A57B-D756270976CB}"/>
    <cellStyle name="Normal 2 2 40 2 4" xfId="23552" xr:uid="{43EA6D17-B606-4A4E-9F3D-441911206CE0}"/>
    <cellStyle name="Normal 2 2 40 2 5" xfId="23553" xr:uid="{1BA57707-A424-4DC8-999E-25C333F7EE35}"/>
    <cellStyle name="Normal 2 2 40 2 6" xfId="23554" xr:uid="{459004E7-EEDD-431D-B9DD-331686A47C3F}"/>
    <cellStyle name="Normal 2 2 40 3" xfId="23555" xr:uid="{1628ABD2-FB39-4D92-9EDD-844AC023EF10}"/>
    <cellStyle name="Normal 2 2 40 3 2" xfId="23556" xr:uid="{1123DC76-3183-4A45-AAA9-4FD9BAAFC0B9}"/>
    <cellStyle name="Normal 2 2 40 3 3" xfId="23557" xr:uid="{BD16BADA-B9FD-4C76-8588-2915555B8D37}"/>
    <cellStyle name="Normal 2 2 40 3 4" xfId="23558" xr:uid="{8F4B2B82-0780-4546-958B-4720E3B282C9}"/>
    <cellStyle name="Normal 2 2 40 3 5" xfId="23559" xr:uid="{34DFA3E0-4D2F-4F37-80E9-B6162F8B0834}"/>
    <cellStyle name="Normal 2 2 40 3 6" xfId="23560" xr:uid="{8BE6916A-1D87-429F-AB6F-1DE5959D62DF}"/>
    <cellStyle name="Normal 2 2 40 4" xfId="23561" xr:uid="{1E4F6DE1-ABB2-4407-843B-0E7943D98E2C}"/>
    <cellStyle name="Normal 2 2 40 4 2" xfId="23562" xr:uid="{EF132512-569E-4549-AA4E-540BCB31BD06}"/>
    <cellStyle name="Normal 2 2 40 4 3" xfId="23563" xr:uid="{F2C2073C-F916-4AB2-8A53-6D9D4D366835}"/>
    <cellStyle name="Normal 2 2 40 4 4" xfId="23564" xr:uid="{1D6C605A-2C10-4F1A-9B73-035B17D68AAD}"/>
    <cellStyle name="Normal 2 2 40 4 5" xfId="23565" xr:uid="{E599AA42-11C2-45E5-8534-899D1E46AB9F}"/>
    <cellStyle name="Normal 2 2 40 4 6" xfId="23566" xr:uid="{B624715C-C66D-4902-A58D-34D232189374}"/>
    <cellStyle name="Normal 2 2 40 5" xfId="23567" xr:uid="{2170E368-C061-4761-9028-20616F9196DC}"/>
    <cellStyle name="Normal 2 2 40 5 2" xfId="23568" xr:uid="{6AF16BBD-3812-4D24-8913-361177700D7E}"/>
    <cellStyle name="Normal 2 2 40 5 3" xfId="23569" xr:uid="{430F8E78-07EC-455E-9B21-D6503C8300EF}"/>
    <cellStyle name="Normal 2 2 40 5 4" xfId="23570" xr:uid="{B59F2B0E-D6D6-48EE-9A1C-54EECE72980C}"/>
    <cellStyle name="Normal 2 2 40 5 5" xfId="23571" xr:uid="{69949B20-66F8-4531-80AC-A70BB456D721}"/>
    <cellStyle name="Normal 2 2 40 5 6" xfId="23572" xr:uid="{B554709A-A8CE-40F2-8101-448CFA05955D}"/>
    <cellStyle name="Normal 2 2 40 6" xfId="23573" xr:uid="{2204B931-6CCE-46DD-AA6E-41B0949E110E}"/>
    <cellStyle name="Normal 2 2 40 6 2" xfId="23574" xr:uid="{22E13D77-08F4-46D0-B979-D290497F554D}"/>
    <cellStyle name="Normal 2 2 40 6 3" xfId="23575" xr:uid="{29FF3CC8-F0DC-47A1-A220-011386DF6763}"/>
    <cellStyle name="Normal 2 2 40 6 4" xfId="23576" xr:uid="{6EED38A3-F479-4755-8E72-BAE3C2FDC5FF}"/>
    <cellStyle name="Normal 2 2 40 6 5" xfId="23577" xr:uid="{301E7610-4296-4F93-AF4C-3A6878285B0F}"/>
    <cellStyle name="Normal 2 2 40 6 6" xfId="23578" xr:uid="{DFD2BB9C-8600-4E34-BAAC-AB8D9585B1E4}"/>
    <cellStyle name="Normal 2 2 40 7" xfId="23579" xr:uid="{707771C6-7AA2-460E-B040-A6AD882F60B0}"/>
    <cellStyle name="Normal 2 2 40 7 2" xfId="23580" xr:uid="{E958EF75-CBAD-438A-BEB0-DD4FA5FD17CA}"/>
    <cellStyle name="Normal 2 2 40 7 3" xfId="23581" xr:uid="{1D74EF4C-52FB-4FF6-BD2E-6EBC71B85E81}"/>
    <cellStyle name="Normal 2 2 40 7 4" xfId="23582" xr:uid="{861CF3B5-60EC-4BCE-B265-DAEE51FEF972}"/>
    <cellStyle name="Normal 2 2 40 7 5" xfId="23583" xr:uid="{71BCAF18-3260-4E5F-91EA-A5F22FDE99B6}"/>
    <cellStyle name="Normal 2 2 40 7 6" xfId="23584" xr:uid="{40C086E7-DD90-497E-903C-4EE3672EBD25}"/>
    <cellStyle name="Normal 2 2 40 8" xfId="23585" xr:uid="{51AF7628-2953-4FDF-9F24-34CD195D84B1}"/>
    <cellStyle name="Normal 2 2 40 8 2" xfId="23586" xr:uid="{79E01EC8-14B2-4C3A-B2DB-CF656C32137E}"/>
    <cellStyle name="Normal 2 2 40 8 3" xfId="23587" xr:uid="{C30C53D1-39E1-450D-8650-C3365CFA0D81}"/>
    <cellStyle name="Normal 2 2 40 8 4" xfId="23588" xr:uid="{AE1B04CB-D6DD-40E7-B9D2-34F3F09C841D}"/>
    <cellStyle name="Normal 2 2 40 8 5" xfId="23589" xr:uid="{9B2E2C2A-FA8E-46E2-A611-2E32B95AF707}"/>
    <cellStyle name="Normal 2 2 40 8 6" xfId="23590" xr:uid="{F2C20503-E4E3-481A-9C63-95933C9D8C4C}"/>
    <cellStyle name="Normal 2 2 40 9" xfId="23591" xr:uid="{58CC2B9A-DB79-4AB9-AE92-11EE6A53BDCB}"/>
    <cellStyle name="Normal 2 2 41" xfId="23592" xr:uid="{1C3F2B2A-B733-484C-BEE2-4F6DA26486B7}"/>
    <cellStyle name="Normal 2 2 41 10" xfId="23593" xr:uid="{339987B3-391E-44D8-835D-CE9EF80C3140}"/>
    <cellStyle name="Normal 2 2 41 11" xfId="23594" xr:uid="{0A8D8880-50B2-43CF-A9D3-58068176DFC1}"/>
    <cellStyle name="Normal 2 2 41 12" xfId="23595" xr:uid="{CEAAD441-F163-4913-8518-4E99B140CAAC}"/>
    <cellStyle name="Normal 2 2 41 13" xfId="23596" xr:uid="{76743970-B33B-4563-BC4E-C4210893955B}"/>
    <cellStyle name="Normal 2 2 41 14" xfId="23597" xr:uid="{F5D8D07E-F3B0-4371-9BD2-5BE3E2D8B445}"/>
    <cellStyle name="Normal 2 2 41 2" xfId="23598" xr:uid="{402E1B68-2728-483B-8583-B46ADA3B0B96}"/>
    <cellStyle name="Normal 2 2 41 2 2" xfId="23599" xr:uid="{ECD1C46D-7BAD-430F-ADB7-5B877732FE9F}"/>
    <cellStyle name="Normal 2 2 41 2 3" xfId="23600" xr:uid="{9A0AE9FD-389C-4ECC-9449-152A5D1DDB11}"/>
    <cellStyle name="Normal 2 2 41 2 4" xfId="23601" xr:uid="{62A9216C-3AE4-4AC6-A225-12012A0D3FCB}"/>
    <cellStyle name="Normal 2 2 41 2 5" xfId="23602" xr:uid="{07747B28-3324-4248-AF86-7D45407A4B35}"/>
    <cellStyle name="Normal 2 2 41 2 6" xfId="23603" xr:uid="{23C2EAE0-5EE9-4CB4-9D49-21F4C2A2F89F}"/>
    <cellStyle name="Normal 2 2 41 3" xfId="23604" xr:uid="{599780D6-0E68-4371-8AC3-00E25B408D55}"/>
    <cellStyle name="Normal 2 2 41 3 2" xfId="23605" xr:uid="{671BF42A-4ABE-4B4C-813D-61A78271E6CF}"/>
    <cellStyle name="Normal 2 2 41 3 3" xfId="23606" xr:uid="{052DFE1A-F179-4177-915E-FAA7A1DA027A}"/>
    <cellStyle name="Normal 2 2 41 3 4" xfId="23607" xr:uid="{43C3F1AE-A98D-4503-9A50-BF08E88BA94C}"/>
    <cellStyle name="Normal 2 2 41 3 5" xfId="23608" xr:uid="{109B0B39-B873-4EC6-AF96-1A21D5AA1C3D}"/>
    <cellStyle name="Normal 2 2 41 3 6" xfId="23609" xr:uid="{F7366192-473B-4ADF-99BF-0A3D01118E29}"/>
    <cellStyle name="Normal 2 2 41 4" xfId="23610" xr:uid="{BE6B1848-6888-4E08-9AB1-E37BF5E5B52E}"/>
    <cellStyle name="Normal 2 2 41 4 2" xfId="23611" xr:uid="{32BC2B8C-7E3E-427C-AFC0-AFD9624AB9C4}"/>
    <cellStyle name="Normal 2 2 41 4 3" xfId="23612" xr:uid="{5925D1E1-619F-4811-946B-40961DC7CAE6}"/>
    <cellStyle name="Normal 2 2 41 4 4" xfId="23613" xr:uid="{E91D48ED-D6DD-45E6-ABD7-F5A26947C61C}"/>
    <cellStyle name="Normal 2 2 41 4 5" xfId="23614" xr:uid="{6273E2FF-71C2-405D-A8DA-B5FE9BD0B3C7}"/>
    <cellStyle name="Normal 2 2 41 4 6" xfId="23615" xr:uid="{731B12A3-BEE4-491A-88F6-E85B9588CEB1}"/>
    <cellStyle name="Normal 2 2 41 5" xfId="23616" xr:uid="{8F20609C-7D41-4EB4-AEC5-7BA5BA02F43B}"/>
    <cellStyle name="Normal 2 2 41 5 2" xfId="23617" xr:uid="{15954EF9-B6D3-4DDF-A413-0E2D6C3EF2CF}"/>
    <cellStyle name="Normal 2 2 41 5 3" xfId="23618" xr:uid="{FD127F45-1B25-4712-AE3E-43ECAC5DFDF0}"/>
    <cellStyle name="Normal 2 2 41 5 4" xfId="23619" xr:uid="{F544EC68-5530-4FC0-8FD6-A4BD633BA7C4}"/>
    <cellStyle name="Normal 2 2 41 5 5" xfId="23620" xr:uid="{0FEE54CD-9323-4E10-8AF8-48418EC612BC}"/>
    <cellStyle name="Normal 2 2 41 5 6" xfId="23621" xr:uid="{C3710EB5-AC7E-4DB0-A94C-511BFCF1D460}"/>
    <cellStyle name="Normal 2 2 41 6" xfId="23622" xr:uid="{893568EE-57CE-4622-8D34-715057E30840}"/>
    <cellStyle name="Normal 2 2 41 6 2" xfId="23623" xr:uid="{CFA972E2-D546-4759-8632-AD5D6CB5EF70}"/>
    <cellStyle name="Normal 2 2 41 6 3" xfId="23624" xr:uid="{51DDE7BB-E633-499A-82ED-AE5C730A051B}"/>
    <cellStyle name="Normal 2 2 41 6 4" xfId="23625" xr:uid="{CB6A5543-DB6E-414A-9A55-F2E57AD98404}"/>
    <cellStyle name="Normal 2 2 41 6 5" xfId="23626" xr:uid="{9ED46F09-6F71-4082-B7E4-6E3FD8DF8D13}"/>
    <cellStyle name="Normal 2 2 41 6 6" xfId="23627" xr:uid="{F4950763-5B33-4015-B3DA-3FBCFD74469E}"/>
    <cellStyle name="Normal 2 2 41 7" xfId="23628" xr:uid="{12E62673-1A4B-4CC2-A1F0-C5E79BD8CC20}"/>
    <cellStyle name="Normal 2 2 41 7 2" xfId="23629" xr:uid="{62044482-EDD6-40E3-8E84-36B309BE1EDA}"/>
    <cellStyle name="Normal 2 2 41 7 3" xfId="23630" xr:uid="{B0C205E7-5E40-423E-9199-C754E4869043}"/>
    <cellStyle name="Normal 2 2 41 7 4" xfId="23631" xr:uid="{17E64EE3-6E5B-4D72-B6EA-190AEBA820EC}"/>
    <cellStyle name="Normal 2 2 41 7 5" xfId="23632" xr:uid="{B64C1710-42C2-42E0-95E2-9A17384EA9E3}"/>
    <cellStyle name="Normal 2 2 41 7 6" xfId="23633" xr:uid="{6D0E8E30-63C9-464B-BA73-BF1760F522E3}"/>
    <cellStyle name="Normal 2 2 41 8" xfId="23634" xr:uid="{3FD9ED10-A744-434E-B339-C7EA538FD8B3}"/>
    <cellStyle name="Normal 2 2 41 8 2" xfId="23635" xr:uid="{6A3C398B-71D2-497D-870D-8E516CC27442}"/>
    <cellStyle name="Normal 2 2 41 8 3" xfId="23636" xr:uid="{230346D7-3D13-4333-8AE7-D10D590E9F47}"/>
    <cellStyle name="Normal 2 2 41 8 4" xfId="23637" xr:uid="{5869B289-0FF1-4373-BD95-B07F5F1E64AB}"/>
    <cellStyle name="Normal 2 2 41 8 5" xfId="23638" xr:uid="{EDEEF28E-81E7-4543-8729-B130D7BB082C}"/>
    <cellStyle name="Normal 2 2 41 8 6" xfId="23639" xr:uid="{0305CAAF-D9A2-48D1-9A7E-0AAD0F646B57}"/>
    <cellStyle name="Normal 2 2 41 9" xfId="23640" xr:uid="{E24BEA6D-2AEA-44E4-AD38-2D56B7931510}"/>
    <cellStyle name="Normal 2 2 42" xfId="23641" xr:uid="{54017B7A-35A7-4D1D-AD30-1A4C58C5B62D}"/>
    <cellStyle name="Normal 2 2 42 10" xfId="23642" xr:uid="{0C18BCF4-8A80-48A1-9471-E0FDC6435776}"/>
    <cellStyle name="Normal 2 2 42 11" xfId="23643" xr:uid="{B953F098-271F-4E10-A162-55D772B449C8}"/>
    <cellStyle name="Normal 2 2 42 12" xfId="23644" xr:uid="{98C1B632-1518-4E4C-B3A5-B69760AA4831}"/>
    <cellStyle name="Normal 2 2 42 13" xfId="23645" xr:uid="{0DB6E536-2863-4538-BD95-CDCFF62B0BAA}"/>
    <cellStyle name="Normal 2 2 42 14" xfId="23646" xr:uid="{BAD96784-4486-4FAD-BBA6-532E9235830E}"/>
    <cellStyle name="Normal 2 2 42 2" xfId="23647" xr:uid="{0AEC03FF-AB87-44F4-9007-4E394850ABCB}"/>
    <cellStyle name="Normal 2 2 42 2 2" xfId="23648" xr:uid="{39E46D9E-A2D7-4D9B-AF66-FD38D2C75955}"/>
    <cellStyle name="Normal 2 2 42 2 3" xfId="23649" xr:uid="{9EF93F49-578E-4B33-A80B-723A91A80C90}"/>
    <cellStyle name="Normal 2 2 42 2 4" xfId="23650" xr:uid="{22FF3498-FDE2-4F2F-8DD0-A7497C76A2D3}"/>
    <cellStyle name="Normal 2 2 42 2 5" xfId="23651" xr:uid="{5778558D-32E7-44CD-97FD-4A7F80C20A38}"/>
    <cellStyle name="Normal 2 2 42 2 6" xfId="23652" xr:uid="{CDA393E5-84E5-4173-9BD1-59486E59947A}"/>
    <cellStyle name="Normal 2 2 42 3" xfId="23653" xr:uid="{B996E2BE-5394-480F-8E35-59EEBC9057D1}"/>
    <cellStyle name="Normal 2 2 42 3 2" xfId="23654" xr:uid="{29950B39-45E5-4B28-A42E-F9947E815BA5}"/>
    <cellStyle name="Normal 2 2 42 3 3" xfId="23655" xr:uid="{8BDB4846-A29A-457F-ABA7-9E9CAC4E6673}"/>
    <cellStyle name="Normal 2 2 42 3 4" xfId="23656" xr:uid="{90E7D3FF-0BF1-4330-90BB-9883E62E277B}"/>
    <cellStyle name="Normal 2 2 42 3 5" xfId="23657" xr:uid="{CB00CBD6-14F0-4156-9BE2-D99F84E222BF}"/>
    <cellStyle name="Normal 2 2 42 3 6" xfId="23658" xr:uid="{5EE25448-8D1B-45E7-84B7-145C38EB23D2}"/>
    <cellStyle name="Normal 2 2 42 4" xfId="23659" xr:uid="{C5AEA20D-3A32-424D-A21F-1D43BD93F8BE}"/>
    <cellStyle name="Normal 2 2 42 4 2" xfId="23660" xr:uid="{55CA2315-FD90-40C0-A920-C5AFF49CFA48}"/>
    <cellStyle name="Normal 2 2 42 4 3" xfId="23661" xr:uid="{5F650438-EA05-4294-9903-9586D2C178C7}"/>
    <cellStyle name="Normal 2 2 42 4 4" xfId="23662" xr:uid="{A07EDBAF-A928-4B5B-A6FE-208EBA32B3AE}"/>
    <cellStyle name="Normal 2 2 42 4 5" xfId="23663" xr:uid="{A813C207-E4FD-49A9-B149-82664B9A38A8}"/>
    <cellStyle name="Normal 2 2 42 4 6" xfId="23664" xr:uid="{CB3DE650-C6B8-4CC2-979A-BCC2F0CB50A4}"/>
    <cellStyle name="Normal 2 2 42 5" xfId="23665" xr:uid="{8D83EDB0-CEA4-4D50-B910-8F69029D3FD4}"/>
    <cellStyle name="Normal 2 2 42 5 2" xfId="23666" xr:uid="{2F89D36C-52A4-4879-827C-62EAB04D6796}"/>
    <cellStyle name="Normal 2 2 42 5 3" xfId="23667" xr:uid="{525929C1-516B-4644-BA46-B0D871575DC1}"/>
    <cellStyle name="Normal 2 2 42 5 4" xfId="23668" xr:uid="{18D90B5D-DBA3-49B4-A8B6-090697A41569}"/>
    <cellStyle name="Normal 2 2 42 5 5" xfId="23669" xr:uid="{046043D8-5CE6-444E-96BF-501601793682}"/>
    <cellStyle name="Normal 2 2 42 5 6" xfId="23670" xr:uid="{59A7AC3D-DE7A-47F4-ABD1-EDBB3FB35AD2}"/>
    <cellStyle name="Normal 2 2 42 6" xfId="23671" xr:uid="{D9165368-0281-4598-857F-B8764D2C6CA6}"/>
    <cellStyle name="Normal 2 2 42 6 2" xfId="23672" xr:uid="{1718740C-B166-4DED-9BC7-EE6E9F77F4B3}"/>
    <cellStyle name="Normal 2 2 42 6 3" xfId="23673" xr:uid="{BF3D19CB-8CF2-4D6D-845F-674365F9DE7E}"/>
    <cellStyle name="Normal 2 2 42 6 4" xfId="23674" xr:uid="{6D93A943-D1C4-4DDC-9C03-09D40F1C5710}"/>
    <cellStyle name="Normal 2 2 42 6 5" xfId="23675" xr:uid="{8DC341E9-A17C-42F4-87B6-66B87F6D48C7}"/>
    <cellStyle name="Normal 2 2 42 6 6" xfId="23676" xr:uid="{992F14E6-B18B-401B-A5C6-FE40F2C55374}"/>
    <cellStyle name="Normal 2 2 42 7" xfId="23677" xr:uid="{EA34E4A5-4A60-48C3-B909-DA31E74FF883}"/>
    <cellStyle name="Normal 2 2 42 7 2" xfId="23678" xr:uid="{FCD66619-5068-413C-84F3-4ED913DF245C}"/>
    <cellStyle name="Normal 2 2 42 7 3" xfId="23679" xr:uid="{2BD99A92-AA33-40E7-92AD-E3BD0EA9234A}"/>
    <cellStyle name="Normal 2 2 42 7 4" xfId="23680" xr:uid="{A3D410F7-1340-4676-A194-C7007E02EB37}"/>
    <cellStyle name="Normal 2 2 42 7 5" xfId="23681" xr:uid="{37B90E35-E9F1-4F8F-80ED-FB36F3D542C7}"/>
    <cellStyle name="Normal 2 2 42 7 6" xfId="23682" xr:uid="{9D511082-C738-483E-988E-9B01363B8B9A}"/>
    <cellStyle name="Normal 2 2 42 8" xfId="23683" xr:uid="{8C938C12-01CB-4A97-8B2E-5A67A00EE9E9}"/>
    <cellStyle name="Normal 2 2 42 8 2" xfId="23684" xr:uid="{AEADF0B1-ED00-4CCF-BD06-C8244B4F7BA7}"/>
    <cellStyle name="Normal 2 2 42 8 3" xfId="23685" xr:uid="{95E97420-362F-45E9-A4D2-8EFD202AE0E1}"/>
    <cellStyle name="Normal 2 2 42 8 4" xfId="23686" xr:uid="{5DF75AE4-0074-48E3-BA25-18236C7DFDF6}"/>
    <cellStyle name="Normal 2 2 42 8 5" xfId="23687" xr:uid="{39140584-96A7-4AF6-80A7-78E8C6A3C3AE}"/>
    <cellStyle name="Normal 2 2 42 8 6" xfId="23688" xr:uid="{3071ED8E-2EFF-4765-AC31-BAFD9D79043A}"/>
    <cellStyle name="Normal 2 2 42 9" xfId="23689" xr:uid="{8AD7F5FE-2AA9-4B78-A114-DBFDDE7194AF}"/>
    <cellStyle name="Normal 2 2 43" xfId="23690" xr:uid="{62E9CE70-E4E5-481C-82B5-1D5969390AE6}"/>
    <cellStyle name="Normal 2 2 43 10" xfId="23691" xr:uid="{CEBFE805-8DFD-4EF8-B9EE-AB9836D14E28}"/>
    <cellStyle name="Normal 2 2 43 11" xfId="23692" xr:uid="{BF7446C6-D8D5-42FF-89DF-1D6662C287C7}"/>
    <cellStyle name="Normal 2 2 43 12" xfId="23693" xr:uid="{EF86F616-4CAE-449E-B547-09E86028A5A0}"/>
    <cellStyle name="Normal 2 2 43 13" xfId="23694" xr:uid="{64F6A2BC-16BC-4B3C-8308-E616AF0DA555}"/>
    <cellStyle name="Normal 2 2 43 14" xfId="23695" xr:uid="{B7EECC00-3599-44AE-BAB1-F0ED7230D2FD}"/>
    <cellStyle name="Normal 2 2 43 2" xfId="23696" xr:uid="{B23DF86E-CD3D-41B3-881F-0A4FEC8A4541}"/>
    <cellStyle name="Normal 2 2 43 2 2" xfId="23697" xr:uid="{F52473DC-BF00-4260-92F6-C72F01E98B6E}"/>
    <cellStyle name="Normal 2 2 43 2 3" xfId="23698" xr:uid="{5C51F2A1-7681-427C-9FDA-1CBBC8204594}"/>
    <cellStyle name="Normal 2 2 43 2 4" xfId="23699" xr:uid="{18994679-9171-4C7E-9CA9-F56311E4992A}"/>
    <cellStyle name="Normal 2 2 43 2 5" xfId="23700" xr:uid="{6477D0EB-0B85-42D6-8579-6881D266B56C}"/>
    <cellStyle name="Normal 2 2 43 2 6" xfId="23701" xr:uid="{DC352C48-A715-4B7D-BA1F-4CBFB9B47F62}"/>
    <cellStyle name="Normal 2 2 43 3" xfId="23702" xr:uid="{743AF026-172B-453E-BC27-F7F27C4C4025}"/>
    <cellStyle name="Normal 2 2 43 3 2" xfId="23703" xr:uid="{44750B37-596B-45FF-A47A-B59EFD811FF1}"/>
    <cellStyle name="Normal 2 2 43 3 3" xfId="23704" xr:uid="{D4F5EC09-D7B8-40CE-AE15-9B2D5F391370}"/>
    <cellStyle name="Normal 2 2 43 3 4" xfId="23705" xr:uid="{103548D6-AC96-428E-ABEF-FC8EFA2E72B6}"/>
    <cellStyle name="Normal 2 2 43 3 5" xfId="23706" xr:uid="{F9F5B0A6-70F7-4679-BD72-ADFE5E8D8345}"/>
    <cellStyle name="Normal 2 2 43 3 6" xfId="23707" xr:uid="{824DD4A7-853C-477E-BEFA-3D3C89CF899C}"/>
    <cellStyle name="Normal 2 2 43 4" xfId="23708" xr:uid="{BB8D0704-65D1-4474-A5B6-1F54384F6AC6}"/>
    <cellStyle name="Normal 2 2 43 4 2" xfId="23709" xr:uid="{B35AF371-BBA8-4757-BBC3-6A1B4DE4F345}"/>
    <cellStyle name="Normal 2 2 43 4 3" xfId="23710" xr:uid="{1283062E-A3D2-4FDE-B0C4-FA79C9E94B6E}"/>
    <cellStyle name="Normal 2 2 43 4 4" xfId="23711" xr:uid="{27321F77-2539-46F1-906F-52045CB8EFA9}"/>
    <cellStyle name="Normal 2 2 43 4 5" xfId="23712" xr:uid="{128CCDDB-705D-4721-A0CB-6E05BF3350D2}"/>
    <cellStyle name="Normal 2 2 43 4 6" xfId="23713" xr:uid="{CE297CDC-CD01-47F2-A926-2B6E9BF9ACA8}"/>
    <cellStyle name="Normal 2 2 43 5" xfId="23714" xr:uid="{894ADAA5-5A73-4FE7-A5CB-E0A6DAD0B748}"/>
    <cellStyle name="Normal 2 2 43 5 2" xfId="23715" xr:uid="{41B1E288-5A9D-4B14-941D-64B1C9D96DBE}"/>
    <cellStyle name="Normal 2 2 43 5 3" xfId="23716" xr:uid="{BD01EB10-092E-4CAC-BD34-E359893F2762}"/>
    <cellStyle name="Normal 2 2 43 5 4" xfId="23717" xr:uid="{8FCFF366-7D33-4ACA-B3C4-FB5399A3B220}"/>
    <cellStyle name="Normal 2 2 43 5 5" xfId="23718" xr:uid="{CABBBE23-DD5C-42C4-A1CC-68A93D974CE9}"/>
    <cellStyle name="Normal 2 2 43 5 6" xfId="23719" xr:uid="{20F5BDB0-ACFD-4602-86E0-DE180A1EF6DF}"/>
    <cellStyle name="Normal 2 2 43 6" xfId="23720" xr:uid="{89BE73BD-52A4-4FA1-B8E9-B0860DBB4DC4}"/>
    <cellStyle name="Normal 2 2 43 6 2" xfId="23721" xr:uid="{E1775E01-F1F7-4699-B457-79B59E3FAD23}"/>
    <cellStyle name="Normal 2 2 43 6 3" xfId="23722" xr:uid="{2A857FFA-F50F-463F-A07E-ADB0F7136824}"/>
    <cellStyle name="Normal 2 2 43 6 4" xfId="23723" xr:uid="{3F4F4C0F-30EC-4C87-AB5A-1D0CECACDDB6}"/>
    <cellStyle name="Normal 2 2 43 6 5" xfId="23724" xr:uid="{F9595763-0098-4FC0-97EA-BE13D21FE9D5}"/>
    <cellStyle name="Normal 2 2 43 6 6" xfId="23725" xr:uid="{1911E873-A2AC-4FFB-8FA2-C7F9636CD923}"/>
    <cellStyle name="Normal 2 2 43 7" xfId="23726" xr:uid="{475E3EA9-68D2-48CD-8965-6F2177247F37}"/>
    <cellStyle name="Normal 2 2 43 7 2" xfId="23727" xr:uid="{28C4024F-6569-4037-B892-A2B4D70FD8A6}"/>
    <cellStyle name="Normal 2 2 43 7 3" xfId="23728" xr:uid="{65245E27-ABF2-4F7C-B4E4-DCA3CA7F49B1}"/>
    <cellStyle name="Normal 2 2 43 7 4" xfId="23729" xr:uid="{B5E0DA46-3FBC-4F95-A9C7-966CDB5BE29D}"/>
    <cellStyle name="Normal 2 2 43 7 5" xfId="23730" xr:uid="{031368D1-7908-443F-834E-C302734C4596}"/>
    <cellStyle name="Normal 2 2 43 7 6" xfId="23731" xr:uid="{F98C2C31-3590-4A83-A2CA-D55BC659378B}"/>
    <cellStyle name="Normal 2 2 43 8" xfId="23732" xr:uid="{CC7E06BF-3DE1-40A3-BEDF-462A3ED5087D}"/>
    <cellStyle name="Normal 2 2 43 8 2" xfId="23733" xr:uid="{A2BB7AA6-2D72-4224-A78C-95FD7072BDBC}"/>
    <cellStyle name="Normal 2 2 43 8 3" xfId="23734" xr:uid="{FFB81A67-F206-4D26-AFA1-70A0CED1F8C1}"/>
    <cellStyle name="Normal 2 2 43 8 4" xfId="23735" xr:uid="{65B9E4D9-79F4-400F-9391-4882F8DFE8FC}"/>
    <cellStyle name="Normal 2 2 43 8 5" xfId="23736" xr:uid="{A4B96301-9A8C-4E73-8BCB-55A398107331}"/>
    <cellStyle name="Normal 2 2 43 8 6" xfId="23737" xr:uid="{84BB2B03-7DA0-40B2-BB82-B276D0DE3998}"/>
    <cellStyle name="Normal 2 2 43 9" xfId="23738" xr:uid="{80F59DAC-DF81-47A0-9A31-37C698E9ADCD}"/>
    <cellStyle name="Normal 2 2 44" xfId="23739" xr:uid="{A048924D-F823-401B-8ADD-DE377FE648F3}"/>
    <cellStyle name="Normal 2 2 44 10" xfId="23740" xr:uid="{1D977559-6ECC-46E4-8B34-494FC34FABD5}"/>
    <cellStyle name="Normal 2 2 44 11" xfId="23741" xr:uid="{030273A8-8A15-4BAB-BA17-DC72E05B75EF}"/>
    <cellStyle name="Normal 2 2 44 12" xfId="23742" xr:uid="{733DCD52-3C29-4B25-9D34-717126858B13}"/>
    <cellStyle name="Normal 2 2 44 13" xfId="23743" xr:uid="{68C533DB-FFFB-4A9F-8DE5-33EB585464B5}"/>
    <cellStyle name="Normal 2 2 44 14" xfId="23744" xr:uid="{93D4E3AD-54A8-44A7-B6E5-68C9412ED194}"/>
    <cellStyle name="Normal 2 2 44 2" xfId="23745" xr:uid="{FC9C5C85-8CE2-41CC-A9D2-A0871CA6D273}"/>
    <cellStyle name="Normal 2 2 44 2 2" xfId="23746" xr:uid="{1F3CE176-D55F-4A6F-BF18-DA6152A3AE69}"/>
    <cellStyle name="Normal 2 2 44 2 3" xfId="23747" xr:uid="{7B6F2597-138A-4DDD-8A5A-56BAEF321CCA}"/>
    <cellStyle name="Normal 2 2 44 2 4" xfId="23748" xr:uid="{F3154F5C-1D04-42EB-9933-3CA48AA69BF7}"/>
    <cellStyle name="Normal 2 2 44 2 5" xfId="23749" xr:uid="{5A75CBE5-46AE-442D-99BB-33E7238254AA}"/>
    <cellStyle name="Normal 2 2 44 2 6" xfId="23750" xr:uid="{0A05E31E-FC96-4D21-8159-430AF86BBE73}"/>
    <cellStyle name="Normal 2 2 44 3" xfId="23751" xr:uid="{B368C119-C1BF-434F-A958-55652C5D0AE2}"/>
    <cellStyle name="Normal 2 2 44 3 2" xfId="23752" xr:uid="{E8D349D1-5534-4239-A330-FAE8DBE629ED}"/>
    <cellStyle name="Normal 2 2 44 3 3" xfId="23753" xr:uid="{5B0F19BE-9A49-4BD3-907C-8D03FFDA4F09}"/>
    <cellStyle name="Normal 2 2 44 3 4" xfId="23754" xr:uid="{3F3C8203-ACF9-41DC-8AF7-8C74A06D566C}"/>
    <cellStyle name="Normal 2 2 44 3 5" xfId="23755" xr:uid="{7140EE6A-AC56-4D12-8577-98D80179DCAE}"/>
    <cellStyle name="Normal 2 2 44 3 6" xfId="23756" xr:uid="{C7B2C063-1863-47F4-82B2-908B2D77B351}"/>
    <cellStyle name="Normal 2 2 44 4" xfId="23757" xr:uid="{E79AF258-72E0-46A0-BE88-33EB8D51BBFD}"/>
    <cellStyle name="Normal 2 2 44 4 2" xfId="23758" xr:uid="{48073D4B-F7A6-4527-8C45-51F31D535FD6}"/>
    <cellStyle name="Normal 2 2 44 4 3" xfId="23759" xr:uid="{F233B2BA-045B-4A61-8F42-8FE26904D498}"/>
    <cellStyle name="Normal 2 2 44 4 4" xfId="23760" xr:uid="{2A4B10DA-F728-4D93-BBD5-3A1ECC328B12}"/>
    <cellStyle name="Normal 2 2 44 4 5" xfId="23761" xr:uid="{42105F9F-E140-4893-8C4A-B8DD5E479C5F}"/>
    <cellStyle name="Normal 2 2 44 4 6" xfId="23762" xr:uid="{EA7B8BCD-CA8D-4AE9-9AF0-3D0721DF5F3A}"/>
    <cellStyle name="Normal 2 2 44 5" xfId="23763" xr:uid="{E2F1BDBB-70BF-4FC1-9171-256A2C17EB62}"/>
    <cellStyle name="Normal 2 2 44 5 2" xfId="23764" xr:uid="{8511E25D-BCC6-4A31-81B6-2E9DC29391B9}"/>
    <cellStyle name="Normal 2 2 44 5 3" xfId="23765" xr:uid="{4C8132DC-8764-4575-8009-006CD821276B}"/>
    <cellStyle name="Normal 2 2 44 5 4" xfId="23766" xr:uid="{E1342FB3-8E62-431A-A16F-D8223427D76D}"/>
    <cellStyle name="Normal 2 2 44 5 5" xfId="23767" xr:uid="{B602DE0C-8EFB-46CD-BBCC-00B98A1244D5}"/>
    <cellStyle name="Normal 2 2 44 5 6" xfId="23768" xr:uid="{E832E865-F374-4622-A738-EBD72E8371EF}"/>
    <cellStyle name="Normal 2 2 44 6" xfId="23769" xr:uid="{66EB7E5A-C3E9-4C7B-AB37-C742E189D077}"/>
    <cellStyle name="Normal 2 2 44 6 2" xfId="23770" xr:uid="{C3C9745B-F849-46DE-B9C7-B3F135C5EA7A}"/>
    <cellStyle name="Normal 2 2 44 6 3" xfId="23771" xr:uid="{BCB73E5D-9818-4472-A122-6EB1EA9B9DA2}"/>
    <cellStyle name="Normal 2 2 44 6 4" xfId="23772" xr:uid="{DC3BDFD2-00AD-4B7C-9AB7-3DE366DA0701}"/>
    <cellStyle name="Normal 2 2 44 6 5" xfId="23773" xr:uid="{A10093DA-277E-40B7-BE2E-62EBB5B5CE57}"/>
    <cellStyle name="Normal 2 2 44 6 6" xfId="23774" xr:uid="{A793413C-CA95-46E8-8169-EB92F1C66B78}"/>
    <cellStyle name="Normal 2 2 44 7" xfId="23775" xr:uid="{3585F6F8-5979-41DE-AC98-3DD4FD397A74}"/>
    <cellStyle name="Normal 2 2 44 7 2" xfId="23776" xr:uid="{F89CA8A8-89B7-4D93-8C84-7ECAC60A5557}"/>
    <cellStyle name="Normal 2 2 44 7 3" xfId="23777" xr:uid="{99D56D1C-63A1-4187-820E-A357A51321EF}"/>
    <cellStyle name="Normal 2 2 44 7 4" xfId="23778" xr:uid="{6F563E62-0AF2-49AB-AC68-50592402E160}"/>
    <cellStyle name="Normal 2 2 44 7 5" xfId="23779" xr:uid="{E2A4333D-64C4-4D11-96D6-15C8235034E3}"/>
    <cellStyle name="Normal 2 2 44 7 6" xfId="23780" xr:uid="{A14AAD6D-128E-4B61-8D66-F981FCE813E6}"/>
    <cellStyle name="Normal 2 2 44 8" xfId="23781" xr:uid="{0AB150E3-1EDF-43B0-B293-8AB9C2228FDB}"/>
    <cellStyle name="Normal 2 2 44 8 2" xfId="23782" xr:uid="{FB3E0A1A-4699-4572-B4EE-1118C1976528}"/>
    <cellStyle name="Normal 2 2 44 8 3" xfId="23783" xr:uid="{41B42BA7-F695-432F-B430-8D1FE75FEE1B}"/>
    <cellStyle name="Normal 2 2 44 8 4" xfId="23784" xr:uid="{A528A35B-2C3C-40C8-A761-62D5E0DC447C}"/>
    <cellStyle name="Normal 2 2 44 8 5" xfId="23785" xr:uid="{B502BEFB-FD47-4087-89FC-AE9D01CE6BCB}"/>
    <cellStyle name="Normal 2 2 44 8 6" xfId="23786" xr:uid="{FDC6819D-83B1-4BA2-B719-3B2F1AD4A1C6}"/>
    <cellStyle name="Normal 2 2 44 9" xfId="23787" xr:uid="{68DB5988-1C27-4AE4-9336-D4EFF2411005}"/>
    <cellStyle name="Normal 2 2 45" xfId="23788" xr:uid="{01097EDF-B974-46E4-A93F-3804602DD45D}"/>
    <cellStyle name="Normal 2 2 45 10" xfId="23789" xr:uid="{2DF8BD00-FCF9-4D1F-8384-F9A2F24B34EF}"/>
    <cellStyle name="Normal 2 2 45 11" xfId="23790" xr:uid="{8247C843-AB63-4977-AA24-F71D9977F1DB}"/>
    <cellStyle name="Normal 2 2 45 12" xfId="23791" xr:uid="{4B69172C-9EAB-4B39-92BA-FF100736E77C}"/>
    <cellStyle name="Normal 2 2 45 13" xfId="23792" xr:uid="{1691B171-9583-4486-84D6-A0A31CFBBC67}"/>
    <cellStyle name="Normal 2 2 45 14" xfId="23793" xr:uid="{3491CE5E-BC17-43E5-B9F6-47B58BE8CFFE}"/>
    <cellStyle name="Normal 2 2 45 2" xfId="23794" xr:uid="{75A20781-5404-45CF-A9B4-69A5B68B04D4}"/>
    <cellStyle name="Normal 2 2 45 2 2" xfId="23795" xr:uid="{393FC7D6-01A0-4EB0-9222-9450F9E31C46}"/>
    <cellStyle name="Normal 2 2 45 2 3" xfId="23796" xr:uid="{CDBFC66D-9CAD-421F-93BF-6F8B2082580F}"/>
    <cellStyle name="Normal 2 2 45 2 4" xfId="23797" xr:uid="{7F4E387C-20E1-4903-AC33-4CDEB74E25FC}"/>
    <cellStyle name="Normal 2 2 45 2 5" xfId="23798" xr:uid="{3DB8B717-F327-4F4C-BA72-9466228B7641}"/>
    <cellStyle name="Normal 2 2 45 2 6" xfId="23799" xr:uid="{D4D146DA-45B3-4F0D-ADF8-31EC8A0CA577}"/>
    <cellStyle name="Normal 2 2 45 3" xfId="23800" xr:uid="{7B2CD019-5C95-4A93-A2D5-5F38445F581D}"/>
    <cellStyle name="Normal 2 2 45 3 2" xfId="23801" xr:uid="{661DB6CA-E89C-45DA-9B14-60E64F6FB7FF}"/>
    <cellStyle name="Normal 2 2 45 3 3" xfId="23802" xr:uid="{36E45D31-19D7-4D4F-9F81-3B802D9583EA}"/>
    <cellStyle name="Normal 2 2 45 3 4" xfId="23803" xr:uid="{7B961A08-CAE6-4FCC-9167-2AFC1F85123A}"/>
    <cellStyle name="Normal 2 2 45 3 5" xfId="23804" xr:uid="{31D9C3A7-84C6-4CDF-9BD5-D47221C681FD}"/>
    <cellStyle name="Normal 2 2 45 3 6" xfId="23805" xr:uid="{8A503AE4-F9BF-4334-BF66-DA9955D34BE9}"/>
    <cellStyle name="Normal 2 2 45 4" xfId="23806" xr:uid="{27CD4C8B-D126-469B-BD93-0D701353240F}"/>
    <cellStyle name="Normal 2 2 45 4 2" xfId="23807" xr:uid="{8ECFC067-BE61-48D5-8754-4F7240035C26}"/>
    <cellStyle name="Normal 2 2 45 4 3" xfId="23808" xr:uid="{28938D48-E75A-4FCA-A75B-0CFE25BC0330}"/>
    <cellStyle name="Normal 2 2 45 4 4" xfId="23809" xr:uid="{C581073A-1C79-4CB2-B6AB-418674662EEA}"/>
    <cellStyle name="Normal 2 2 45 4 5" xfId="23810" xr:uid="{7A8EC00C-3D2F-4534-A6E1-C505A24B4B25}"/>
    <cellStyle name="Normal 2 2 45 4 6" xfId="23811" xr:uid="{25F3003D-7843-4192-AF5B-5BE0D2C389E9}"/>
    <cellStyle name="Normal 2 2 45 5" xfId="23812" xr:uid="{6E4C9FC5-CFC0-4C93-B411-8B2756AEF920}"/>
    <cellStyle name="Normal 2 2 45 5 2" xfId="23813" xr:uid="{DCD4FFBB-FBC7-4EEE-904B-E28F30537ABA}"/>
    <cellStyle name="Normal 2 2 45 5 3" xfId="23814" xr:uid="{A9E37FFF-9459-409E-A143-58CAC9547D44}"/>
    <cellStyle name="Normal 2 2 45 5 4" xfId="23815" xr:uid="{BF9E8CD6-EB25-46C3-812E-D4B3884391D2}"/>
    <cellStyle name="Normal 2 2 45 5 5" xfId="23816" xr:uid="{1E5A865C-2579-4A7F-AB8A-7AC2BC1A529B}"/>
    <cellStyle name="Normal 2 2 45 5 6" xfId="23817" xr:uid="{8535B946-4648-4D12-A634-67B31A4094EB}"/>
    <cellStyle name="Normal 2 2 45 6" xfId="23818" xr:uid="{DAF418BB-82DB-480B-97FF-FF30ABFF1180}"/>
    <cellStyle name="Normal 2 2 45 6 2" xfId="23819" xr:uid="{32CA26E1-4526-48DE-A3FA-5043143FA2BD}"/>
    <cellStyle name="Normal 2 2 45 6 3" xfId="23820" xr:uid="{698EAC10-D91F-4FA4-B098-92C854CA2E84}"/>
    <cellStyle name="Normal 2 2 45 6 4" xfId="23821" xr:uid="{63517F7C-3C47-4C92-9D47-AB0CFCA0390D}"/>
    <cellStyle name="Normal 2 2 45 6 5" xfId="23822" xr:uid="{551E75E7-591A-498F-A158-4F2ECA2DB689}"/>
    <cellStyle name="Normal 2 2 45 6 6" xfId="23823" xr:uid="{E530CF85-328F-435A-BABD-48865F22A0BB}"/>
    <cellStyle name="Normal 2 2 45 7" xfId="23824" xr:uid="{DECB28EE-9790-4276-93D4-B428AF7FBD5E}"/>
    <cellStyle name="Normal 2 2 45 7 2" xfId="23825" xr:uid="{989CC51A-D25A-43B6-9F29-881246C7A088}"/>
    <cellStyle name="Normal 2 2 45 7 3" xfId="23826" xr:uid="{7B17FC31-BC1D-409E-A5AE-30143BD622F3}"/>
    <cellStyle name="Normal 2 2 45 7 4" xfId="23827" xr:uid="{D5BAC2A5-C1E9-416C-B055-CA23E2411C12}"/>
    <cellStyle name="Normal 2 2 45 7 5" xfId="23828" xr:uid="{0311C3F0-C268-4F5D-80C7-5A52050133F1}"/>
    <cellStyle name="Normal 2 2 45 7 6" xfId="23829" xr:uid="{36FB3CEE-8C65-4B5C-A76A-9D4F10C10962}"/>
    <cellStyle name="Normal 2 2 45 8" xfId="23830" xr:uid="{634EEEE2-509A-4494-B5F3-B4DCAAC40C3D}"/>
    <cellStyle name="Normal 2 2 45 8 2" xfId="23831" xr:uid="{CC0919C4-CA2E-4DFD-9291-535981330FED}"/>
    <cellStyle name="Normal 2 2 45 8 3" xfId="23832" xr:uid="{5FE3FC92-A459-4411-8E3B-7C1875665D28}"/>
    <cellStyle name="Normal 2 2 45 8 4" xfId="23833" xr:uid="{2FF375ED-A42A-4EC2-9CC2-78AE24FF101E}"/>
    <cellStyle name="Normal 2 2 45 8 5" xfId="23834" xr:uid="{8043C211-72BC-4B96-978E-B164CE0645D4}"/>
    <cellStyle name="Normal 2 2 45 8 6" xfId="23835" xr:uid="{81EFBE42-4E91-4FE5-AF37-40244190F9B8}"/>
    <cellStyle name="Normal 2 2 45 9" xfId="23836" xr:uid="{10167763-C681-4795-8056-798F498A748A}"/>
    <cellStyle name="Normal 2 2 46" xfId="23837" xr:uid="{C4AD2501-6955-4BB0-AB24-D181FD1BE475}"/>
    <cellStyle name="Normal 2 2 46 10" xfId="23838" xr:uid="{016DF8A4-6E7E-49F9-AA93-59326FFEFB10}"/>
    <cellStyle name="Normal 2 2 46 11" xfId="23839" xr:uid="{FC0DD7F3-E26A-4E2C-A115-C7AA9AA14729}"/>
    <cellStyle name="Normal 2 2 46 12" xfId="23840" xr:uid="{413449BB-BE33-4666-9403-FC2FCA894DE8}"/>
    <cellStyle name="Normal 2 2 46 2" xfId="23841" xr:uid="{EF9827F3-A265-444E-B7D1-A1D6FBC74C50}"/>
    <cellStyle name="Normal 2 2 46 2 10" xfId="23842" xr:uid="{C68474B2-E5C5-4986-A112-156FA7305CD5}"/>
    <cellStyle name="Normal 2 2 46 2 11" xfId="23843" xr:uid="{2777A8F7-63B8-4D36-B1C5-B88F09165E39}"/>
    <cellStyle name="Normal 2 2 46 2 12" xfId="23844" xr:uid="{A3155EA4-F0C9-4311-8252-3766A2FF6E21}"/>
    <cellStyle name="Normal 2 2 46 2 13" xfId="23845" xr:uid="{1748EB7F-A168-422B-B32C-161F865240AE}"/>
    <cellStyle name="Normal 2 2 46 2 14" xfId="23846" xr:uid="{A913A72D-A47B-4E19-AE5A-86425537B571}"/>
    <cellStyle name="Normal 2 2 46 2 15" xfId="23847" xr:uid="{B163E337-110F-45EB-B6E6-E4EAB5660AF4}"/>
    <cellStyle name="Normal 2 2 46 2 16" xfId="23848" xr:uid="{321236C9-3933-40A1-BEF8-2AB38AC3302E}"/>
    <cellStyle name="Normal 2 2 46 2 17" xfId="23849" xr:uid="{3AD1DF83-2E83-4B8A-A642-60CBF6BB93C1}"/>
    <cellStyle name="Normal 2 2 46 2 18" xfId="23850" xr:uid="{A53447BB-71DF-4404-A690-5692EF311AE3}"/>
    <cellStyle name="Normal 2 2 46 2 19" xfId="23851" xr:uid="{3D7B5CCD-1250-4F07-B7B3-502BD5E20630}"/>
    <cellStyle name="Normal 2 2 46 2 2" xfId="23852" xr:uid="{1FC353CD-2852-4D4B-9787-8E68FB185B6F}"/>
    <cellStyle name="Normal 2 2 46 2 20" xfId="23853" xr:uid="{A85C10F6-64E5-43E1-A251-62BE291EB4DD}"/>
    <cellStyle name="Normal 2 2 46 2 21" xfId="23854" xr:uid="{7D7DD1CD-D061-41E6-8605-E6E4C170EFDF}"/>
    <cellStyle name="Normal 2 2 46 2 22" xfId="23855" xr:uid="{B608D7A8-7F98-4B2E-8777-1DAE42491F96}"/>
    <cellStyle name="Normal 2 2 46 2 23" xfId="23856" xr:uid="{4AB5BC27-1100-4C39-9EBB-9336F20A0739}"/>
    <cellStyle name="Normal 2 2 46 2 24" xfId="23857" xr:uid="{538902FB-E206-4002-B777-50A4EEACE654}"/>
    <cellStyle name="Normal 2 2 46 2 25" xfId="23858" xr:uid="{EF0B4431-DF15-46DF-AF68-FA44C184DEF8}"/>
    <cellStyle name="Normal 2 2 46 2 26" xfId="23859" xr:uid="{36368356-3E39-4700-927E-FDA2B1D4468B}"/>
    <cellStyle name="Normal 2 2 46 2 27" xfId="23860" xr:uid="{F7D657BE-A35C-4DB3-A9B9-BCD9C9BDE8BB}"/>
    <cellStyle name="Normal 2 2 46 2 28" xfId="23861" xr:uid="{105D6BCC-67A4-4F06-AE69-A774D6C66D2B}"/>
    <cellStyle name="Normal 2 2 46 2 29" xfId="23862" xr:uid="{C4BA2D68-6B99-4F58-B76B-6E30A0966173}"/>
    <cellStyle name="Normal 2 2 46 2 3" xfId="23863" xr:uid="{1F736DF9-6D9D-41DC-A139-ECABD2F43F45}"/>
    <cellStyle name="Normal 2 2 46 2 4" xfId="23864" xr:uid="{1E5C6B3C-D974-4572-9864-813AA6095DA7}"/>
    <cellStyle name="Normal 2 2 46 2 5" xfId="23865" xr:uid="{E14D52D2-BB1A-4EEA-998E-0F66ED7DE37D}"/>
    <cellStyle name="Normal 2 2 46 2 6" xfId="23866" xr:uid="{E562D481-FAC7-4455-8C19-5C5E45DD9000}"/>
    <cellStyle name="Normal 2 2 46 2 7" xfId="23867" xr:uid="{A53E19E9-78A5-4D85-A6B0-95370775B22D}"/>
    <cellStyle name="Normal 2 2 46 2 8" xfId="23868" xr:uid="{A5A5D116-2016-418B-BF81-E56F4BB91F79}"/>
    <cellStyle name="Normal 2 2 46 2 9" xfId="23869" xr:uid="{D5210227-79B8-4888-81F8-A70E57477203}"/>
    <cellStyle name="Normal 2 2 46 3" xfId="23870" xr:uid="{57B9ABFA-82AB-45D6-9139-D98BAB070A6F}"/>
    <cellStyle name="Normal 2 2 46 4" xfId="23871" xr:uid="{487FF755-B750-41FE-9B02-418FBF9A8186}"/>
    <cellStyle name="Normal 2 2 46 5" xfId="23872" xr:uid="{61511F2E-2894-4C30-BA28-9FD8B11424AE}"/>
    <cellStyle name="Normal 2 2 46 6" xfId="23873" xr:uid="{19429749-ED13-49FB-9CCE-DA983BDF772A}"/>
    <cellStyle name="Normal 2 2 46 7" xfId="23874" xr:uid="{5C3F4A77-7E06-4725-9C7C-1A6871B29A08}"/>
    <cellStyle name="Normal 2 2 46 8" xfId="23875" xr:uid="{98E3CFC2-DBB3-49A6-A224-A7912F5B6250}"/>
    <cellStyle name="Normal 2 2 46 9" xfId="23876" xr:uid="{313AD124-88E1-46D9-971A-44097F0E711A}"/>
    <cellStyle name="Normal 2 2 47" xfId="23877" xr:uid="{D50FFC46-ADDC-4840-987D-06F6C0B9352B}"/>
    <cellStyle name="Normal 2 2 47 10" xfId="23878" xr:uid="{B78B29B9-5936-4421-A871-554FE81CF618}"/>
    <cellStyle name="Normal 2 2 47 11" xfId="23879" xr:uid="{3CDE395E-96E3-4B28-8B6D-589216E028D2}"/>
    <cellStyle name="Normal 2 2 47 12" xfId="23880" xr:uid="{BD12A21E-EE25-4CBF-BDB7-FD7A8DFBA375}"/>
    <cellStyle name="Normal 2 2 47 13" xfId="23881" xr:uid="{0D0896B6-1453-4CD6-815E-FACDFC58CED3}"/>
    <cellStyle name="Normal 2 2 47 14" xfId="23882" xr:uid="{BC63C9B1-61E7-4AE4-B709-C600294FE9EE}"/>
    <cellStyle name="Normal 2 2 47 15" xfId="23883" xr:uid="{E15A9473-D078-41B1-8D07-17FC0C8D10B6}"/>
    <cellStyle name="Normal 2 2 47 16" xfId="23884" xr:uid="{291CE34D-DC3E-475B-B09A-E1E29D51F82E}"/>
    <cellStyle name="Normal 2 2 47 17" xfId="23885" xr:uid="{E881A842-FD1D-4344-8749-DB0F06BCCFC8}"/>
    <cellStyle name="Normal 2 2 47 18" xfId="23886" xr:uid="{85CF98F0-2A0E-46BB-9A36-6F3B60C28051}"/>
    <cellStyle name="Normal 2 2 47 19" xfId="23887" xr:uid="{EF3CEE93-587B-4AB5-BA7B-BF2862D4CC38}"/>
    <cellStyle name="Normal 2 2 47 2" xfId="23888" xr:uid="{21D0AFA5-8663-4CFF-91E7-8B0E3CEB7664}"/>
    <cellStyle name="Normal 2 2 47 20" xfId="23889" xr:uid="{F704BF5F-62D4-453B-810B-80BAB73DC538}"/>
    <cellStyle name="Normal 2 2 47 21" xfId="23890" xr:uid="{01C98606-6B54-4DD9-909F-43CED4652FE8}"/>
    <cellStyle name="Normal 2 2 47 22" xfId="23891" xr:uid="{AF669043-ABD5-4998-8513-ED59BFFC9DE5}"/>
    <cellStyle name="Normal 2 2 47 23" xfId="23892" xr:uid="{CB74FBB4-613D-4141-9788-2601E1B1E793}"/>
    <cellStyle name="Normal 2 2 47 24" xfId="23893" xr:uid="{651AA24C-4267-46AB-9150-E3E29A44256B}"/>
    <cellStyle name="Normal 2 2 47 25" xfId="23894" xr:uid="{EBCA2769-BDF3-4E64-8D01-542BDB208E9D}"/>
    <cellStyle name="Normal 2 2 47 26" xfId="23895" xr:uid="{F4997306-9921-4B63-B3F8-A8A8D02A6076}"/>
    <cellStyle name="Normal 2 2 47 27" xfId="23896" xr:uid="{25F119E8-C280-4A9B-981F-95E4E34D56B1}"/>
    <cellStyle name="Normal 2 2 47 28" xfId="23897" xr:uid="{18095040-97E5-487C-A990-20338B788E73}"/>
    <cellStyle name="Normal 2 2 47 29" xfId="23898" xr:uid="{540B763E-52EE-43E5-8DDD-E7ACFEF3FEA4}"/>
    <cellStyle name="Normal 2 2 47 3" xfId="23899" xr:uid="{049B1BF7-4F1D-4A77-AD44-8EC2243FF174}"/>
    <cellStyle name="Normal 2 2 47 30" xfId="23900" xr:uid="{E90146CD-0D08-4FEA-AE41-F993CE416835}"/>
    <cellStyle name="Normal 2 2 47 31" xfId="23901" xr:uid="{18443EE6-E5CC-4DBD-97B4-00EFF02ECE64}"/>
    <cellStyle name="Normal 2 2 47 32" xfId="23902" xr:uid="{28E089C4-9991-40BE-8F9B-02323C43804D}"/>
    <cellStyle name="Normal 2 2 47 33" xfId="23903" xr:uid="{66CEC66E-FD15-4B09-A5D1-1B4C15FE8F4B}"/>
    <cellStyle name="Normal 2 2 47 34" xfId="23904" xr:uid="{97C950A6-3723-459E-96E8-8DFF11245056}"/>
    <cellStyle name="Normal 2 2 47 4" xfId="23905" xr:uid="{BACD52C1-16B3-4CF7-B5B0-20B61458C570}"/>
    <cellStyle name="Normal 2 2 47 5" xfId="23906" xr:uid="{CBA21C9D-80FD-4A7A-8021-9D64AB2B9587}"/>
    <cellStyle name="Normal 2 2 47 6" xfId="23907" xr:uid="{76DDECD2-0864-4B99-B73E-5D471A8DB10C}"/>
    <cellStyle name="Normal 2 2 47 7" xfId="23908" xr:uid="{02CCDDD6-D30D-4C5C-B46C-71B7AF246226}"/>
    <cellStyle name="Normal 2 2 47 8" xfId="23909" xr:uid="{2B66ED0A-CAAA-4F74-A194-53D92B31D247}"/>
    <cellStyle name="Normal 2 2 47 9" xfId="23910" xr:uid="{398251B5-7129-4DE5-94C9-BF1F50D82366}"/>
    <cellStyle name="Normal 2 2 48" xfId="23911" xr:uid="{7E38C330-DE50-4330-8384-DFA97DDB7CC7}"/>
    <cellStyle name="Normal 2 2 48 10" xfId="23912" xr:uid="{F95ED844-9743-4E53-911B-093D1633BDCC}"/>
    <cellStyle name="Normal 2 2 48 11" xfId="23913" xr:uid="{25983BED-25FD-41A6-B35E-FB46F195F026}"/>
    <cellStyle name="Normal 2 2 48 12" xfId="23914" xr:uid="{CFA157AF-FC26-465A-B0B4-43A9F63DF35E}"/>
    <cellStyle name="Normal 2 2 48 13" xfId="23915" xr:uid="{AD7A4159-5170-46A5-9731-C7587CD87FAF}"/>
    <cellStyle name="Normal 2 2 48 14" xfId="23916" xr:uid="{85604C85-7D25-434F-B831-775E1CB0DB00}"/>
    <cellStyle name="Normal 2 2 48 15" xfId="23917" xr:uid="{608FAC9E-00DB-4898-AD34-826B2D165BF9}"/>
    <cellStyle name="Normal 2 2 48 16" xfId="23918" xr:uid="{251F9034-09E0-4B12-B6A5-BE5B3E631D56}"/>
    <cellStyle name="Normal 2 2 48 17" xfId="23919" xr:uid="{268CA969-01FB-483A-9F3F-B1E2249320EF}"/>
    <cellStyle name="Normal 2 2 48 18" xfId="23920" xr:uid="{E219AE16-72E8-47B0-A93E-013D54AECEA5}"/>
    <cellStyle name="Normal 2 2 48 19" xfId="23921" xr:uid="{786EC2CA-5A7D-4D18-99C2-E25BE3DD9FD5}"/>
    <cellStyle name="Normal 2 2 48 2" xfId="23922" xr:uid="{BAC1DC1F-1F97-480B-BBAE-65C95BAB8C8B}"/>
    <cellStyle name="Normal 2 2 48 20" xfId="23923" xr:uid="{13EF80AF-984D-46F0-89C6-66B0BC951428}"/>
    <cellStyle name="Normal 2 2 48 21" xfId="23924" xr:uid="{7A68C2DF-70A6-4FB9-8B76-EEAD25740ED7}"/>
    <cellStyle name="Normal 2 2 48 22" xfId="23925" xr:uid="{388B4E31-ED4B-427F-A9FB-C21652CD7349}"/>
    <cellStyle name="Normal 2 2 48 23" xfId="23926" xr:uid="{25A85040-C259-4B90-BEC3-823A27563638}"/>
    <cellStyle name="Normal 2 2 48 24" xfId="23927" xr:uid="{76A8D7EA-F04F-4A3C-A44A-2FCEC037FCDE}"/>
    <cellStyle name="Normal 2 2 48 25" xfId="23928" xr:uid="{9D859D9E-B8CC-47AC-BCBA-D6C39F7206E2}"/>
    <cellStyle name="Normal 2 2 48 26" xfId="23929" xr:uid="{DD781CD4-4A30-49DC-A0FA-FEB14B968CE4}"/>
    <cellStyle name="Normal 2 2 48 27" xfId="23930" xr:uid="{FDE8F566-8C4E-4558-8C8C-06AD1EEF2E58}"/>
    <cellStyle name="Normal 2 2 48 28" xfId="23931" xr:uid="{768C7C99-EFBD-4A5D-AEF3-CB8EF72A906A}"/>
    <cellStyle name="Normal 2 2 48 29" xfId="23932" xr:uid="{076CE168-A528-401C-BF50-B21E2E7C4CF4}"/>
    <cellStyle name="Normal 2 2 48 3" xfId="23933" xr:uid="{0D8A0F6A-A59C-4E69-B673-EBCBCEC3E3A7}"/>
    <cellStyle name="Normal 2 2 48 30" xfId="23934" xr:uid="{7D644C4B-9965-4317-AC41-294B1292D114}"/>
    <cellStyle name="Normal 2 2 48 31" xfId="23935" xr:uid="{0B8D3A32-95A6-431C-82C0-C4E8ADB6914B}"/>
    <cellStyle name="Normal 2 2 48 32" xfId="23936" xr:uid="{7B7EB8C5-3D87-4045-9600-9E967B5A9529}"/>
    <cellStyle name="Normal 2 2 48 33" xfId="23937" xr:uid="{FB86D621-4DE6-49A4-990D-1C1945ACFCE5}"/>
    <cellStyle name="Normal 2 2 48 34" xfId="23938" xr:uid="{B7D6C220-7EF2-4A4E-9DA3-83ACBB47B861}"/>
    <cellStyle name="Normal 2 2 48 4" xfId="23939" xr:uid="{048E04AD-0CCA-446D-BD4F-B41819429128}"/>
    <cellStyle name="Normal 2 2 48 5" xfId="23940" xr:uid="{5E579534-2658-4576-8F06-2852551D2687}"/>
    <cellStyle name="Normal 2 2 48 6" xfId="23941" xr:uid="{B84EA337-B3FD-49C2-8C49-83396FDE1FD3}"/>
    <cellStyle name="Normal 2 2 48 7" xfId="23942" xr:uid="{F7606ECA-49A6-42F3-A7F3-1B607F202997}"/>
    <cellStyle name="Normal 2 2 48 8" xfId="23943" xr:uid="{48C658D6-EC11-496A-BD11-695B3B52D8F7}"/>
    <cellStyle name="Normal 2 2 48 9" xfId="23944" xr:uid="{F1F20A95-FBAF-4183-A5A6-5C5D9CB0355E}"/>
    <cellStyle name="Normal 2 2 49" xfId="23945" xr:uid="{99BB7545-8792-4E16-A141-04B572BCCACA}"/>
    <cellStyle name="Normal 2 2 49 10" xfId="23946" xr:uid="{E6AD4BA8-3397-417B-9E9E-B387878B640F}"/>
    <cellStyle name="Normal 2 2 49 11" xfId="23947" xr:uid="{50D90F44-89F1-4AD1-8E1C-07E623AD8B67}"/>
    <cellStyle name="Normal 2 2 49 12" xfId="23948" xr:uid="{A2ADEFF1-B1F1-428E-BAC4-4F62A27772EA}"/>
    <cellStyle name="Normal 2 2 49 13" xfId="23949" xr:uid="{C0D44402-0B73-4478-82A0-23555F5EF628}"/>
    <cellStyle name="Normal 2 2 49 14" xfId="23950" xr:uid="{E93D2A81-7CD6-4E4E-9E99-FC8B3775EA2D}"/>
    <cellStyle name="Normal 2 2 49 15" xfId="23951" xr:uid="{D9C57BE3-D772-46F2-A9C0-5D39674703CB}"/>
    <cellStyle name="Normal 2 2 49 16" xfId="23952" xr:uid="{70767AFD-9C82-44F3-9E0B-1EEF1A82715F}"/>
    <cellStyle name="Normal 2 2 49 17" xfId="23953" xr:uid="{02A6A98A-6D09-4442-AA18-5EC5E82B720B}"/>
    <cellStyle name="Normal 2 2 49 18" xfId="23954" xr:uid="{FE5E30A3-D2FE-4DE0-9519-5B5B37866968}"/>
    <cellStyle name="Normal 2 2 49 19" xfId="23955" xr:uid="{091FE02B-4F6F-421C-A987-27BD49167774}"/>
    <cellStyle name="Normal 2 2 49 2" xfId="23956" xr:uid="{6D62FDE1-732A-43CF-96F8-B49A482194F7}"/>
    <cellStyle name="Normal 2 2 49 20" xfId="23957" xr:uid="{0548588A-B5EB-4451-93E2-9FDD0E2D2206}"/>
    <cellStyle name="Normal 2 2 49 21" xfId="23958" xr:uid="{4DC24872-CAB3-4982-B17E-11BC01855BB9}"/>
    <cellStyle name="Normal 2 2 49 22" xfId="23959" xr:uid="{C8FA2CC6-0FC8-4620-9D97-E1524F4D7D33}"/>
    <cellStyle name="Normal 2 2 49 23" xfId="23960" xr:uid="{7BFE06CD-4B79-4D90-A66E-447A9266356F}"/>
    <cellStyle name="Normal 2 2 49 24" xfId="23961" xr:uid="{9F7F5619-68CC-477E-B03F-2D3063C01FD4}"/>
    <cellStyle name="Normal 2 2 49 25" xfId="23962" xr:uid="{C9D16EB2-9FFB-431C-831A-A6359182213C}"/>
    <cellStyle name="Normal 2 2 49 26" xfId="23963" xr:uid="{9F37AFB3-BB04-4E6F-94C4-602AEC73EFFC}"/>
    <cellStyle name="Normal 2 2 49 27" xfId="23964" xr:uid="{87C3C2FE-88D8-41F3-A58D-C079EC621A3E}"/>
    <cellStyle name="Normal 2 2 49 28" xfId="23965" xr:uid="{E4E65BA2-D87B-4DE1-B2E8-01BCC7E8630C}"/>
    <cellStyle name="Normal 2 2 49 29" xfId="23966" xr:uid="{D091D694-B9BF-4323-A684-9DBA5B8D32A6}"/>
    <cellStyle name="Normal 2 2 49 3" xfId="23967" xr:uid="{828C3C9E-689F-471C-A0B3-2F95EA55D647}"/>
    <cellStyle name="Normal 2 2 49 30" xfId="23968" xr:uid="{35C00B2C-955A-47B4-A268-C176F31BADC8}"/>
    <cellStyle name="Normal 2 2 49 31" xfId="23969" xr:uid="{D0A4227C-A949-4777-8FE3-660F4FF4279E}"/>
    <cellStyle name="Normal 2 2 49 32" xfId="23970" xr:uid="{D5940168-5103-476E-AE8E-CB94EBF6890F}"/>
    <cellStyle name="Normal 2 2 49 33" xfId="23971" xr:uid="{94F43CE2-6B57-45E5-AE6A-9603C979BE1C}"/>
    <cellStyle name="Normal 2 2 49 34" xfId="23972" xr:uid="{74D3AA90-C3C1-4315-A058-A6ABCCB793F1}"/>
    <cellStyle name="Normal 2 2 49 4" xfId="23973" xr:uid="{AD02962B-986E-47F7-A32C-2C9EF4BB558F}"/>
    <cellStyle name="Normal 2 2 49 5" xfId="23974" xr:uid="{E2629A5B-86AC-4CB7-B5B0-93466BA34733}"/>
    <cellStyle name="Normal 2 2 49 6" xfId="23975" xr:uid="{B34BCD41-FC5F-4864-A168-4954F6933798}"/>
    <cellStyle name="Normal 2 2 49 7" xfId="23976" xr:uid="{20E4E2DC-044F-4765-862E-7653ED105721}"/>
    <cellStyle name="Normal 2 2 49 8" xfId="23977" xr:uid="{C06E55DA-183E-400E-B4BE-509595B50E6D}"/>
    <cellStyle name="Normal 2 2 49 9" xfId="23978" xr:uid="{6CE1ABB1-7DD6-4765-BF4E-89490818A6BB}"/>
    <cellStyle name="Normal 2 2 5" xfId="23979" xr:uid="{777C9375-73BE-405A-9E9E-5451F02D6501}"/>
    <cellStyle name="Normal 2 2 5 10" xfId="23980" xr:uid="{00F26D80-5FCF-47AD-AF7A-E346C8FE6FB2}"/>
    <cellStyle name="Normal 2 2 5 11" xfId="23981" xr:uid="{13A82DE4-35DE-4148-A26B-876A48A2BD47}"/>
    <cellStyle name="Normal 2 2 5 12" xfId="23982" xr:uid="{A68D90D5-1FD2-4B26-AF25-C60B9BF7B947}"/>
    <cellStyle name="Normal 2 2 5 13" xfId="23983" xr:uid="{521C82D6-2A79-487B-9AF1-DF5E3E7204DA}"/>
    <cellStyle name="Normal 2 2 5 14" xfId="23984" xr:uid="{338C1DAC-EA57-4DD1-AD0B-7FE5A18DF41B}"/>
    <cellStyle name="Normal 2 2 5 2" xfId="23985" xr:uid="{83546716-D73D-4C35-8D8B-39AF10EE6425}"/>
    <cellStyle name="Normal 2 2 5 2 2" xfId="23986" xr:uid="{60D82502-4ED2-4FA8-B778-95308CF22FBC}"/>
    <cellStyle name="Normal 2 2 5 2 2 2" xfId="23987" xr:uid="{22E1FABD-225B-4796-8FDF-3AB2DE1547DF}"/>
    <cellStyle name="Normal 2 2 5 2 2 2 2" xfId="23988" xr:uid="{59A3B987-6D46-4C28-9EF7-CA03F5016C5F}"/>
    <cellStyle name="Normal 2 2 5 2 2 2 3" xfId="23989" xr:uid="{4C14F6A1-5AAD-404C-886C-2371BF3134D5}"/>
    <cellStyle name="Normal 2 2 5 2 2 2 4" xfId="23990" xr:uid="{AE5573C9-6DB8-4D6D-9038-EC3F8D4B56FD}"/>
    <cellStyle name="Normal 2 2 5 2 2 2 5" xfId="23991" xr:uid="{54909B09-D6EB-46C9-8438-563035965AFB}"/>
    <cellStyle name="Normal 2 2 5 2 2 3" xfId="23992" xr:uid="{5718F31F-18CD-431E-8FA5-25C44A8BAAAF}"/>
    <cellStyle name="Normal 2 2 5 2 3" xfId="23993" xr:uid="{4CFA80C6-E496-46E2-9E2E-47F956244AF4}"/>
    <cellStyle name="Normal 2 2 5 2 3 2" xfId="23994" xr:uid="{A7A4E241-D971-4FD4-82B7-584F473F6FC8}"/>
    <cellStyle name="Normal 2 2 5 2 3 2 2" xfId="23995" xr:uid="{D21C8BF7-4C46-4377-982C-359F03DD504E}"/>
    <cellStyle name="Normal 2 2 5 2 3 2 3" xfId="23996" xr:uid="{F25C88A7-EBB6-4A62-B37A-23B2F85EDAD8}"/>
    <cellStyle name="Normal 2 2 5 2 3 2 4" xfId="23997" xr:uid="{EFBA4CAD-4ECB-4027-8CE8-ED0B1EBE8B24}"/>
    <cellStyle name="Normal 2 2 5 2 4" xfId="23998" xr:uid="{3D4E61DB-8B1A-4A80-B60D-3F0A87505BB0}"/>
    <cellStyle name="Normal 2 2 5 2 5" xfId="23999" xr:uid="{130064F7-3E29-4A02-AB6B-24A91EC39172}"/>
    <cellStyle name="Normal 2 2 5 2 6" xfId="24000" xr:uid="{84EB8C98-7437-4C9A-8078-AF76A76E4FC1}"/>
    <cellStyle name="Normal 2 2 5 3" xfId="24001" xr:uid="{E00AFF97-09B8-4A5D-BB80-C8A333EB0BBD}"/>
    <cellStyle name="Normal 2 2 5 3 2" xfId="24002" xr:uid="{D89D07C6-50E6-4099-B9EE-060EEEE3B3D0}"/>
    <cellStyle name="Normal 2 2 5 3 3" xfId="24003" xr:uid="{B48919E1-1DD1-470F-90EC-0235C91D2365}"/>
    <cellStyle name="Normal 2 2 5 3 4" xfId="24004" xr:uid="{0510E85D-DF8B-4E2E-9CC9-B09F9E0B9DD5}"/>
    <cellStyle name="Normal 2 2 5 3 5" xfId="24005" xr:uid="{E1ADC59C-160F-420B-B4D2-A61854ABB7F3}"/>
    <cellStyle name="Normal 2 2 5 3 6" xfId="24006" xr:uid="{11562B17-5A61-42D2-8AD0-3A51858D1534}"/>
    <cellStyle name="Normal 2 2 5 4" xfId="24007" xr:uid="{05D5FF92-FE76-452C-BA2B-1A6BE79B4874}"/>
    <cellStyle name="Normal 2 2 5 4 2" xfId="24008" xr:uid="{6D4FD5EF-3C10-473F-AE5E-87BA18ADAB07}"/>
    <cellStyle name="Normal 2 2 5 4 3" xfId="24009" xr:uid="{1DEF9EC9-2507-4CFF-AA10-58249AA1F5E0}"/>
    <cellStyle name="Normal 2 2 5 4 4" xfId="24010" xr:uid="{50617FD8-2FCD-4844-B206-4636B4C8058B}"/>
    <cellStyle name="Normal 2 2 5 4 5" xfId="24011" xr:uid="{0C4912EA-CE47-42CB-A8A0-80C601A88017}"/>
    <cellStyle name="Normal 2 2 5 4 6" xfId="24012" xr:uid="{4D8ED997-E36D-40E6-9EE1-C9A3B0C19419}"/>
    <cellStyle name="Normal 2 2 5 5" xfId="24013" xr:uid="{BE4042F8-206B-4930-B736-0D8614EEAD35}"/>
    <cellStyle name="Normal 2 2 5 5 2" xfId="24014" xr:uid="{E92B24B2-2210-4608-AC38-14E320408F4D}"/>
    <cellStyle name="Normal 2 2 5 5 3" xfId="24015" xr:uid="{8CC76A68-EA5E-4430-96CA-37873DC7A308}"/>
    <cellStyle name="Normal 2 2 5 5 4" xfId="24016" xr:uid="{AEC0257A-8C54-42FE-B3BF-BE12C79876D2}"/>
    <cellStyle name="Normal 2 2 5 5 5" xfId="24017" xr:uid="{32C31735-6C00-4F96-B248-E942993F89C1}"/>
    <cellStyle name="Normal 2 2 5 5 6" xfId="24018" xr:uid="{6F581745-CAE2-4242-9027-7ACA50D4B3F1}"/>
    <cellStyle name="Normal 2 2 5 6" xfId="24019" xr:uid="{2EB69FB1-A612-434A-93DB-B5CC6E997B8C}"/>
    <cellStyle name="Normal 2 2 5 6 2" xfId="24020" xr:uid="{F7072739-1F28-490B-8106-FCD61AFC815D}"/>
    <cellStyle name="Normal 2 2 5 6 3" xfId="24021" xr:uid="{1AE8FC42-AE18-47DC-BC24-C825FFDC5EEC}"/>
    <cellStyle name="Normal 2 2 5 6 4" xfId="24022" xr:uid="{BE769671-234A-4658-A467-33A6A8374E46}"/>
    <cellStyle name="Normal 2 2 5 6 5" xfId="24023" xr:uid="{447F56AA-DDA9-45E5-BC33-18B2CF60AF30}"/>
    <cellStyle name="Normal 2 2 5 6 6" xfId="24024" xr:uid="{933D0291-3D73-4A92-ADAD-6F0EE7E0DC99}"/>
    <cellStyle name="Normal 2 2 5 7" xfId="24025" xr:uid="{C2C0C29D-3026-4542-BB98-ADED857FB5C3}"/>
    <cellStyle name="Normal 2 2 5 7 2" xfId="24026" xr:uid="{A8094CED-3A29-4DAD-AB0B-FF49F80B48F0}"/>
    <cellStyle name="Normal 2 2 5 7 3" xfId="24027" xr:uid="{324940AD-B5B0-4C40-A3D5-5F47834DF846}"/>
    <cellStyle name="Normal 2 2 5 7 4" xfId="24028" xr:uid="{04EB3D19-D6E5-4331-8141-60CEF7F86B73}"/>
    <cellStyle name="Normal 2 2 5 7 5" xfId="24029" xr:uid="{31F4B166-15E3-44C4-B8ED-6A0F9F99A200}"/>
    <cellStyle name="Normal 2 2 5 7 6" xfId="24030" xr:uid="{34C3AA9C-E2E5-4FD7-95A6-0A22CAB672B0}"/>
    <cellStyle name="Normal 2 2 5 8" xfId="24031" xr:uid="{205397C6-4C4E-4649-BB0C-C0C40F63F679}"/>
    <cellStyle name="Normal 2 2 5 8 2" xfId="24032" xr:uid="{6A1C6F59-DE1F-45AF-A414-3618F066EB4A}"/>
    <cellStyle name="Normal 2 2 5 8 3" xfId="24033" xr:uid="{11E25CF3-0D01-4AEE-A460-E8328D5DB260}"/>
    <cellStyle name="Normal 2 2 5 8 4" xfId="24034" xr:uid="{E6A9ED0E-E4EC-4994-A6AC-A8E55F2DE5AC}"/>
    <cellStyle name="Normal 2 2 5 8 5" xfId="24035" xr:uid="{3DCE6A3E-C718-4E1A-8454-B201179B3A84}"/>
    <cellStyle name="Normal 2 2 5 8 6" xfId="24036" xr:uid="{6D445D84-1F3D-4237-A32D-104A67329BA4}"/>
    <cellStyle name="Normal 2 2 5 9" xfId="24037" xr:uid="{3F932E07-A185-4F12-9758-69AA739CE39D}"/>
    <cellStyle name="Normal 2 2 50" xfId="24038" xr:uid="{5885C0C8-C0B5-4C5E-9520-89350F100137}"/>
    <cellStyle name="Normal 2 2 50 10" xfId="24039" xr:uid="{9D608EFA-E6D6-45DA-90BF-E0896A915052}"/>
    <cellStyle name="Normal 2 2 50 11" xfId="24040" xr:uid="{15D53264-6111-4242-A482-5EDCD84C16B5}"/>
    <cellStyle name="Normal 2 2 50 12" xfId="24041" xr:uid="{06E9DD87-F24F-47B0-8F5B-C415C5E71FD5}"/>
    <cellStyle name="Normal 2 2 50 13" xfId="24042" xr:uid="{D3BC51E2-FF56-4B0D-8DA5-3F573B532110}"/>
    <cellStyle name="Normal 2 2 50 14" xfId="24043" xr:uid="{5CC0924B-9692-43E8-BE7C-C1EBB6075FA1}"/>
    <cellStyle name="Normal 2 2 50 15" xfId="24044" xr:uid="{DA8FD1C1-C1DF-4F19-B7DD-402D88E91289}"/>
    <cellStyle name="Normal 2 2 50 16" xfId="24045" xr:uid="{B9A029EC-F77D-436F-812E-E5997BD90B77}"/>
    <cellStyle name="Normal 2 2 50 17" xfId="24046" xr:uid="{F4C9C064-3FCB-416A-BC5B-D5A5A35F7860}"/>
    <cellStyle name="Normal 2 2 50 18" xfId="24047" xr:uid="{013E0EAF-5FFB-4B82-A776-7338C5C635D1}"/>
    <cellStyle name="Normal 2 2 50 19" xfId="24048" xr:uid="{AF4CE854-74B8-41D9-9893-FE4A265FA80A}"/>
    <cellStyle name="Normal 2 2 50 2" xfId="24049" xr:uid="{B99723AB-AE2C-4AE2-AD43-B98380EAB6E1}"/>
    <cellStyle name="Normal 2 2 50 20" xfId="24050" xr:uid="{69F94BDF-55FE-403C-BA88-0212EEA18E7D}"/>
    <cellStyle name="Normal 2 2 50 21" xfId="24051" xr:uid="{D127E86E-2B17-4F37-8783-2B661FCBA1A0}"/>
    <cellStyle name="Normal 2 2 50 22" xfId="24052" xr:uid="{DFDC1A2B-7311-4458-93CC-880EE20088F4}"/>
    <cellStyle name="Normal 2 2 50 23" xfId="24053" xr:uid="{C460E2C3-A85C-41B9-9AD8-73868B4396E9}"/>
    <cellStyle name="Normal 2 2 50 24" xfId="24054" xr:uid="{27850149-B432-4AAA-9374-E4C2F9F0DC36}"/>
    <cellStyle name="Normal 2 2 50 25" xfId="24055" xr:uid="{27D3ED46-3A0F-4348-B6CB-013B0535077D}"/>
    <cellStyle name="Normal 2 2 50 26" xfId="24056" xr:uid="{CBD1D13E-A1D4-4ADE-8349-EAFAA1CC93C4}"/>
    <cellStyle name="Normal 2 2 50 27" xfId="24057" xr:uid="{9208E0D4-BEB8-4FF2-8F0C-04542481E385}"/>
    <cellStyle name="Normal 2 2 50 28" xfId="24058" xr:uid="{EF46E01D-B504-4D44-AAC4-EF8B9188D999}"/>
    <cellStyle name="Normal 2 2 50 29" xfId="24059" xr:uid="{CA217CE2-CA72-4C18-8BB8-FC7A5CAA5BB6}"/>
    <cellStyle name="Normal 2 2 50 3" xfId="24060" xr:uid="{D5DB683C-750C-4DD6-B4A9-430FE68F48A1}"/>
    <cellStyle name="Normal 2 2 50 30" xfId="24061" xr:uid="{E4372D59-88EF-4297-AD16-5247080E900F}"/>
    <cellStyle name="Normal 2 2 50 31" xfId="24062" xr:uid="{E5D01ADF-CAF7-4EBF-91E2-B78B2CA5013C}"/>
    <cellStyle name="Normal 2 2 50 32" xfId="24063" xr:uid="{04BF0664-9A29-4761-9AE4-9A6EAA5476A8}"/>
    <cellStyle name="Normal 2 2 50 33" xfId="24064" xr:uid="{8F9BB9B2-0691-44A1-85F9-311D1DAB6E69}"/>
    <cellStyle name="Normal 2 2 50 34" xfId="24065" xr:uid="{E6FD2AC2-2D28-4816-9D0A-D9FF7F34699B}"/>
    <cellStyle name="Normal 2 2 50 4" xfId="24066" xr:uid="{DEB42515-819A-4EC1-9D12-940B4C3D909E}"/>
    <cellStyle name="Normal 2 2 50 5" xfId="24067" xr:uid="{DA215D27-1120-4187-8C3D-FE89926ECC81}"/>
    <cellStyle name="Normal 2 2 50 6" xfId="24068" xr:uid="{DDF6BF25-FC35-4A05-8CC0-84E44CB6C6EB}"/>
    <cellStyle name="Normal 2 2 50 7" xfId="24069" xr:uid="{16B5D599-3D33-4D5F-9AF2-53804216224A}"/>
    <cellStyle name="Normal 2 2 50 8" xfId="24070" xr:uid="{07E2C8B7-9A85-47F3-9475-ACA49D2F2300}"/>
    <cellStyle name="Normal 2 2 50 9" xfId="24071" xr:uid="{3A26927B-2509-4B3B-AB1B-506023F92204}"/>
    <cellStyle name="Normal 2 2 51" xfId="24072" xr:uid="{D0AA5836-C2BE-48C5-BB94-019FEACA8EAB}"/>
    <cellStyle name="Normal 2 2 51 10" xfId="24073" xr:uid="{662E7B23-23F7-44F0-8981-7AADF879C679}"/>
    <cellStyle name="Normal 2 2 51 11" xfId="24074" xr:uid="{AF530328-2940-4983-B505-3688C74C482B}"/>
    <cellStyle name="Normal 2 2 51 12" xfId="24075" xr:uid="{BAE1A0BF-B7F2-49AC-B27C-50C80919729C}"/>
    <cellStyle name="Normal 2 2 51 13" xfId="24076" xr:uid="{DD649262-FC07-464C-9FD2-E9B71343B4ED}"/>
    <cellStyle name="Normal 2 2 51 14" xfId="24077" xr:uid="{A89348A4-3FBF-4F58-A18C-634BB0734E5E}"/>
    <cellStyle name="Normal 2 2 51 15" xfId="24078" xr:uid="{B33D53E3-D246-4E95-9FEB-3DDD05E4885B}"/>
    <cellStyle name="Normal 2 2 51 16" xfId="24079" xr:uid="{5B3C5C89-7120-4D12-9B4C-0CC91EF40401}"/>
    <cellStyle name="Normal 2 2 51 17" xfId="24080" xr:uid="{3F05643E-0542-430A-BFE3-635B05CAC415}"/>
    <cellStyle name="Normal 2 2 51 18" xfId="24081" xr:uid="{EEF3ED7B-4B81-4173-9895-D785430953BF}"/>
    <cellStyle name="Normal 2 2 51 19" xfId="24082" xr:uid="{5F27EB7B-D152-4389-9B2E-2546EB4BC205}"/>
    <cellStyle name="Normal 2 2 51 2" xfId="24083" xr:uid="{6D312ECE-0FF7-40CC-9F5C-9A97874C5E60}"/>
    <cellStyle name="Normal 2 2 51 20" xfId="24084" xr:uid="{FF1BC0DD-C606-4453-AC74-E44785123802}"/>
    <cellStyle name="Normal 2 2 51 21" xfId="24085" xr:uid="{3AE75FFB-7E9B-4E27-A1E3-6B1D739266AD}"/>
    <cellStyle name="Normal 2 2 51 22" xfId="24086" xr:uid="{44002F99-8576-407D-9B10-952D72BC65D6}"/>
    <cellStyle name="Normal 2 2 51 23" xfId="24087" xr:uid="{B3956AC1-0E3E-412B-8EF2-8184EE3413D4}"/>
    <cellStyle name="Normal 2 2 51 24" xfId="24088" xr:uid="{4AEB8AAB-83BD-4562-9207-69777DFBC49C}"/>
    <cellStyle name="Normal 2 2 51 25" xfId="24089" xr:uid="{4B0A3B30-DC99-49B1-A1E0-46D6D02C4ED2}"/>
    <cellStyle name="Normal 2 2 51 26" xfId="24090" xr:uid="{E97DC4D8-ED63-4AF2-8E88-479E40173B8E}"/>
    <cellStyle name="Normal 2 2 51 27" xfId="24091" xr:uid="{DDD21C8E-89F4-49B6-8BDE-770CC9B5CDDC}"/>
    <cellStyle name="Normal 2 2 51 28" xfId="24092" xr:uid="{69A6A91C-99B0-4593-90B0-01E6886CDADB}"/>
    <cellStyle name="Normal 2 2 51 29" xfId="24093" xr:uid="{A0A7596A-C1C5-4669-85F9-62FFFFE694A8}"/>
    <cellStyle name="Normal 2 2 51 3" xfId="24094" xr:uid="{84F58CCC-8CD8-41A3-9A4F-85A9910F67AA}"/>
    <cellStyle name="Normal 2 2 51 30" xfId="24095" xr:uid="{2ADAF996-E2B6-4BD3-8164-F71045423BF3}"/>
    <cellStyle name="Normal 2 2 51 31" xfId="24096" xr:uid="{55958AEB-AE85-49D6-9C6E-574EC4B64203}"/>
    <cellStyle name="Normal 2 2 51 32" xfId="24097" xr:uid="{B66BCDB4-0732-40F3-BEE8-92A5C6DE6B40}"/>
    <cellStyle name="Normal 2 2 51 33" xfId="24098" xr:uid="{1640ABFE-3D31-455F-BBF5-DB88D2D09FED}"/>
    <cellStyle name="Normal 2 2 51 34" xfId="24099" xr:uid="{7430E522-25BD-468B-BE20-F0E7E407DC80}"/>
    <cellStyle name="Normal 2 2 51 4" xfId="24100" xr:uid="{DBA48A51-E677-46CE-980A-9AED679DCF9B}"/>
    <cellStyle name="Normal 2 2 51 5" xfId="24101" xr:uid="{289B2974-E858-425C-9452-12434B33F138}"/>
    <cellStyle name="Normal 2 2 51 6" xfId="24102" xr:uid="{190F9817-4CC6-41D6-AE83-6A88A5162833}"/>
    <cellStyle name="Normal 2 2 51 7" xfId="24103" xr:uid="{BB81F172-F82C-4A60-9978-191B20A1A014}"/>
    <cellStyle name="Normal 2 2 51 8" xfId="24104" xr:uid="{EC1C85E0-768A-4716-8AC7-D9A901B0EA3C}"/>
    <cellStyle name="Normal 2 2 51 9" xfId="24105" xr:uid="{3BACA8BB-0923-4F41-B211-0CC5817BC2A1}"/>
    <cellStyle name="Normal 2 2 52" xfId="24106" xr:uid="{7F039E46-060A-4CE7-920D-D37A44C36E46}"/>
    <cellStyle name="Normal 2 2 52 10" xfId="24107" xr:uid="{AED2D540-A260-435B-8B82-CC212ACF42D7}"/>
    <cellStyle name="Normal 2 2 52 11" xfId="24108" xr:uid="{AE737029-83DA-4D3C-97AC-3E3921D99CD9}"/>
    <cellStyle name="Normal 2 2 52 12" xfId="24109" xr:uid="{B36A0D0F-357B-401B-8717-9138FDE4AB38}"/>
    <cellStyle name="Normal 2 2 52 13" xfId="24110" xr:uid="{1BB1A028-4051-491D-A290-EC9D21B8D4B6}"/>
    <cellStyle name="Normal 2 2 52 14" xfId="24111" xr:uid="{2BEF556A-0C13-4A9E-84B9-76FAE41971DD}"/>
    <cellStyle name="Normal 2 2 52 15" xfId="24112" xr:uid="{8AA617F2-7B6F-41E8-B18C-03FA45ACEF7D}"/>
    <cellStyle name="Normal 2 2 52 16" xfId="24113" xr:uid="{23E9DF15-45AA-4A54-8636-DA55108F0758}"/>
    <cellStyle name="Normal 2 2 52 17" xfId="24114" xr:uid="{4B4D975D-2371-43CD-927E-A43810271CF8}"/>
    <cellStyle name="Normal 2 2 52 18" xfId="24115" xr:uid="{9D6B71E4-8C9B-47A4-AB4F-35839D2324FC}"/>
    <cellStyle name="Normal 2 2 52 19" xfId="24116" xr:uid="{BCFACD51-620C-4642-A35A-A635C175698B}"/>
    <cellStyle name="Normal 2 2 52 2" xfId="24117" xr:uid="{38555A4D-3E8E-4DB6-A4CC-D2CDCE5EA98C}"/>
    <cellStyle name="Normal 2 2 52 20" xfId="24118" xr:uid="{62FCB2AC-A777-4618-BCEB-9A8DCCD2E20C}"/>
    <cellStyle name="Normal 2 2 52 21" xfId="24119" xr:uid="{F2360EB3-4C4C-4292-A0DE-E4D3EAAEAD77}"/>
    <cellStyle name="Normal 2 2 52 22" xfId="24120" xr:uid="{C943492E-7DBA-480D-83AA-79C112EBC19E}"/>
    <cellStyle name="Normal 2 2 52 23" xfId="24121" xr:uid="{4627D5BF-F932-41E3-99E0-37FC7A159599}"/>
    <cellStyle name="Normal 2 2 52 24" xfId="24122" xr:uid="{3369E8BD-0F2B-4AC4-AACC-656C25CA9575}"/>
    <cellStyle name="Normal 2 2 52 25" xfId="24123" xr:uid="{296121F2-E40B-420C-8D6C-624B7B9369C0}"/>
    <cellStyle name="Normal 2 2 52 26" xfId="24124" xr:uid="{902AC6B3-AC15-4C5D-9137-742741756D61}"/>
    <cellStyle name="Normal 2 2 52 27" xfId="24125" xr:uid="{2B506C60-A01E-4906-A317-F73F699B6722}"/>
    <cellStyle name="Normal 2 2 52 28" xfId="24126" xr:uid="{2AF2F0A1-48A2-4082-9AAD-054D4FED94AE}"/>
    <cellStyle name="Normal 2 2 52 29" xfId="24127" xr:uid="{B6AD35FD-C007-4309-A5F8-94D68E0E29E0}"/>
    <cellStyle name="Normal 2 2 52 3" xfId="24128" xr:uid="{9B022237-73A5-49B5-874A-223D90055E7C}"/>
    <cellStyle name="Normal 2 2 52 30" xfId="24129" xr:uid="{61D2EBF5-A2F3-433C-A9A7-C751BA9D99BB}"/>
    <cellStyle name="Normal 2 2 52 31" xfId="24130" xr:uid="{9A49B2A6-A6AF-4CB1-99B2-E2D0723D55D0}"/>
    <cellStyle name="Normal 2 2 52 32" xfId="24131" xr:uid="{62F33782-4181-411E-9810-A499F8B66145}"/>
    <cellStyle name="Normal 2 2 52 33" xfId="24132" xr:uid="{E4297177-3D35-4E32-8602-295F41352406}"/>
    <cellStyle name="Normal 2 2 52 34" xfId="24133" xr:uid="{5676CB74-07BD-4AC5-863D-722C6E0358C7}"/>
    <cellStyle name="Normal 2 2 52 4" xfId="24134" xr:uid="{61133EEA-82B2-4EB2-A0C2-DFED90CD443D}"/>
    <cellStyle name="Normal 2 2 52 5" xfId="24135" xr:uid="{8E6C72C5-5BB1-4AA7-9D7B-BF74FFFCF2D4}"/>
    <cellStyle name="Normal 2 2 52 6" xfId="24136" xr:uid="{289AF685-0E0E-40A5-9CF3-007427DE38E2}"/>
    <cellStyle name="Normal 2 2 52 7" xfId="24137" xr:uid="{24235E9C-8AAF-43C4-B712-DB2350E3D0AF}"/>
    <cellStyle name="Normal 2 2 52 8" xfId="24138" xr:uid="{78D88B4C-4C53-421B-851F-235CA88282FB}"/>
    <cellStyle name="Normal 2 2 52 9" xfId="24139" xr:uid="{ADA1EA1B-983F-423C-83C8-3C408503C81D}"/>
    <cellStyle name="Normal 2 2 53" xfId="24140" xr:uid="{948CE40D-1B68-4B77-B9A5-F28119797FEA}"/>
    <cellStyle name="Normal 2 2 53 10" xfId="24141" xr:uid="{88F2843E-7317-447A-BC57-2B821EC8A2C7}"/>
    <cellStyle name="Normal 2 2 53 11" xfId="24142" xr:uid="{B6B1AE49-72D7-4357-9DE1-974624DB1D45}"/>
    <cellStyle name="Normal 2 2 53 12" xfId="24143" xr:uid="{6BFEFEA7-5B47-48FE-B5D7-C2B3F937EA30}"/>
    <cellStyle name="Normal 2 2 53 13" xfId="24144" xr:uid="{43FFDE03-4826-4075-9A0E-6BA994DA5F2D}"/>
    <cellStyle name="Normal 2 2 53 14" xfId="24145" xr:uid="{63EAB24E-5398-4B6F-9857-CBC9FFF6887C}"/>
    <cellStyle name="Normal 2 2 53 15" xfId="24146" xr:uid="{14FC8903-11C0-4223-AE62-E9DC92F192C7}"/>
    <cellStyle name="Normal 2 2 53 16" xfId="24147" xr:uid="{CF6B26EC-4C7A-45D6-8603-5DB712A2BB87}"/>
    <cellStyle name="Normal 2 2 53 17" xfId="24148" xr:uid="{8CDE6D46-EE5C-4F96-AE55-AB61590626A7}"/>
    <cellStyle name="Normal 2 2 53 18" xfId="24149" xr:uid="{78E6586F-1984-4F4B-8B0A-F4BE77F436F2}"/>
    <cellStyle name="Normal 2 2 53 19" xfId="24150" xr:uid="{2CCD1DE5-9B2D-4E47-90E8-D559C0F2DD16}"/>
    <cellStyle name="Normal 2 2 53 2" xfId="24151" xr:uid="{28667009-8EB8-4C60-80DE-4CF3213A7700}"/>
    <cellStyle name="Normal 2 2 53 20" xfId="24152" xr:uid="{A2151955-E29C-49B4-A324-054CC202C441}"/>
    <cellStyle name="Normal 2 2 53 21" xfId="24153" xr:uid="{07F2324B-7446-4166-9BD5-2B83A7321A9D}"/>
    <cellStyle name="Normal 2 2 53 22" xfId="24154" xr:uid="{5E3B4525-9F7C-402B-AFA4-A5BCF640ED88}"/>
    <cellStyle name="Normal 2 2 53 23" xfId="24155" xr:uid="{76AAAD17-6E66-48EB-9B20-73C288B562A8}"/>
    <cellStyle name="Normal 2 2 53 24" xfId="24156" xr:uid="{B2BF90E0-3402-4052-A836-7130FC188743}"/>
    <cellStyle name="Normal 2 2 53 25" xfId="24157" xr:uid="{F5E8A3EF-36C5-4FB1-9A79-7A60C67815C6}"/>
    <cellStyle name="Normal 2 2 53 26" xfId="24158" xr:uid="{F85C4985-7CA0-4552-B426-839907FE285E}"/>
    <cellStyle name="Normal 2 2 53 27" xfId="24159" xr:uid="{36759733-CF71-493F-A569-07911289B07A}"/>
    <cellStyle name="Normal 2 2 53 28" xfId="24160" xr:uid="{04FE82FF-20A0-4E95-9B53-2A94836492E0}"/>
    <cellStyle name="Normal 2 2 53 29" xfId="24161" xr:uid="{966826C5-E2F1-4CC9-AB3D-106CFEF9543B}"/>
    <cellStyle name="Normal 2 2 53 3" xfId="24162" xr:uid="{A5CC056B-9278-4A6A-8F8B-FD5778977265}"/>
    <cellStyle name="Normal 2 2 53 30" xfId="24163" xr:uid="{3E17E486-04C8-4FF1-86EF-430D9E211742}"/>
    <cellStyle name="Normal 2 2 53 31" xfId="24164" xr:uid="{43A1A2BE-168A-4D42-AF5A-3CE2D9B3F001}"/>
    <cellStyle name="Normal 2 2 53 32" xfId="24165" xr:uid="{CD01CA92-6763-400C-85D3-25305B820E86}"/>
    <cellStyle name="Normal 2 2 53 33" xfId="24166" xr:uid="{F7976852-F02E-4946-AA59-4D55C4B0C253}"/>
    <cellStyle name="Normal 2 2 53 34" xfId="24167" xr:uid="{4EA71BAE-5EC3-437D-A5D2-83A9171CF289}"/>
    <cellStyle name="Normal 2 2 53 4" xfId="24168" xr:uid="{FBD0E92A-7EA1-477F-8225-A70F9FCF1D01}"/>
    <cellStyle name="Normal 2 2 53 5" xfId="24169" xr:uid="{E9361EF7-CED1-44A9-AA24-25F49925F7E4}"/>
    <cellStyle name="Normal 2 2 53 6" xfId="24170" xr:uid="{BADBFC0D-B757-40F1-BB7E-9F912F9F8A2C}"/>
    <cellStyle name="Normal 2 2 53 7" xfId="24171" xr:uid="{6EC1A1EB-A72C-464D-87F1-14ADE3BA83B8}"/>
    <cellStyle name="Normal 2 2 53 8" xfId="24172" xr:uid="{4207F43D-3AAE-4F49-8D44-B94CE4B71FE0}"/>
    <cellStyle name="Normal 2 2 53 9" xfId="24173" xr:uid="{20B47A32-F72B-4D5B-9852-84538E1E35EA}"/>
    <cellStyle name="Normal 2 2 54" xfId="24174" xr:uid="{F9F56EE1-28BA-46A9-B4D8-1F6041F9B153}"/>
    <cellStyle name="Normal 2 2 54 10" xfId="24175" xr:uid="{C16CA8C0-94D2-4666-9D00-9D37E40D03A8}"/>
    <cellStyle name="Normal 2 2 54 11" xfId="24176" xr:uid="{726A1D61-134D-487C-86D3-297663131FED}"/>
    <cellStyle name="Normal 2 2 54 12" xfId="24177" xr:uid="{021BBD4C-6250-463A-B3E0-F2907693311E}"/>
    <cellStyle name="Normal 2 2 54 13" xfId="24178" xr:uid="{69C7FF57-B717-4EBA-9DB4-FAA4DB391774}"/>
    <cellStyle name="Normal 2 2 54 14" xfId="24179" xr:uid="{18EE5228-08D8-4492-9CD2-64B677B76D7A}"/>
    <cellStyle name="Normal 2 2 54 15" xfId="24180" xr:uid="{451E1994-465F-44D0-8339-834193E5F47E}"/>
    <cellStyle name="Normal 2 2 54 16" xfId="24181" xr:uid="{FE446784-7F83-40D5-B0CC-A0002EEBAD04}"/>
    <cellStyle name="Normal 2 2 54 17" xfId="24182" xr:uid="{5C2E9AFD-70C1-4B3F-B400-D8DDBD8B0108}"/>
    <cellStyle name="Normal 2 2 54 18" xfId="24183" xr:uid="{B6B378E5-B2E9-4F2E-A91F-CF5F34E1C1C6}"/>
    <cellStyle name="Normal 2 2 54 19" xfId="24184" xr:uid="{D7158E56-ADB1-4164-ABCC-C689D2F6F541}"/>
    <cellStyle name="Normal 2 2 54 2" xfId="24185" xr:uid="{C55EF8DC-9D32-4F0F-9EBF-97D7BF5BBC09}"/>
    <cellStyle name="Normal 2 2 54 20" xfId="24186" xr:uid="{7384FF3F-F125-40BB-8793-C814488197CD}"/>
    <cellStyle name="Normal 2 2 54 21" xfId="24187" xr:uid="{9B650EAB-2199-4984-BD04-2DD94A63B3EE}"/>
    <cellStyle name="Normal 2 2 54 22" xfId="24188" xr:uid="{BF529138-94AD-411A-8B81-F44D41A7B9CF}"/>
    <cellStyle name="Normal 2 2 54 23" xfId="24189" xr:uid="{4FD27335-BC65-4159-BB65-7AAD7AE23B6D}"/>
    <cellStyle name="Normal 2 2 54 24" xfId="24190" xr:uid="{8B32A5BA-6324-49A1-A37D-8912558835BE}"/>
    <cellStyle name="Normal 2 2 54 25" xfId="24191" xr:uid="{5424B351-6F59-42D8-BEFD-A0C7A65BD3EC}"/>
    <cellStyle name="Normal 2 2 54 26" xfId="24192" xr:uid="{F6804A1F-EBBA-4685-A914-FCF969292975}"/>
    <cellStyle name="Normal 2 2 54 27" xfId="24193" xr:uid="{7749FE70-EB3A-4D72-93B3-D9D006D5DA91}"/>
    <cellStyle name="Normal 2 2 54 28" xfId="24194" xr:uid="{3A6CCE67-FC62-45B4-9AFB-B78770281B24}"/>
    <cellStyle name="Normal 2 2 54 29" xfId="24195" xr:uid="{A3FD7DAC-95B9-4919-8392-483FF409842D}"/>
    <cellStyle name="Normal 2 2 54 3" xfId="24196" xr:uid="{C0496FF4-45E3-4E62-A3EF-BFD60320A313}"/>
    <cellStyle name="Normal 2 2 54 30" xfId="24197" xr:uid="{24FD7316-5D11-4F8A-8DE1-C86295B43206}"/>
    <cellStyle name="Normal 2 2 54 31" xfId="24198" xr:uid="{9407F207-FA07-41B4-8100-7B1762A82DB1}"/>
    <cellStyle name="Normal 2 2 54 32" xfId="24199" xr:uid="{2F67A963-3210-4EF4-AD22-9C4A3DC6761E}"/>
    <cellStyle name="Normal 2 2 54 33" xfId="24200" xr:uid="{4FA63BCC-A012-4CB5-9D0A-AEDBD7297F67}"/>
    <cellStyle name="Normal 2 2 54 34" xfId="24201" xr:uid="{0E8E32B6-26E1-453F-BF86-8D40BE97BF4F}"/>
    <cellStyle name="Normal 2 2 54 4" xfId="24202" xr:uid="{A517B410-1FED-4EE1-8883-029FF550C776}"/>
    <cellStyle name="Normal 2 2 54 5" xfId="24203" xr:uid="{D683175E-BE89-491C-8EFC-A4F277C726CF}"/>
    <cellStyle name="Normal 2 2 54 6" xfId="24204" xr:uid="{DF26A0D6-4FF6-43CC-A2B7-3259929AB932}"/>
    <cellStyle name="Normal 2 2 54 7" xfId="24205" xr:uid="{2B54B929-6AC1-4F1E-82F8-37EC9F390324}"/>
    <cellStyle name="Normal 2 2 54 8" xfId="24206" xr:uid="{7ECB3070-3134-4CDD-967C-5AF0AEE0F07B}"/>
    <cellStyle name="Normal 2 2 54 9" xfId="24207" xr:uid="{44CFD34E-E2B9-44E2-AAAC-53BA74F1186F}"/>
    <cellStyle name="Normal 2 2 55" xfId="24208" xr:uid="{2F92DB29-0FC0-459A-9A0A-116712CB6489}"/>
    <cellStyle name="Normal 2 2 55 10" xfId="24209" xr:uid="{0D13BCBA-B478-4F59-AAD6-80FDF053A461}"/>
    <cellStyle name="Normal 2 2 55 11" xfId="24210" xr:uid="{455E4B85-EB8F-43AA-85F0-AB32689A2EF2}"/>
    <cellStyle name="Normal 2 2 55 12" xfId="24211" xr:uid="{36823CEF-92C0-469E-8816-56F7490480E6}"/>
    <cellStyle name="Normal 2 2 55 13" xfId="24212" xr:uid="{1A0E7F8C-1CF4-4AF5-871F-2693002F430F}"/>
    <cellStyle name="Normal 2 2 55 14" xfId="24213" xr:uid="{18E7BD8B-D326-4953-BE50-735A15F5A058}"/>
    <cellStyle name="Normal 2 2 55 15" xfId="24214" xr:uid="{E39FAEA9-9E1B-46FA-9724-647D5770837B}"/>
    <cellStyle name="Normal 2 2 55 16" xfId="24215" xr:uid="{7D912F6D-D541-44D9-9A59-52190DF033BE}"/>
    <cellStyle name="Normal 2 2 55 17" xfId="24216" xr:uid="{879BFCB6-99E9-437F-8B54-EEBAC81EBB66}"/>
    <cellStyle name="Normal 2 2 55 18" xfId="24217" xr:uid="{49C97DBA-705E-4EDE-9021-A8123FD32C90}"/>
    <cellStyle name="Normal 2 2 55 19" xfId="24218" xr:uid="{30680B8E-D282-4D2A-8DDB-514E6C7CB378}"/>
    <cellStyle name="Normal 2 2 55 2" xfId="24219" xr:uid="{46900014-9B33-45AF-9668-FA26682D2346}"/>
    <cellStyle name="Normal 2 2 55 20" xfId="24220" xr:uid="{41B4DF96-F57A-484A-8699-03B23E04C17A}"/>
    <cellStyle name="Normal 2 2 55 21" xfId="24221" xr:uid="{78F23BEC-7031-4BF7-9179-6EADC4D228D6}"/>
    <cellStyle name="Normal 2 2 55 22" xfId="24222" xr:uid="{AD992C90-0D0B-4C08-AA2E-E24E3B9C7AE2}"/>
    <cellStyle name="Normal 2 2 55 23" xfId="24223" xr:uid="{00E04A1E-06E9-446E-821C-9784459BF951}"/>
    <cellStyle name="Normal 2 2 55 24" xfId="24224" xr:uid="{EC2EC428-E1E6-4E6B-A798-0E7DE0DA331B}"/>
    <cellStyle name="Normal 2 2 55 25" xfId="24225" xr:uid="{5A1659F7-59D4-4913-BC60-8118284E2625}"/>
    <cellStyle name="Normal 2 2 55 26" xfId="24226" xr:uid="{81ACAB46-4C3D-4EE5-A2DD-D45B5D0D3ADA}"/>
    <cellStyle name="Normal 2 2 55 27" xfId="24227" xr:uid="{4C739011-4D27-492F-93EE-A4682B35DF35}"/>
    <cellStyle name="Normal 2 2 55 28" xfId="24228" xr:uid="{BAA66501-A4F4-40EE-BEDB-EA8C51051CB0}"/>
    <cellStyle name="Normal 2 2 55 29" xfId="24229" xr:uid="{5E402DE9-1A6E-4BF9-A366-E772B1BA5C16}"/>
    <cellStyle name="Normal 2 2 55 3" xfId="24230" xr:uid="{22FCE7A9-478C-4B04-9391-CC6D3000AFBD}"/>
    <cellStyle name="Normal 2 2 55 30" xfId="24231" xr:uid="{17F1904A-7FEB-4CD5-8FDE-9394A8E0C209}"/>
    <cellStyle name="Normal 2 2 55 31" xfId="24232" xr:uid="{79F05AC0-57B1-47F7-8C82-3EE05017F80F}"/>
    <cellStyle name="Normal 2 2 55 32" xfId="24233" xr:uid="{6032D870-A3E6-4FA6-85E2-0C2ED8CB19B6}"/>
    <cellStyle name="Normal 2 2 55 33" xfId="24234" xr:uid="{3C378150-16CD-4326-A2FD-FF6B7EF51ED1}"/>
    <cellStyle name="Normal 2 2 55 34" xfId="24235" xr:uid="{2487C329-D15F-4DD6-BB58-462668FD3806}"/>
    <cellStyle name="Normal 2 2 55 4" xfId="24236" xr:uid="{E06C49F9-3EBA-45C4-A3D4-D37E87AE2714}"/>
    <cellStyle name="Normal 2 2 55 5" xfId="24237" xr:uid="{9239B9B6-9307-4706-AC9E-FB5B1E57A265}"/>
    <cellStyle name="Normal 2 2 55 6" xfId="24238" xr:uid="{7F0340C2-DFCB-4966-A39B-15C855BD7514}"/>
    <cellStyle name="Normal 2 2 55 7" xfId="24239" xr:uid="{AAEE37FF-8413-4D86-84C4-2F171B27D024}"/>
    <cellStyle name="Normal 2 2 55 8" xfId="24240" xr:uid="{EB352D2E-1DF1-4209-AF95-F05EC0F02620}"/>
    <cellStyle name="Normal 2 2 55 9" xfId="24241" xr:uid="{99E109EB-CC51-4D7B-AF29-A285B0D6F2A2}"/>
    <cellStyle name="Normal 2 2 56" xfId="24242" xr:uid="{A71AF094-19F1-47F2-AA06-004962E7E918}"/>
    <cellStyle name="Normal 2 2 56 10" xfId="24243" xr:uid="{677FFD2C-53FE-4A9A-AC78-45924CF70D8B}"/>
    <cellStyle name="Normal 2 2 56 11" xfId="24244" xr:uid="{67F09B4B-275E-40EF-919F-FA58A5D1182E}"/>
    <cellStyle name="Normal 2 2 56 12" xfId="24245" xr:uid="{A77E49A6-B049-4BB5-853A-449448DBE3A2}"/>
    <cellStyle name="Normal 2 2 56 13" xfId="24246" xr:uid="{1C3E5D0D-A546-4AFC-87A3-87FF5D4A4A26}"/>
    <cellStyle name="Normal 2 2 56 14" xfId="24247" xr:uid="{06B9FD30-721B-4A29-A635-E9940AE9EF68}"/>
    <cellStyle name="Normal 2 2 56 15" xfId="24248" xr:uid="{2C55C385-2407-4F34-9D01-F2488EA5CF66}"/>
    <cellStyle name="Normal 2 2 56 16" xfId="24249" xr:uid="{B393AF4D-1A6D-46AD-A363-3A7C2A2C2372}"/>
    <cellStyle name="Normal 2 2 56 17" xfId="24250" xr:uid="{3A47DAD5-1CDD-4D33-8CFB-3FF9779F9132}"/>
    <cellStyle name="Normal 2 2 56 18" xfId="24251" xr:uid="{6E8A2138-22A4-41F5-AC5F-F1A74E04A233}"/>
    <cellStyle name="Normal 2 2 56 19" xfId="24252" xr:uid="{FFC36872-CAAD-4B9B-B54D-042B776E95B2}"/>
    <cellStyle name="Normal 2 2 56 2" xfId="24253" xr:uid="{E0D2B351-543C-419E-9770-6AF4F5AE2CF7}"/>
    <cellStyle name="Normal 2 2 56 20" xfId="24254" xr:uid="{A3A7ADF6-F350-4089-9F03-F2FF4ADFEE4F}"/>
    <cellStyle name="Normal 2 2 56 21" xfId="24255" xr:uid="{5B1D35C3-52CC-4550-B243-388E2838E559}"/>
    <cellStyle name="Normal 2 2 56 22" xfId="24256" xr:uid="{BB205070-E4D4-4D98-852B-3EC83E14FC0A}"/>
    <cellStyle name="Normal 2 2 56 23" xfId="24257" xr:uid="{85DE01B5-1EFB-48A9-9793-CBE405013A30}"/>
    <cellStyle name="Normal 2 2 56 24" xfId="24258" xr:uid="{74E4B765-DD99-4683-BD36-6ECD44C7AC04}"/>
    <cellStyle name="Normal 2 2 56 25" xfId="24259" xr:uid="{434577D5-D1E5-42CC-8161-C2B7CB1ACF9B}"/>
    <cellStyle name="Normal 2 2 56 26" xfId="24260" xr:uid="{48EC4A95-8772-4422-BA3E-3503495E9581}"/>
    <cellStyle name="Normal 2 2 56 27" xfId="24261" xr:uid="{85EC540D-4486-436B-92ED-CA9F7F9263E6}"/>
    <cellStyle name="Normal 2 2 56 28" xfId="24262" xr:uid="{32102367-DDA4-45E2-B1B8-074589CA1D55}"/>
    <cellStyle name="Normal 2 2 56 29" xfId="24263" xr:uid="{4A3ED20B-6AA8-4465-BB8A-3E3517DD8C02}"/>
    <cellStyle name="Normal 2 2 56 3" xfId="24264" xr:uid="{68C7AAC8-C0B5-4213-832F-8181C4E6547B}"/>
    <cellStyle name="Normal 2 2 56 30" xfId="24265" xr:uid="{B1A96818-0709-455E-9ED2-9B6E778D969F}"/>
    <cellStyle name="Normal 2 2 56 31" xfId="24266" xr:uid="{F9B056B6-9A34-4DF2-A782-DDC8C01605DE}"/>
    <cellStyle name="Normal 2 2 56 32" xfId="24267" xr:uid="{05F3A42E-8A36-413D-8A56-F380E8E6B045}"/>
    <cellStyle name="Normal 2 2 56 33" xfId="24268" xr:uid="{5AA45F5D-DF81-4808-AE27-7219D508B57F}"/>
    <cellStyle name="Normal 2 2 56 34" xfId="24269" xr:uid="{8366D747-BBBD-413B-856C-7334D8963B05}"/>
    <cellStyle name="Normal 2 2 56 4" xfId="24270" xr:uid="{A0C0E89B-3F17-4588-833D-C03A67F2BC62}"/>
    <cellStyle name="Normal 2 2 56 5" xfId="24271" xr:uid="{61155D31-9094-4378-AD69-10A74F9443FD}"/>
    <cellStyle name="Normal 2 2 56 6" xfId="24272" xr:uid="{4D925216-242F-4BCD-8DE8-7D3E5C7A37F6}"/>
    <cellStyle name="Normal 2 2 56 7" xfId="24273" xr:uid="{C7CE3551-D0FA-46FC-A6B4-FC12FB2E072E}"/>
    <cellStyle name="Normal 2 2 56 8" xfId="24274" xr:uid="{D16EBB79-6505-48FA-9588-4CFE28E88A3B}"/>
    <cellStyle name="Normal 2 2 56 9" xfId="24275" xr:uid="{35A56D34-A7A1-455D-B5AA-3CF225271C1A}"/>
    <cellStyle name="Normal 2 2 57" xfId="24276" xr:uid="{0609BCD7-321D-4E2C-8175-332966FE0B42}"/>
    <cellStyle name="Normal 2 2 57 2" xfId="24277" xr:uid="{A51B9791-7238-4107-B875-B9F15E8D4BBC}"/>
    <cellStyle name="Normal 2 2 58" xfId="24278" xr:uid="{5B98B206-96F5-4D5B-AEE8-6647A5E8ACD5}"/>
    <cellStyle name="Normal 2 2 58 2" xfId="24279" xr:uid="{CFC08A2E-E857-41F0-8585-F6B997A738C5}"/>
    <cellStyle name="Normal 2 2 59" xfId="24280" xr:uid="{6ADEA0ED-9010-41C7-8F58-C70874AC4A8D}"/>
    <cellStyle name="Normal 2 2 59 2" xfId="24281" xr:uid="{5B643EF8-636E-4EC5-9875-F05E70514B65}"/>
    <cellStyle name="Normal 2 2 6" xfId="24282" xr:uid="{B6392E6D-C811-4A21-9C34-EC62D0F9FA2B}"/>
    <cellStyle name="Normal 2 2 6 10" xfId="24283" xr:uid="{8AEC82F2-3421-4E47-9111-A3DD70639FDB}"/>
    <cellStyle name="Normal 2 2 6 11" xfId="24284" xr:uid="{4F918D1C-EB28-492F-984E-D8C249B81103}"/>
    <cellStyle name="Normal 2 2 6 12" xfId="24285" xr:uid="{6609C032-DE30-4606-9AAA-E381133BD39F}"/>
    <cellStyle name="Normal 2 2 6 13" xfId="24286" xr:uid="{86108C85-AE80-4733-8EAF-D7938A52C066}"/>
    <cellStyle name="Normal 2 2 6 14" xfId="24287" xr:uid="{1D53DDCC-D0AB-4D47-AD8D-5B1D04AF969E}"/>
    <cellStyle name="Normal 2 2 6 2" xfId="24288" xr:uid="{98EE34CC-9087-4743-A4D3-9D83A8CD1C03}"/>
    <cellStyle name="Normal 2 2 6 2 2" xfId="24289" xr:uid="{D1611970-FC6D-45BB-8917-1343BDD20FFD}"/>
    <cellStyle name="Normal 2 2 6 2 2 2" xfId="24290" xr:uid="{A0BFDF68-7942-468D-A68C-0DD61F4A7ADC}"/>
    <cellStyle name="Normal 2 2 6 2 2 2 2" xfId="24291" xr:uid="{C9BEC858-8FB1-4EAD-8D7B-2C2C63CCF14D}"/>
    <cellStyle name="Normal 2 2 6 2 2 3" xfId="24292" xr:uid="{657BDBF6-8CD0-4F8F-B6EC-18BCBCE1D0D2}"/>
    <cellStyle name="Normal 2 2 6 2 3" xfId="24293" xr:uid="{72BEB294-B101-4295-AB1A-6900D7273C8B}"/>
    <cellStyle name="Normal 2 2 6 2 3 2" xfId="24294" xr:uid="{B8C0E485-D5CC-40BE-8A0C-AA596BE0D68B}"/>
    <cellStyle name="Normal 2 2 6 2 4" xfId="24295" xr:uid="{3895CBAC-BFF9-4B08-8E07-20D67CB820D9}"/>
    <cellStyle name="Normal 2 2 6 2 5" xfId="24296" xr:uid="{022E6351-8410-4D70-8EA3-657D46664159}"/>
    <cellStyle name="Normal 2 2 6 2 6" xfId="24297" xr:uid="{14A64957-5180-4FEC-801A-61ACE0E00779}"/>
    <cellStyle name="Normal 2 2 6 3" xfId="24298" xr:uid="{8347EE49-2411-4F31-A36B-2049B96898FE}"/>
    <cellStyle name="Normal 2 2 6 3 2" xfId="24299" xr:uid="{770BBBA4-8581-4E94-A5AF-41EB684FC488}"/>
    <cellStyle name="Normal 2 2 6 3 3" xfId="24300" xr:uid="{27509F7B-4C8A-4864-8194-55391416CFC4}"/>
    <cellStyle name="Normal 2 2 6 3 4" xfId="24301" xr:uid="{9246E270-CD52-4C7B-A9C7-DF9A900C2E15}"/>
    <cellStyle name="Normal 2 2 6 3 5" xfId="24302" xr:uid="{FC1C6B77-4698-4F5B-9B24-AB4A0D7DEA38}"/>
    <cellStyle name="Normal 2 2 6 3 6" xfId="24303" xr:uid="{370FBA01-6D09-40AA-ADC0-47CC077CDA75}"/>
    <cellStyle name="Normal 2 2 6 4" xfId="24304" xr:uid="{D31785AF-2388-4423-9B1B-7B882BD12BDD}"/>
    <cellStyle name="Normal 2 2 6 4 2" xfId="24305" xr:uid="{AB7A6968-645B-4598-89AB-297C3EEA08D6}"/>
    <cellStyle name="Normal 2 2 6 4 3" xfId="24306" xr:uid="{E82CF376-A81A-4E81-B919-E23FFBB54A02}"/>
    <cellStyle name="Normal 2 2 6 4 4" xfId="24307" xr:uid="{CD03AB96-E6BD-4724-8579-02FDC4EC0E76}"/>
    <cellStyle name="Normal 2 2 6 4 5" xfId="24308" xr:uid="{D68827C8-8381-4DC2-B451-EEF99AB04DA3}"/>
    <cellStyle name="Normal 2 2 6 4 6" xfId="24309" xr:uid="{9B1C2794-113C-4A3A-89F4-F9AE3E0D2BE8}"/>
    <cellStyle name="Normal 2 2 6 5" xfId="24310" xr:uid="{62E768A8-4EA0-4715-90D5-DA04D9985ED9}"/>
    <cellStyle name="Normal 2 2 6 5 2" xfId="24311" xr:uid="{617A4FFD-8691-4ADD-9F72-B44E7FA3AB61}"/>
    <cellStyle name="Normal 2 2 6 5 3" xfId="24312" xr:uid="{7AE09939-5025-4858-AE8D-79F2B087D315}"/>
    <cellStyle name="Normal 2 2 6 5 4" xfId="24313" xr:uid="{6E9B68E1-A958-4BB7-8161-3962F0944B0B}"/>
    <cellStyle name="Normal 2 2 6 5 5" xfId="24314" xr:uid="{53A0BB7C-8FB0-4D68-9588-D1189A81356D}"/>
    <cellStyle name="Normal 2 2 6 5 6" xfId="24315" xr:uid="{D78C1BF6-610F-4CC3-9111-4CF8D6381A68}"/>
    <cellStyle name="Normal 2 2 6 6" xfId="24316" xr:uid="{879B255D-455A-4AB7-8FB6-A5C2D2AF63C4}"/>
    <cellStyle name="Normal 2 2 6 6 2" xfId="24317" xr:uid="{EC9D19CE-02F1-4D13-B8E0-A40FDF127E77}"/>
    <cellStyle name="Normal 2 2 6 6 3" xfId="24318" xr:uid="{A909464F-4038-4C8A-93C3-00D73E9E6D0E}"/>
    <cellStyle name="Normal 2 2 6 6 4" xfId="24319" xr:uid="{5532EE39-7F79-4985-B605-AD641D5E934D}"/>
    <cellStyle name="Normal 2 2 6 6 5" xfId="24320" xr:uid="{C9AE621F-28C3-499E-A924-2347C3B3A542}"/>
    <cellStyle name="Normal 2 2 6 6 6" xfId="24321" xr:uid="{BCF742E8-1B94-4852-A005-B3C794CF2533}"/>
    <cellStyle name="Normal 2 2 6 7" xfId="24322" xr:uid="{C7C6177A-CBDA-4A3B-A2A1-9B14F1E87383}"/>
    <cellStyle name="Normal 2 2 6 7 2" xfId="24323" xr:uid="{D3ECDE2B-1354-4925-B2BB-A2CB69C5B008}"/>
    <cellStyle name="Normal 2 2 6 7 3" xfId="24324" xr:uid="{6D26E78E-3A19-4D0E-A66B-E94C54A58E82}"/>
    <cellStyle name="Normal 2 2 6 7 4" xfId="24325" xr:uid="{9B2B11D1-202F-4DAF-BAE7-01C4C8922539}"/>
    <cellStyle name="Normal 2 2 6 7 5" xfId="24326" xr:uid="{9A7D6C83-E988-4B6F-ABF1-0C16083A2833}"/>
    <cellStyle name="Normal 2 2 6 7 6" xfId="24327" xr:uid="{6D1F0CFC-30F1-40CB-88A7-87ACD3DD838E}"/>
    <cellStyle name="Normal 2 2 6 8" xfId="24328" xr:uid="{B8E5A058-527B-4FA2-AD6A-0CF32CFDC94D}"/>
    <cellStyle name="Normal 2 2 6 8 2" xfId="24329" xr:uid="{58DE6C8C-6C88-4E87-87E6-2C26390CB0FF}"/>
    <cellStyle name="Normal 2 2 6 8 3" xfId="24330" xr:uid="{0A6D6576-922D-4987-BC78-131562651DFE}"/>
    <cellStyle name="Normal 2 2 6 8 4" xfId="24331" xr:uid="{9FDF7A1D-2565-406C-A9E0-4829D5041C3E}"/>
    <cellStyle name="Normal 2 2 6 8 5" xfId="24332" xr:uid="{63823212-C922-4150-A6F9-7A3E4E36B478}"/>
    <cellStyle name="Normal 2 2 6 8 6" xfId="24333" xr:uid="{51F15264-6344-4BCB-8F50-850BFB12792A}"/>
    <cellStyle name="Normal 2 2 6 9" xfId="24334" xr:uid="{20C06479-9EC5-4EE0-833E-4F21E3B49983}"/>
    <cellStyle name="Normal 2 2 60" xfId="24335" xr:uid="{BB5EDCC1-0D45-4A97-BA6B-EF5CE8A9637E}"/>
    <cellStyle name="Normal 2 2 60 2" xfId="24336" xr:uid="{F88EEB3E-7D6D-435B-8272-ECB498F846E3}"/>
    <cellStyle name="Normal 2 2 61" xfId="24337" xr:uid="{FB3106D9-4976-4B7E-B945-051AB750BA63}"/>
    <cellStyle name="Normal 2 2 61 2" xfId="24338" xr:uid="{F22A50A9-8461-4B77-BB68-5FF5AB632F93}"/>
    <cellStyle name="Normal 2 2 61 3" xfId="24339" xr:uid="{9F969E67-B092-45F1-A953-862938CA73CF}"/>
    <cellStyle name="Normal 2 2 61 4" xfId="24340" xr:uid="{5F284DDA-3857-44EA-BF86-B554ADACE378}"/>
    <cellStyle name="Normal 2 2 61 5" xfId="24341" xr:uid="{9972DF4A-1FD2-4133-BA93-7D0EFB340FDE}"/>
    <cellStyle name="Normal 2 2 61 6" xfId="24342" xr:uid="{A1B16843-B92E-4FD2-9696-D70F02FF0E1A}"/>
    <cellStyle name="Normal 2 2 61 7" xfId="24343" xr:uid="{785D1309-9621-4202-B491-B42BFD66F31D}"/>
    <cellStyle name="Normal 2 2 62" xfId="24344" xr:uid="{FB76CFA9-B436-481E-8F26-64BE25EC4549}"/>
    <cellStyle name="Normal 2 2 62 2" xfId="24345" xr:uid="{3537ECA8-B05E-4B4F-BAD7-D3D58293A0A8}"/>
    <cellStyle name="Normal 2 2 62 3" xfId="24346" xr:uid="{430DE202-EA31-4530-92F4-BE390C93B055}"/>
    <cellStyle name="Normal 2 2 62 4" xfId="24347" xr:uid="{0135861C-65E8-4FB2-B83F-DD10F18F4F5B}"/>
    <cellStyle name="Normal 2 2 62 5" xfId="24348" xr:uid="{60BA1D54-7B7F-4335-AF34-103091D13F74}"/>
    <cellStyle name="Normal 2 2 62 6" xfId="24349" xr:uid="{109E3C70-5356-4FA9-A85B-96D68B47BF5B}"/>
    <cellStyle name="Normal 2 2 62 7" xfId="24350" xr:uid="{67D35A76-2BD7-4B13-9E34-22FE17BF1D88}"/>
    <cellStyle name="Normal 2 2 63" xfId="24351" xr:uid="{077B9723-DD07-4641-A75B-3EC046EACD74}"/>
    <cellStyle name="Normal 2 2 63 2" xfId="24352" xr:uid="{D7A55247-9C99-4635-BAD9-DD42BEDCFFF6}"/>
    <cellStyle name="Normal 2 2 63 3" xfId="24353" xr:uid="{6A172AA0-6D30-4DD6-A13C-BEECC1B540DD}"/>
    <cellStyle name="Normal 2 2 63 4" xfId="24354" xr:uid="{C430059C-B10C-4D05-91CF-07595B01B091}"/>
    <cellStyle name="Normal 2 2 63 5" xfId="24355" xr:uid="{1E414DED-3197-4661-905C-18F77E98FC8F}"/>
    <cellStyle name="Normal 2 2 63 6" xfId="24356" xr:uid="{EE6D9866-4E02-4892-9EEE-C71038E4706E}"/>
    <cellStyle name="Normal 2 2 63 7" xfId="24357" xr:uid="{A6D35B42-7CDC-40EB-82BC-D8B6EEE9D2BE}"/>
    <cellStyle name="Normal 2 2 64" xfId="24358" xr:uid="{A9828CC9-A206-4E63-A5CC-EBED5DA28C5A}"/>
    <cellStyle name="Normal 2 2 64 2" xfId="24359" xr:uid="{DF48AE06-39A5-433B-9642-0DFE66A8478A}"/>
    <cellStyle name="Normal 2 2 64 3" xfId="24360" xr:uid="{70905D3E-814D-43D6-8FD4-65430F23B2A7}"/>
    <cellStyle name="Normal 2 2 64 4" xfId="24361" xr:uid="{A4AA9182-F304-4AF5-9AC8-D7BE62DD4A2C}"/>
    <cellStyle name="Normal 2 2 64 5" xfId="24362" xr:uid="{7EA02866-F5D5-4D62-B35C-3884F351A6F8}"/>
    <cellStyle name="Normal 2 2 64 6" xfId="24363" xr:uid="{B8A8D2B6-235C-466A-B6AD-79B546D9B8DE}"/>
    <cellStyle name="Normal 2 2 65" xfId="24364" xr:uid="{151137CD-CA27-43C3-A36B-F721DA223E57}"/>
    <cellStyle name="Normal 2 2 65 2" xfId="24365" xr:uid="{B3FEC668-8B0D-4217-9781-2AA13CCC9055}"/>
    <cellStyle name="Normal 2 2 65 2 2" xfId="24366" xr:uid="{B4B9925E-C533-417B-9D0C-D851F522F52E}"/>
    <cellStyle name="Normal 2 2 65 2 2 2" xfId="24367" xr:uid="{4BA0D26C-3AAB-4CD1-9552-D300FCE2D1B6}"/>
    <cellStyle name="Normal 2 2 65 2 2 3" xfId="24368" xr:uid="{78C3FB1C-E9DC-470E-AF50-197B5D6D4619}"/>
    <cellStyle name="Normal 2 2 65 2 2 4" xfId="24369" xr:uid="{AE4766E6-1E52-4DDE-B77B-7B8EEE94425F}"/>
    <cellStyle name="Normal 2 2 65 2 2 5" xfId="24370" xr:uid="{84454A9C-F4C4-4A50-90E7-7EA43FFD81D2}"/>
    <cellStyle name="Normal 2 2 65 2 2 6" xfId="24371" xr:uid="{3E026B88-26F7-4ABA-BFB7-85ADB544DFE8}"/>
    <cellStyle name="Normal 2 2 65 2 2 7" xfId="24372" xr:uid="{36810514-BC8F-4AA5-9E5A-CC3C8B248883}"/>
    <cellStyle name="Normal 2 2 65 3" xfId="24373" xr:uid="{3E05B216-207F-444E-95C9-E60D711D91D0}"/>
    <cellStyle name="Normal 2 2 65 4" xfId="24374" xr:uid="{D791A3A7-7071-432D-ADA7-6E47C25B37AF}"/>
    <cellStyle name="Normal 2 2 65 5" xfId="24375" xr:uid="{F92FE97D-0BF0-4F9F-9408-77BAC2429B99}"/>
    <cellStyle name="Normal 2 2 65 6" xfId="24376" xr:uid="{10A60C51-FCAE-43CF-AEFE-8389C78FD4D7}"/>
    <cellStyle name="Normal 2 2 65 7" xfId="24377" xr:uid="{2CF10243-02C2-4ABE-A2A5-25E8FC4B19C9}"/>
    <cellStyle name="Normal 2 2 65 8" xfId="24378" xr:uid="{069C1E2E-AF71-4C14-85E5-95E09255408F}"/>
    <cellStyle name="Normal 2 2 66" xfId="24379" xr:uid="{876F554C-7D28-4A93-8BE8-1CD318654201}"/>
    <cellStyle name="Normal 2 2 66 2" xfId="24380" xr:uid="{055DDBE9-5248-4E11-93B6-04026685DFFB}"/>
    <cellStyle name="Normal 2 2 67" xfId="24381" xr:uid="{38265B64-FED5-41FC-BA29-9D0F319F3BE0}"/>
    <cellStyle name="Normal 2 2 67 2" xfId="24382" xr:uid="{8297675A-0AC1-4957-ABB2-CE4DC519D382}"/>
    <cellStyle name="Normal 2 2 68" xfId="24383" xr:uid="{452CF74F-4544-46FA-85C1-10BFF955D14C}"/>
    <cellStyle name="Normal 2 2 69" xfId="24384" xr:uid="{1B75E0F2-C5FC-4BEE-9E95-99DF83B63183}"/>
    <cellStyle name="Normal 2 2 7" xfId="24385" xr:uid="{F73E2E20-7469-4EE8-B906-EE00020676C0}"/>
    <cellStyle name="Normal 2 2 7 10" xfId="24386" xr:uid="{52A0D508-CDFB-4437-B962-A72D3C858361}"/>
    <cellStyle name="Normal 2 2 7 11" xfId="24387" xr:uid="{E635CF28-B637-447A-AD2C-3B7504EB8D33}"/>
    <cellStyle name="Normal 2 2 7 12" xfId="24388" xr:uid="{6F6E676D-0564-4C73-9814-422C95E6C7EA}"/>
    <cellStyle name="Normal 2 2 7 13" xfId="24389" xr:uid="{8651B038-0074-4A9C-B7A6-06DB2821964F}"/>
    <cellStyle name="Normal 2 2 7 14" xfId="24390" xr:uid="{63FC2E9E-AE78-4FFE-8264-EA8A9A70C81B}"/>
    <cellStyle name="Normal 2 2 7 2" xfId="24391" xr:uid="{991301B5-E8CC-4A61-91E8-0A5C6942E2C5}"/>
    <cellStyle name="Normal 2 2 7 2 2" xfId="24392" xr:uid="{862B0272-4A97-4810-B6A8-991B1D61AAE6}"/>
    <cellStyle name="Normal 2 2 7 2 2 2" xfId="24393" xr:uid="{B79D0C3C-14A5-4AFF-A1FF-20B70CC6CE1E}"/>
    <cellStyle name="Normal 2 2 7 2 3" xfId="24394" xr:uid="{1D1728BF-7383-4F75-A341-F7F2AC779DDB}"/>
    <cellStyle name="Normal 2 2 7 2 4" xfId="24395" xr:uid="{F3792714-855A-4F43-B9E1-2EB9254402F3}"/>
    <cellStyle name="Normal 2 2 7 2 5" xfId="24396" xr:uid="{130B17C3-C132-48E5-B71C-4D9B7696CDC2}"/>
    <cellStyle name="Normal 2 2 7 2 6" xfId="24397" xr:uid="{928996D5-D5AE-475B-9022-943D1C72E65E}"/>
    <cellStyle name="Normal 2 2 7 2 7" xfId="24398" xr:uid="{468ECCD0-32B3-4AFE-931D-503E0526DC37}"/>
    <cellStyle name="Normal 2 2 7 3" xfId="24399" xr:uid="{8F51E944-6894-4224-BFE5-BC3D2E88415A}"/>
    <cellStyle name="Normal 2 2 7 3 2" xfId="24400" xr:uid="{C75B1009-6243-4674-82ED-99050FEE5ED4}"/>
    <cellStyle name="Normal 2 2 7 3 3" xfId="24401" xr:uid="{BBB58AFA-F8BC-4EC9-B482-BDC05F375222}"/>
    <cellStyle name="Normal 2 2 7 3 4" xfId="24402" xr:uid="{986DF3C2-DDBB-48E2-A6BC-2A904202CF15}"/>
    <cellStyle name="Normal 2 2 7 3 5" xfId="24403" xr:uid="{ED64180D-2B37-4204-BCEB-5C2612FF5870}"/>
    <cellStyle name="Normal 2 2 7 3 6" xfId="24404" xr:uid="{9038173F-383F-4B5F-B548-31CE99BB89DE}"/>
    <cellStyle name="Normal 2 2 7 4" xfId="24405" xr:uid="{DA0E2D4A-F8AF-4396-8298-C37ADAFF9277}"/>
    <cellStyle name="Normal 2 2 7 4 2" xfId="24406" xr:uid="{7B47706D-F31A-4BB5-971A-586FFB0B9B65}"/>
    <cellStyle name="Normal 2 2 7 4 3" xfId="24407" xr:uid="{C6083429-97D8-4DBF-B9D2-F51C72EE6A40}"/>
    <cellStyle name="Normal 2 2 7 4 4" xfId="24408" xr:uid="{A8D9DCCB-D4AE-461B-AF2F-9FD74E5C0DF4}"/>
    <cellStyle name="Normal 2 2 7 4 5" xfId="24409" xr:uid="{17982C9E-54CD-4987-B072-4D161DA8DA07}"/>
    <cellStyle name="Normal 2 2 7 4 6" xfId="24410" xr:uid="{0EF7B770-4270-4080-B00E-0D222EDFA882}"/>
    <cellStyle name="Normal 2 2 7 5" xfId="24411" xr:uid="{25ABE7A8-D7D3-4EC8-8DFF-DD196178C2BD}"/>
    <cellStyle name="Normal 2 2 7 5 2" xfId="24412" xr:uid="{17620737-B9F2-46FF-A9C5-775B0ABD3C39}"/>
    <cellStyle name="Normal 2 2 7 5 3" xfId="24413" xr:uid="{D74AB666-2F87-4A99-9412-85DB1DD5A90C}"/>
    <cellStyle name="Normal 2 2 7 5 4" xfId="24414" xr:uid="{013C812E-AB24-4A6D-9640-2A8E7339159C}"/>
    <cellStyle name="Normal 2 2 7 5 5" xfId="24415" xr:uid="{3A848F36-ECC0-418C-8D24-3EE9B88EEEBC}"/>
    <cellStyle name="Normal 2 2 7 5 6" xfId="24416" xr:uid="{7570C3E6-25C4-431B-9D9E-B6D935371E37}"/>
    <cellStyle name="Normal 2 2 7 6" xfId="24417" xr:uid="{6C21F152-B108-4742-9B50-405FF445510A}"/>
    <cellStyle name="Normal 2 2 7 6 2" xfId="24418" xr:uid="{B0AF8C6D-4DDB-48F3-9834-B3991787578D}"/>
    <cellStyle name="Normal 2 2 7 6 3" xfId="24419" xr:uid="{7F3E3A23-4AD1-4D03-89F8-4F34DC5D5D09}"/>
    <cellStyle name="Normal 2 2 7 6 4" xfId="24420" xr:uid="{493B23F2-AE12-4A68-8863-1748E44C735A}"/>
    <cellStyle name="Normal 2 2 7 6 5" xfId="24421" xr:uid="{36955038-62EE-48AA-A3C3-B5482D4C3C74}"/>
    <cellStyle name="Normal 2 2 7 6 6" xfId="24422" xr:uid="{04AE2E26-1308-435B-A422-89285FA66485}"/>
    <cellStyle name="Normal 2 2 7 7" xfId="24423" xr:uid="{6ECF930A-47A4-4AF5-BC7C-811BA1264877}"/>
    <cellStyle name="Normal 2 2 7 7 2" xfId="24424" xr:uid="{FD089FFB-7700-45AA-94D8-A9BE2F66174C}"/>
    <cellStyle name="Normal 2 2 7 7 3" xfId="24425" xr:uid="{9FD7CC1B-8583-46E8-9123-3E8E1F214411}"/>
    <cellStyle name="Normal 2 2 7 7 4" xfId="24426" xr:uid="{50597414-5EFB-4895-946B-C618777A4C96}"/>
    <cellStyle name="Normal 2 2 7 7 5" xfId="24427" xr:uid="{F759E358-953C-448A-8212-028C94B742B3}"/>
    <cellStyle name="Normal 2 2 7 7 6" xfId="24428" xr:uid="{E557C3BD-4EA7-471B-AFB4-ABE7929A6C64}"/>
    <cellStyle name="Normal 2 2 7 8" xfId="24429" xr:uid="{60B928EE-4CCE-46BC-936D-515D087BED55}"/>
    <cellStyle name="Normal 2 2 7 8 2" xfId="24430" xr:uid="{ECB233A8-B7D2-4223-B8F3-82BB0D56CFE3}"/>
    <cellStyle name="Normal 2 2 7 8 3" xfId="24431" xr:uid="{AEA86281-484F-4789-92FF-4E9F16A0DB7E}"/>
    <cellStyle name="Normal 2 2 7 8 4" xfId="24432" xr:uid="{9AC7F3BE-9600-4BA0-AD11-43E5793CDE31}"/>
    <cellStyle name="Normal 2 2 7 8 5" xfId="24433" xr:uid="{88B39E62-9D4A-4FC2-BF3D-CF47491A32A4}"/>
    <cellStyle name="Normal 2 2 7 8 6" xfId="24434" xr:uid="{21C21F25-6082-4396-9E0A-6E717F29104E}"/>
    <cellStyle name="Normal 2 2 7 9" xfId="24435" xr:uid="{BBB3C1A3-22FE-4AE3-A739-6CB0F81210A5}"/>
    <cellStyle name="Normal 2 2 70" xfId="24436" xr:uid="{C7CEC29C-3F24-431F-ACFA-68C40A53A184}"/>
    <cellStyle name="Normal 2 2 71" xfId="24437" xr:uid="{D0C79810-28E2-4F44-B1EC-A00A8E3C42EA}"/>
    <cellStyle name="Normal 2 2 72" xfId="24438" xr:uid="{54FEDBC7-092B-4D27-A7C9-6AB4E79966ED}"/>
    <cellStyle name="Normal 2 2 73" xfId="24439" xr:uid="{638BF262-DD4C-4BD9-A091-57E6E4EFB9ED}"/>
    <cellStyle name="Normal 2 2 74" xfId="24440" xr:uid="{B80770E3-3FCA-4BA4-9374-5F53E4827DD7}"/>
    <cellStyle name="Normal 2 2 75" xfId="24441" xr:uid="{7B8E1D59-0DB1-4C34-91BE-62E9763F1E19}"/>
    <cellStyle name="Normal 2 2 76" xfId="24442" xr:uid="{B3437CA7-AF06-4CED-9E46-C626885F5E1E}"/>
    <cellStyle name="Normal 2 2 77" xfId="24443" xr:uid="{BB193B98-4E34-45D5-A033-8888B00AAE72}"/>
    <cellStyle name="Normal 2 2 78" xfId="24444" xr:uid="{64EC53D0-22B2-4B84-B840-BDB7F5C3D162}"/>
    <cellStyle name="Normal 2 2 79" xfId="24445" xr:uid="{995DF849-DE3D-4E15-B73D-960A84F0F14C}"/>
    <cellStyle name="Normal 2 2 8" xfId="24446" xr:uid="{98AC4409-B21B-49E8-B5BA-31869152CBC6}"/>
    <cellStyle name="Normal 2 2 8 10" xfId="24447" xr:uid="{E3ACFC1B-12C9-45E1-9367-9B1304E2F34B}"/>
    <cellStyle name="Normal 2 2 8 11" xfId="24448" xr:uid="{4A577091-FBE0-484A-9292-0EE40C084D82}"/>
    <cellStyle name="Normal 2 2 8 12" xfId="24449" xr:uid="{2CEBDFA1-0AF8-48F1-8193-4E7250FC31B9}"/>
    <cellStyle name="Normal 2 2 8 13" xfId="24450" xr:uid="{BF889B97-2C33-4461-A056-B4E964A8EF17}"/>
    <cellStyle name="Normal 2 2 8 14" xfId="24451" xr:uid="{BE3FCF1D-4FD2-410B-9AFD-546E7CF81A42}"/>
    <cellStyle name="Normal 2 2 8 2" xfId="24452" xr:uid="{190E560B-C5EE-41D5-B165-19C6B8DD84B9}"/>
    <cellStyle name="Normal 2 2 8 2 2" xfId="24453" xr:uid="{40041EB0-965F-4FB7-BC8C-46A7CF20E0F1}"/>
    <cellStyle name="Normal 2 2 8 2 3" xfId="24454" xr:uid="{C314B4EE-5946-4B7A-BED9-A1687425C6DE}"/>
    <cellStyle name="Normal 2 2 8 2 4" xfId="24455" xr:uid="{19E85A8E-8013-437D-8B97-DE58630C8D71}"/>
    <cellStyle name="Normal 2 2 8 2 5" xfId="24456" xr:uid="{8CFCF3ED-8687-497A-8A2C-01B9D551858A}"/>
    <cellStyle name="Normal 2 2 8 2 6" xfId="24457" xr:uid="{AE4DB5CE-244A-4A88-9687-7FAF0042C9BA}"/>
    <cellStyle name="Normal 2 2 8 3" xfId="24458" xr:uid="{76BDB694-7B97-44B3-9595-979A98E0CE12}"/>
    <cellStyle name="Normal 2 2 8 3 2" xfId="24459" xr:uid="{013121D4-7108-4688-89A6-1A2F044D1724}"/>
    <cellStyle name="Normal 2 2 8 3 3" xfId="24460" xr:uid="{E2EE25FF-37EF-4406-8B6C-1C528F58A9FC}"/>
    <cellStyle name="Normal 2 2 8 3 4" xfId="24461" xr:uid="{6E9317BB-8FA8-4B9A-A15F-63D004FA7ADB}"/>
    <cellStyle name="Normal 2 2 8 3 5" xfId="24462" xr:uid="{54C5D485-5F01-40C0-9917-5F872D69A514}"/>
    <cellStyle name="Normal 2 2 8 3 6" xfId="24463" xr:uid="{56B1FDA5-B9C7-484B-A8C4-21C828AF785C}"/>
    <cellStyle name="Normal 2 2 8 4" xfId="24464" xr:uid="{C869A052-321C-4EE8-B3EE-9CF1BA08C8F4}"/>
    <cellStyle name="Normal 2 2 8 4 2" xfId="24465" xr:uid="{DBD1BD05-6E6C-4D95-95BC-9DDB150BDD4E}"/>
    <cellStyle name="Normal 2 2 8 4 3" xfId="24466" xr:uid="{1A0E1791-6405-4BA7-9A47-91F3BD2847CF}"/>
    <cellStyle name="Normal 2 2 8 4 4" xfId="24467" xr:uid="{44ADB2B0-9C7F-4BBF-8632-7A8B142281DF}"/>
    <cellStyle name="Normal 2 2 8 4 5" xfId="24468" xr:uid="{AD9594F7-F7B8-487B-ADB4-F33E641E3563}"/>
    <cellStyle name="Normal 2 2 8 4 6" xfId="24469" xr:uid="{B5173B90-B631-44EE-B666-FF8C7B456DB9}"/>
    <cellStyle name="Normal 2 2 8 5" xfId="24470" xr:uid="{280F55FE-8D5C-4010-8C01-62A9FD463E85}"/>
    <cellStyle name="Normal 2 2 8 5 2" xfId="24471" xr:uid="{B94AB180-D4F3-4C28-A944-D683D5AC74AC}"/>
    <cellStyle name="Normal 2 2 8 5 3" xfId="24472" xr:uid="{7C94E681-6A64-4134-B555-052F4FF1FE02}"/>
    <cellStyle name="Normal 2 2 8 5 4" xfId="24473" xr:uid="{ADE111F0-42A5-411F-BA2B-F5381B972A51}"/>
    <cellStyle name="Normal 2 2 8 5 5" xfId="24474" xr:uid="{A65929B3-475B-46C9-BBB3-8DED8BAA106E}"/>
    <cellStyle name="Normal 2 2 8 5 6" xfId="24475" xr:uid="{32FB2830-AFE3-4BBC-A4C1-6129F67BA8B9}"/>
    <cellStyle name="Normal 2 2 8 6" xfId="24476" xr:uid="{8883B9DC-97B4-4751-9DFB-962B24750B03}"/>
    <cellStyle name="Normal 2 2 8 6 2" xfId="24477" xr:uid="{5EBAD57D-E6C8-46FE-89CF-06D1AE971953}"/>
    <cellStyle name="Normal 2 2 8 6 3" xfId="24478" xr:uid="{8C0F47B9-828E-44DF-A220-4EB38EB941CD}"/>
    <cellStyle name="Normal 2 2 8 6 4" xfId="24479" xr:uid="{6950FCD1-5B0F-453F-BBF9-0D9307FDA8E5}"/>
    <cellStyle name="Normal 2 2 8 6 5" xfId="24480" xr:uid="{E5B0D163-F14A-420E-96F3-2C0A656266C8}"/>
    <cellStyle name="Normal 2 2 8 6 6" xfId="24481" xr:uid="{47AAF6BE-B594-4D9D-AA32-FE736DDA934A}"/>
    <cellStyle name="Normal 2 2 8 7" xfId="24482" xr:uid="{8F86248D-0C38-4B48-AD6A-CF4A56C31F86}"/>
    <cellStyle name="Normal 2 2 8 7 2" xfId="24483" xr:uid="{C757D5BE-E9B9-478D-9118-730255AF6546}"/>
    <cellStyle name="Normal 2 2 8 7 3" xfId="24484" xr:uid="{0194E663-D237-405B-891F-F9C3F5F9A8CF}"/>
    <cellStyle name="Normal 2 2 8 7 4" xfId="24485" xr:uid="{A51C8D31-A0B0-4D6F-B5FC-F180060FD95A}"/>
    <cellStyle name="Normal 2 2 8 7 5" xfId="24486" xr:uid="{80FC7B17-84AE-4A06-B245-BDC175FB0F72}"/>
    <cellStyle name="Normal 2 2 8 7 6" xfId="24487" xr:uid="{3D681758-192C-478C-8A60-BE62113C7C06}"/>
    <cellStyle name="Normal 2 2 8 8" xfId="24488" xr:uid="{00C92403-6A04-48D6-98DF-5E166209B4A8}"/>
    <cellStyle name="Normal 2 2 8 8 2" xfId="24489" xr:uid="{E224AA07-A73B-4A0A-A5A1-7C99F9B8D7DB}"/>
    <cellStyle name="Normal 2 2 8 8 3" xfId="24490" xr:uid="{C5CE42B4-E586-46ED-9E1B-661807E32093}"/>
    <cellStyle name="Normal 2 2 8 8 4" xfId="24491" xr:uid="{F3E4B4D1-1857-44FA-824A-C4E0ABFFBAA3}"/>
    <cellStyle name="Normal 2 2 8 8 5" xfId="24492" xr:uid="{7CD44790-DAB0-4139-B2DE-F317A635DE48}"/>
    <cellStyle name="Normal 2 2 8 8 6" xfId="24493" xr:uid="{378698FC-483A-4BF7-9034-CB49C0F257D3}"/>
    <cellStyle name="Normal 2 2 8 9" xfId="24494" xr:uid="{4BE14ED3-DB41-408D-A337-83945B6E78AC}"/>
    <cellStyle name="Normal 2 2 80" xfId="24495" xr:uid="{9C9344F9-B242-41CE-AA1B-653FFD3756D0}"/>
    <cellStyle name="Normal 2 2 81" xfId="24496" xr:uid="{48160BCC-E726-4BFB-8003-35102669FD78}"/>
    <cellStyle name="Normal 2 2 82" xfId="24497" xr:uid="{23F86C13-7504-4BAB-AD1F-0D81BA468645}"/>
    <cellStyle name="Normal 2 2 83" xfId="24498" xr:uid="{14FB76BA-51F5-42D8-973B-B9D2B1B8879B}"/>
    <cellStyle name="Normal 2 2 84" xfId="24499" xr:uid="{93A782EB-7622-483F-AB37-D5463F79783A}"/>
    <cellStyle name="Normal 2 2 85" xfId="24500" xr:uid="{AB6A4D04-090B-43D8-865D-0B168A5D9ED2}"/>
    <cellStyle name="Normal 2 2 85 2" xfId="24501" xr:uid="{0022188A-E6C5-414D-8039-FAF1233AE778}"/>
    <cellStyle name="Normal 2 2 85 3" xfId="24502" xr:uid="{CE96D152-3DCF-42C1-AF13-EE372151C1B6}"/>
    <cellStyle name="Normal 2 2 85 4" xfId="24503" xr:uid="{A1507E5C-3DBE-47FA-82E7-3D0D3A089809}"/>
    <cellStyle name="Normal 2 2 85 5" xfId="24504" xr:uid="{21482BA8-25E3-412C-A8BC-C07C03F856A8}"/>
    <cellStyle name="Normal 2 2 85 6" xfId="24505" xr:uid="{31B2A136-740E-478A-921D-CE5EED50F46B}"/>
    <cellStyle name="Normal 2 2 85 7" xfId="24506" xr:uid="{FF8A5A2B-7883-4DDC-9F48-C1957E0EDB74}"/>
    <cellStyle name="Normal 2 2 86" xfId="24507" xr:uid="{C569C414-E5D2-4B22-AD82-C31DD277A57F}"/>
    <cellStyle name="Normal 2 2 86 10" xfId="24508" xr:uid="{AD6EC8BB-A246-45E6-A97D-15A944CBB1D5}"/>
    <cellStyle name="Normal 2 2 86 11" xfId="24509" xr:uid="{2CFFA647-56C4-4F2D-8194-0FCE3BBCEF6E}"/>
    <cellStyle name="Normal 2 2 86 2" xfId="24510" xr:uid="{62C46B8E-6851-44E6-BCB0-5FF211A60860}"/>
    <cellStyle name="Normal 2 2 86 2 2" xfId="24511" xr:uid="{8BB63B4B-3217-4BED-96B5-8CB845B34F60}"/>
    <cellStyle name="Normal 2 2 86 2 2 2" xfId="24512" xr:uid="{AB82E200-B075-4E66-8428-BC22EA3EFBC6}"/>
    <cellStyle name="Normal 2 2 86 2 2 3" xfId="24513" xr:uid="{7C0F8C0D-6DB7-4D0D-871F-2F6433E359F7}"/>
    <cellStyle name="Normal 2 2 86 2 3" xfId="24514" xr:uid="{D9CD66F9-C007-4D80-9E59-752BCAB5550C}"/>
    <cellStyle name="Normal 2 2 86 2 4" xfId="24515" xr:uid="{1E7F46D3-9836-48F2-A981-1AE145C479A9}"/>
    <cellStyle name="Normal 2 2 86 2 5" xfId="24516" xr:uid="{F704EC36-51A4-4DE0-8A39-42DD4E4CFE94}"/>
    <cellStyle name="Normal 2 2 86 2 6" xfId="24517" xr:uid="{D8AB13A0-CFB3-4CD6-BEEF-D18DD488DBBF}"/>
    <cellStyle name="Normal 2 2 86 2 7" xfId="24518" xr:uid="{8608B41F-0F29-489D-ACD8-0D7263E429CE}"/>
    <cellStyle name="Normal 2 2 86 2 8" xfId="24519" xr:uid="{9597E216-0AC4-4F80-B157-1A853739B66C}"/>
    <cellStyle name="Normal 2 2 86 2 9" xfId="24520" xr:uid="{74F41BC4-0CBA-43FC-9B1B-F91001EAC31E}"/>
    <cellStyle name="Normal 2 2 86 3" xfId="24521" xr:uid="{1F44192D-1A1C-4995-BE3C-151C69DD102C}"/>
    <cellStyle name="Normal 2 2 86 4" xfId="24522" xr:uid="{272F4200-EC93-4880-BAA1-F2C826F0B030}"/>
    <cellStyle name="Normal 2 2 86 5" xfId="24523" xr:uid="{B4D84BC8-5DB6-4ECB-8449-FB9A3E4AE1E4}"/>
    <cellStyle name="Normal 2 2 86 5 2" xfId="24524" xr:uid="{3F378CB2-7EBE-448C-BDC6-D2AB5FCC3E0B}"/>
    <cellStyle name="Normal 2 2 86 5 3" xfId="24525" xr:uid="{0DAED7EB-3414-4392-A860-8545928255B2}"/>
    <cellStyle name="Normal 2 2 86 6" xfId="24526" xr:uid="{9282D56A-C92D-442B-ADA9-D8213AC86789}"/>
    <cellStyle name="Normal 2 2 86 7" xfId="24527" xr:uid="{FAB16119-8FCF-42A7-A2D8-1CD562F74FF8}"/>
    <cellStyle name="Normal 2 2 86 8" xfId="24528" xr:uid="{CE9214E0-9C29-462C-8C5E-3572DA771CBF}"/>
    <cellStyle name="Normal 2 2 86 9" xfId="24529" xr:uid="{818494B9-DF8C-4FBB-B398-ED1798AAD2E7}"/>
    <cellStyle name="Normal 2 2 87" xfId="24530" xr:uid="{6529FAC8-1519-41B6-BB36-CD3041808A5F}"/>
    <cellStyle name="Normal 2 2 87 2" xfId="24531" xr:uid="{3771631E-4C7D-4FE6-97F2-5A174B6C0D26}"/>
    <cellStyle name="Normal 2 2 87 3" xfId="24532" xr:uid="{C9CE8A81-EC77-42BC-A309-A2C71E75B276}"/>
    <cellStyle name="Normal 2 2 87 4" xfId="24533" xr:uid="{21EC9E19-29EA-4D91-BBDC-66AE7EAFE0D4}"/>
    <cellStyle name="Normal 2 2 87 5" xfId="24534" xr:uid="{D11D145D-C669-466F-9304-7C1AEA413626}"/>
    <cellStyle name="Normal 2 2 87 6" xfId="24535" xr:uid="{C609AB01-DA40-4856-B4DB-9998B795B631}"/>
    <cellStyle name="Normal 2 2 87 7" xfId="24536" xr:uid="{F4EDB09F-D0FE-460C-843B-634623A50CE6}"/>
    <cellStyle name="Normal 2 2 87 8" xfId="24537" xr:uid="{F177A403-3587-407C-96C9-5DB6E90F26DA}"/>
    <cellStyle name="Normal 2 2 88" xfId="24538" xr:uid="{F4F025F8-9E23-418B-80D0-F3415B203F7C}"/>
    <cellStyle name="Normal 2 2 88 2" xfId="24539" xr:uid="{D3BC4C01-52C9-4D7A-B9D6-6673363556AE}"/>
    <cellStyle name="Normal 2 2 88 3" xfId="24540" xr:uid="{4563C259-0325-4998-A2DA-90558813EDF7}"/>
    <cellStyle name="Normal 2 2 88 4" xfId="24541" xr:uid="{FC5843ED-8CFA-410D-9BDF-4B4F9497061E}"/>
    <cellStyle name="Normal 2 2 88 5" xfId="24542" xr:uid="{05F82F4F-A963-4FA9-96F3-4713C005400C}"/>
    <cellStyle name="Normal 2 2 88 6" xfId="24543" xr:uid="{8409860B-756D-43A6-A0BE-35CC66C352B9}"/>
    <cellStyle name="Normal 2 2 88 7" xfId="24544" xr:uid="{CABEDD07-CF14-4C04-A325-DE75D1C3009B}"/>
    <cellStyle name="Normal 2 2 88 8" xfId="24545" xr:uid="{58408F0E-2B67-4ECD-853B-8EDD735A0286}"/>
    <cellStyle name="Normal 2 2 89" xfId="24546" xr:uid="{A82D850B-D3CC-4299-A2DF-816ADA193D2E}"/>
    <cellStyle name="Normal 2 2 89 2" xfId="24547" xr:uid="{61BFA2F3-B74C-47DA-8AA0-80FE92E66B4A}"/>
    <cellStyle name="Normal 2 2 89 2 2" xfId="24548" xr:uid="{CF675CE6-5AAD-4E60-B71D-7D591484EA7B}"/>
    <cellStyle name="Normal 2 2 89 2 3" xfId="24549" xr:uid="{2370CF23-FE8D-4B8A-835F-B8B8DAB65A3E}"/>
    <cellStyle name="Normal 2 2 89 3" xfId="24550" xr:uid="{5527FA8B-C8DB-4E8F-84FB-76A7B66BBBE2}"/>
    <cellStyle name="Normal 2 2 89 4" xfId="24551" xr:uid="{F5D560C9-1FB7-4BBE-84AF-FF2D404D75AC}"/>
    <cellStyle name="Normal 2 2 89 5" xfId="24552" xr:uid="{0DAC7FCA-D5FA-4EB9-B6C6-00A559DFC6AA}"/>
    <cellStyle name="Normal 2 2 89 6" xfId="24553" xr:uid="{395FE320-7A2D-4DD2-B096-9C32660390B6}"/>
    <cellStyle name="Normal 2 2 89 7" xfId="24554" xr:uid="{82CB6373-57DF-4A31-9B90-9F912EEEB903}"/>
    <cellStyle name="Normal 2 2 89 8" xfId="24555" xr:uid="{F2835550-90F1-41B8-9F73-08BC290DA1E1}"/>
    <cellStyle name="Normal 2 2 89 9" xfId="24556" xr:uid="{6FC19B25-05D1-4D9B-A40D-5CC69664BCBF}"/>
    <cellStyle name="Normal 2 2 9" xfId="24557" xr:uid="{AB9F9D30-D029-4B52-8E46-0AFFAA10596C}"/>
    <cellStyle name="Normal 2 2 9 10" xfId="24558" xr:uid="{0A7C01B0-D567-4A47-A6CE-6946892DDC3B}"/>
    <cellStyle name="Normal 2 2 9 11" xfId="24559" xr:uid="{5AA38086-271B-4A50-804E-DD0702B66B5B}"/>
    <cellStyle name="Normal 2 2 9 12" xfId="24560" xr:uid="{FB7150ED-FE75-432D-A2A3-A32EBFB192E3}"/>
    <cellStyle name="Normal 2 2 9 13" xfId="24561" xr:uid="{37D8F863-4756-4883-8377-B6ADCE3E8F0F}"/>
    <cellStyle name="Normal 2 2 9 14" xfId="24562" xr:uid="{4E3F7E05-1CED-4B6F-94AE-8F58B4FE5434}"/>
    <cellStyle name="Normal 2 2 9 2" xfId="24563" xr:uid="{6979AD7F-C587-48EB-AE6D-458BF3870818}"/>
    <cellStyle name="Normal 2 2 9 2 2" xfId="24564" xr:uid="{28C50901-3960-47D3-90B6-9A99134E9172}"/>
    <cellStyle name="Normal 2 2 9 2 3" xfId="24565" xr:uid="{07941157-AD43-4D63-BD06-6654A487C1D2}"/>
    <cellStyle name="Normal 2 2 9 2 4" xfId="24566" xr:uid="{C6AA3394-E66F-408F-B1BC-419932F52A37}"/>
    <cellStyle name="Normal 2 2 9 2 5" xfId="24567" xr:uid="{370277CC-96DB-456E-B62B-9E863DFD3BBE}"/>
    <cellStyle name="Normal 2 2 9 2 6" xfId="24568" xr:uid="{03186CA5-8DBA-418D-9362-8B7CD2ECE06B}"/>
    <cellStyle name="Normal 2 2 9 3" xfId="24569" xr:uid="{75EBF7BF-24D2-4E6F-9A44-AA6DCA230EEC}"/>
    <cellStyle name="Normal 2 2 9 3 2" xfId="24570" xr:uid="{D848EB71-A4AD-4AB7-9451-9E6D833BAA5F}"/>
    <cellStyle name="Normal 2 2 9 3 3" xfId="24571" xr:uid="{D57352CF-2137-4371-ACA1-A70D9C835E17}"/>
    <cellStyle name="Normal 2 2 9 3 4" xfId="24572" xr:uid="{904FB65E-5640-4466-AA17-9633631F54AD}"/>
    <cellStyle name="Normal 2 2 9 3 5" xfId="24573" xr:uid="{E37109B0-6D36-46EF-8ED7-602C616845CD}"/>
    <cellStyle name="Normal 2 2 9 3 6" xfId="24574" xr:uid="{57E5DD7F-F0DD-4F8D-BA2E-777F3C76DC4D}"/>
    <cellStyle name="Normal 2 2 9 4" xfId="24575" xr:uid="{89ABFC71-6042-41AC-B572-20478D023B21}"/>
    <cellStyle name="Normal 2 2 9 4 2" xfId="24576" xr:uid="{56FA44AD-9D9E-46CC-97FE-AB96E5851EDC}"/>
    <cellStyle name="Normal 2 2 9 4 3" xfId="24577" xr:uid="{17A47FF5-96C6-4732-87D0-C6F6A29AF742}"/>
    <cellStyle name="Normal 2 2 9 4 4" xfId="24578" xr:uid="{EF1B0249-5B5F-49BD-934B-8295B5B1927D}"/>
    <cellStyle name="Normal 2 2 9 4 5" xfId="24579" xr:uid="{DE9B87A9-EA96-43EB-A45C-7E5F0328A367}"/>
    <cellStyle name="Normal 2 2 9 4 6" xfId="24580" xr:uid="{F8B631A0-EAC8-4F64-B981-73B06411DEFE}"/>
    <cellStyle name="Normal 2 2 9 5" xfId="24581" xr:uid="{52DE4E9C-A0C1-4FD5-8F49-863E19E67562}"/>
    <cellStyle name="Normal 2 2 9 5 2" xfId="24582" xr:uid="{8B35D7CA-7C59-4C7C-BC80-88AD3A0239FE}"/>
    <cellStyle name="Normal 2 2 9 5 3" xfId="24583" xr:uid="{D6B0B599-D146-4F01-903A-F6893D7A6981}"/>
    <cellStyle name="Normal 2 2 9 5 4" xfId="24584" xr:uid="{8A48E47F-4978-44F3-956C-E5185E2D225C}"/>
    <cellStyle name="Normal 2 2 9 5 5" xfId="24585" xr:uid="{557AF332-6C76-4048-AFEC-E8554AA84E36}"/>
    <cellStyle name="Normal 2 2 9 5 6" xfId="24586" xr:uid="{A813A2FE-2C90-4D17-8A3B-6370DD3A2D6F}"/>
    <cellStyle name="Normal 2 2 9 6" xfId="24587" xr:uid="{3EA047FB-E5A3-418C-8F6C-3E285BAE8CBD}"/>
    <cellStyle name="Normal 2 2 9 6 2" xfId="24588" xr:uid="{4A10E302-A3FB-488D-B24B-EB493302F512}"/>
    <cellStyle name="Normal 2 2 9 6 3" xfId="24589" xr:uid="{BCBB3E57-625D-457E-882C-9A2622E5F812}"/>
    <cellStyle name="Normal 2 2 9 6 4" xfId="24590" xr:uid="{9BB5FAF4-A7ED-4FDF-8BF0-4DDA0ADECE76}"/>
    <cellStyle name="Normal 2 2 9 6 5" xfId="24591" xr:uid="{312E6596-FBB9-4CE2-9483-C9E851C59569}"/>
    <cellStyle name="Normal 2 2 9 6 6" xfId="24592" xr:uid="{86F58AEF-68D2-408F-A036-366555AB5F0A}"/>
    <cellStyle name="Normal 2 2 9 7" xfId="24593" xr:uid="{5023B17A-330A-4087-AAD7-5D2F13F51FBB}"/>
    <cellStyle name="Normal 2 2 9 7 2" xfId="24594" xr:uid="{389D5A77-844E-42A9-936E-6391939F4713}"/>
    <cellStyle name="Normal 2 2 9 7 3" xfId="24595" xr:uid="{402E451A-834B-4130-B213-BBB175CF006B}"/>
    <cellStyle name="Normal 2 2 9 7 4" xfId="24596" xr:uid="{73B2321C-AF2F-441E-ADB2-EB3DC423120F}"/>
    <cellStyle name="Normal 2 2 9 7 5" xfId="24597" xr:uid="{3849D813-AAF7-4288-9C5B-0799222AA679}"/>
    <cellStyle name="Normal 2 2 9 7 6" xfId="24598" xr:uid="{6D73659D-B53A-4A02-909B-110DB0679E06}"/>
    <cellStyle name="Normal 2 2 9 8" xfId="24599" xr:uid="{0B474483-1CD3-44FD-908C-74BA3A4C6316}"/>
    <cellStyle name="Normal 2 2 9 8 2" xfId="24600" xr:uid="{B255CB16-E2AA-4A8E-8F82-2DB520152151}"/>
    <cellStyle name="Normal 2 2 9 8 3" xfId="24601" xr:uid="{19009E7B-03EB-4ABB-AC44-AD3DD943038B}"/>
    <cellStyle name="Normal 2 2 9 8 4" xfId="24602" xr:uid="{CE918C58-2D5C-4BE7-9587-BBF3D5E00CA3}"/>
    <cellStyle name="Normal 2 2 9 8 5" xfId="24603" xr:uid="{DFE2DD5E-2DB1-4A4A-A768-D8540826572E}"/>
    <cellStyle name="Normal 2 2 9 8 6" xfId="24604" xr:uid="{12F15311-D705-43C6-8296-1AFAA5F0FE6C}"/>
    <cellStyle name="Normal 2 2 9 9" xfId="24605" xr:uid="{0254D10A-560E-48E4-8EA0-BA297824CD8E}"/>
    <cellStyle name="Normal 2 2 90" xfId="24606" xr:uid="{BF766345-6E86-4805-BD5B-51CA1009C1B8}"/>
    <cellStyle name="Normal 2 2 91" xfId="24607" xr:uid="{B6ECF8A1-D03B-40FD-A42D-BCB9D319B4EE}"/>
    <cellStyle name="Normal 2 2 91 2" xfId="24608" xr:uid="{682D2DCC-70C2-4619-8500-8128FFF112AF}"/>
    <cellStyle name="Normal 2 2 91 3" xfId="24609" xr:uid="{66302709-E01D-4FEA-BAB1-64286AA19C88}"/>
    <cellStyle name="Normal 2 2 92" xfId="24610" xr:uid="{5AFD7501-BD5E-4DDA-8A9B-CFF24568D2F8}"/>
    <cellStyle name="Normal 2 2 93" xfId="24611" xr:uid="{58A0F06F-A351-4482-83B6-6FC16C423A52}"/>
    <cellStyle name="Normal 2 2 94" xfId="24612" xr:uid="{7BEC3C06-DBCA-4324-AF8F-C59315237397}"/>
    <cellStyle name="Normal 2 2 95" xfId="24613" xr:uid="{3B8FDD23-AA90-4FA7-95FE-4943A53566EE}"/>
    <cellStyle name="Normal 2 2 96" xfId="24614" xr:uid="{877E5FB5-D8E6-47D1-8C09-5C9F3DA4D1A3}"/>
    <cellStyle name="Normal 2 2 97" xfId="24615" xr:uid="{BF8D8316-F480-40AC-B42A-AC9E8CD5D656}"/>
    <cellStyle name="Normal 2 2 98" xfId="24616" xr:uid="{20841B2B-25A4-435E-BB9F-FE6CA2C3A43F}"/>
    <cellStyle name="Normal 2 2 99" xfId="1081" xr:uid="{B0EBE9FE-FB5F-4C65-8EA2-4F9ECD2F19AB}"/>
    <cellStyle name="Normal 2 2_Dados de Entrada" xfId="24617" xr:uid="{75ED6E5F-0D47-47AB-BDE3-591DBF9A17C6}"/>
    <cellStyle name="Normal 2 20" xfId="24618" xr:uid="{AA47DB47-6F31-4BCB-884E-A8FD00B30559}"/>
    <cellStyle name="Normal 2 20 10" xfId="24619" xr:uid="{BC5ECB04-55CF-4D7F-8503-7D06658812C6}"/>
    <cellStyle name="Normal 2 20 11" xfId="24620" xr:uid="{F5C2D8EE-06E6-498C-AFE8-B6BF7DEF236C}"/>
    <cellStyle name="Normal 2 20 12" xfId="24621" xr:uid="{32A7D979-C92A-4C14-8B96-8917583DD70B}"/>
    <cellStyle name="Normal 2 20 13" xfId="24622" xr:uid="{8D5EF4F4-4B6C-49D6-B97B-9FE5F33743F3}"/>
    <cellStyle name="Normal 2 20 14" xfId="24623" xr:uid="{534A0E3F-7EB0-488D-AC27-EE7DA3D2441E}"/>
    <cellStyle name="Normal 2 20 15" xfId="24624" xr:uid="{CE3C338A-553F-4064-8BD6-C875A4DEF2DD}"/>
    <cellStyle name="Normal 2 20 16" xfId="24625" xr:uid="{02F977AD-F010-4171-8A6E-150A8B43F79F}"/>
    <cellStyle name="Normal 2 20 17" xfId="24626" xr:uid="{76D76B77-06BB-4CC3-B578-AFEB056BDE27}"/>
    <cellStyle name="Normal 2 20 18" xfId="24627" xr:uid="{A335E137-96F6-41FE-B750-F43E3072900F}"/>
    <cellStyle name="Normal 2 20 19" xfId="24628" xr:uid="{51409115-B44B-4FE4-B884-E5723B7E695C}"/>
    <cellStyle name="Normal 2 20 2" xfId="24629" xr:uid="{304D24AA-00B4-49D8-8B6C-87124EA7F47D}"/>
    <cellStyle name="Normal 2 20 20" xfId="24630" xr:uid="{A3E080BB-EC44-4142-9E67-299222C0769F}"/>
    <cellStyle name="Normal 2 20 21" xfId="24631" xr:uid="{564CD508-C3DE-4C75-856C-495A18DA317B}"/>
    <cellStyle name="Normal 2 20 22" xfId="24632" xr:uid="{E9CA9BE6-CB94-4F6D-9F26-73BB1854A300}"/>
    <cellStyle name="Normal 2 20 23" xfId="24633" xr:uid="{EA2C4D2E-BF1D-4D91-B32C-8DCBFA7C7369}"/>
    <cellStyle name="Normal 2 20 24" xfId="24634" xr:uid="{FB1D9BF9-F5D6-4418-A77F-8D443742EC94}"/>
    <cellStyle name="Normal 2 20 25" xfId="24635" xr:uid="{885F487D-AAF6-4C5F-A130-95F66F8F48E0}"/>
    <cellStyle name="Normal 2 20 26" xfId="24636" xr:uid="{D4BE1DC0-37D4-4E72-B2BF-EE402CBB7354}"/>
    <cellStyle name="Normal 2 20 27" xfId="24637" xr:uid="{757037E8-4A10-48AC-9738-A613F8DBE330}"/>
    <cellStyle name="Normal 2 20 28" xfId="24638" xr:uid="{6258BB27-D41F-4301-AE52-8B95C7883511}"/>
    <cellStyle name="Normal 2 20 29" xfId="24639" xr:uid="{302CC035-D2CF-47B2-A920-FC5D4E972D87}"/>
    <cellStyle name="Normal 2 20 3" xfId="24640" xr:uid="{3D5E26D2-9D8B-4AC1-AAF9-9A687DEADB7F}"/>
    <cellStyle name="Normal 2 20 30" xfId="24641" xr:uid="{504650A2-C101-4D27-9699-125405A2F21D}"/>
    <cellStyle name="Normal 2 20 31" xfId="24642" xr:uid="{35076B3B-863B-416C-9A23-1D085BAC7B11}"/>
    <cellStyle name="Normal 2 20 32" xfId="24643" xr:uid="{8A4B4021-7475-4C28-B14C-DB745B58F4B4}"/>
    <cellStyle name="Normal 2 20 33" xfId="24644" xr:uid="{29E0B494-6987-4E10-BFBE-056175CD01EF}"/>
    <cellStyle name="Normal 2 20 34" xfId="24645" xr:uid="{93CF8500-82FA-460E-8143-E296463A8284}"/>
    <cellStyle name="Normal 2 20 35" xfId="24646" xr:uid="{94959512-40B2-4D9E-AAEE-06614B7E2E5A}"/>
    <cellStyle name="Normal 2 20 36" xfId="24647" xr:uid="{8E425DE7-6D93-4D07-AD89-67AAB9C83690}"/>
    <cellStyle name="Normal 2 20 37" xfId="24648" xr:uid="{33F8CDC9-F826-4B7B-A04E-DB5572398DB9}"/>
    <cellStyle name="Normal 2 20 38" xfId="24649" xr:uid="{71FD2168-B08E-49CB-95F6-C2B231A10A09}"/>
    <cellStyle name="Normal 2 20 39" xfId="24650" xr:uid="{7D34EEC6-2B73-475B-AA76-CF28F03C6BD3}"/>
    <cellStyle name="Normal 2 20 4" xfId="24651" xr:uid="{E418CC6C-5037-4BA3-95F2-4E878D30CEEC}"/>
    <cellStyle name="Normal 2 20 40" xfId="24652" xr:uid="{0884469A-C4E2-406D-9AAA-E07998FD5396}"/>
    <cellStyle name="Normal 2 20 41" xfId="24653" xr:uid="{6B6E060A-13B2-4AA6-8C4F-29D0B455AF36}"/>
    <cellStyle name="Normal 2 20 42" xfId="24654" xr:uid="{6230228F-99B3-49AA-B884-76C4C5972123}"/>
    <cellStyle name="Normal 2 20 43" xfId="24655" xr:uid="{D8DB5960-7AA0-4431-9CF0-FAEB0457FA91}"/>
    <cellStyle name="Normal 2 20 44" xfId="24656" xr:uid="{F3006930-4B89-4B5D-B716-BE17978F7775}"/>
    <cellStyle name="Normal 2 20 45" xfId="24657" xr:uid="{F2778C1C-3C7E-471C-9DC3-7D79023104AE}"/>
    <cellStyle name="Normal 2 20 46" xfId="24658" xr:uid="{D49DCCB7-B237-4785-A4BF-58D70689A0C2}"/>
    <cellStyle name="Normal 2 20 5" xfId="24659" xr:uid="{C295DBD7-A560-4020-BD5D-776118933AA6}"/>
    <cellStyle name="Normal 2 20 6" xfId="24660" xr:uid="{E1691450-CA7C-474B-B2EF-F0DD876B5C4A}"/>
    <cellStyle name="Normal 2 20 7" xfId="24661" xr:uid="{2F576CCE-5894-41EF-836B-6CBA5DAFF228}"/>
    <cellStyle name="Normal 2 20 8" xfId="24662" xr:uid="{381A1469-43AB-4FB0-A7E1-FB228289B7B2}"/>
    <cellStyle name="Normal 2 20 9" xfId="24663" xr:uid="{D17B8CEC-37F6-4D31-B2D5-259FD9CA4DAF}"/>
    <cellStyle name="Normal 2 21" xfId="24664" xr:uid="{F2909D82-4934-4A3C-B906-E21B0193A7D4}"/>
    <cellStyle name="Normal 2 21 10" xfId="24665" xr:uid="{47C96C4E-5C6E-403A-B42C-F0BE4E68D29B}"/>
    <cellStyle name="Normal 2 21 11" xfId="24666" xr:uid="{D2FF543C-87EE-4AC9-B704-D36B609E04F8}"/>
    <cellStyle name="Normal 2 21 12" xfId="24667" xr:uid="{452637EC-7B4C-479D-87FE-BE583550B52B}"/>
    <cellStyle name="Normal 2 21 13" xfId="24668" xr:uid="{E9053F0A-6638-47F4-B60D-258228572D0B}"/>
    <cellStyle name="Normal 2 21 14" xfId="24669" xr:uid="{3D7CEED8-C512-4221-9BD4-C3BE33236C74}"/>
    <cellStyle name="Normal 2 21 15" xfId="24670" xr:uid="{347C94FA-FBAF-4AAC-903D-E33FF501EC1B}"/>
    <cellStyle name="Normal 2 21 16" xfId="24671" xr:uid="{0E8A671C-A949-4039-B478-4382BC8113EE}"/>
    <cellStyle name="Normal 2 21 17" xfId="24672" xr:uid="{ACEC1F43-918A-492D-8F09-AD9CEF8C2143}"/>
    <cellStyle name="Normal 2 21 18" xfId="24673" xr:uid="{6F6144C3-4A97-4E73-A4E1-D7576F1198E2}"/>
    <cellStyle name="Normal 2 21 19" xfId="24674" xr:uid="{A6DA155F-39E3-453E-BCDB-28059C277657}"/>
    <cellStyle name="Normal 2 21 2" xfId="24675" xr:uid="{A736F5B0-2AB1-4AF2-8796-EA6AAFF78150}"/>
    <cellStyle name="Normal 2 21 2 10" xfId="24676" xr:uid="{FE693C42-3287-4DED-87D5-45CB3DD8FC0C}"/>
    <cellStyle name="Normal 2 21 2 11" xfId="24677" xr:uid="{5848FA0B-BB96-4053-A3FA-D94926C715C0}"/>
    <cellStyle name="Normal 2 21 2 12" xfId="24678" xr:uid="{802A85EE-F227-4E9B-9C29-84AA227E2F99}"/>
    <cellStyle name="Normal 2 21 2 13" xfId="24679" xr:uid="{956921E1-1145-49C5-BF9F-F99474A76403}"/>
    <cellStyle name="Normal 2 21 2 2" xfId="24680" xr:uid="{DD7F2463-3179-4F3B-BA53-4F799E358AA1}"/>
    <cellStyle name="Normal 2 21 2 2 2" xfId="24681" xr:uid="{F00074D7-E51B-4FBE-9438-86CBB57BE667}"/>
    <cellStyle name="Normal 2 21 2 2 3" xfId="24682" xr:uid="{AF479EAF-DF7B-4D7E-B67F-50178E975311}"/>
    <cellStyle name="Normal 2 21 2 2 4" xfId="24683" xr:uid="{08F7107B-0663-4518-81C6-6903871B5F65}"/>
    <cellStyle name="Normal 2 21 2 2 5" xfId="24684" xr:uid="{F415EE87-7F48-4E23-8935-4DB2490B3046}"/>
    <cellStyle name="Normal 2 21 2 2 6" xfId="24685" xr:uid="{BF1CCF4B-9312-447A-A72F-0CBB0B5CE579}"/>
    <cellStyle name="Normal 2 21 2 3" xfId="24686" xr:uid="{1478CB70-9BE2-49C1-8372-5C941986316B}"/>
    <cellStyle name="Normal 2 21 2 3 2" xfId="24687" xr:uid="{39AF5B7C-A0EE-4565-A52E-EA7C0EF2D4D2}"/>
    <cellStyle name="Normal 2 21 2 3 3" xfId="24688" xr:uid="{D46758D3-4688-4521-84E2-083D650D69BB}"/>
    <cellStyle name="Normal 2 21 2 3 4" xfId="24689" xr:uid="{FD75CB02-5952-4405-A576-58A29DF2F228}"/>
    <cellStyle name="Normal 2 21 2 3 5" xfId="24690" xr:uid="{77A99C2A-5069-4B5D-88E2-CFC36361336E}"/>
    <cellStyle name="Normal 2 21 2 3 6" xfId="24691" xr:uid="{8BC377ED-73E4-4954-9EF2-BDC32EBE0DF1}"/>
    <cellStyle name="Normal 2 21 2 4" xfId="24692" xr:uid="{0ADA8E08-0F65-409A-8CBB-B65CF8034C8A}"/>
    <cellStyle name="Normal 2 21 2 4 2" xfId="24693" xr:uid="{73B00B2A-977B-451E-A778-11F2C82B3C2F}"/>
    <cellStyle name="Normal 2 21 2 4 3" xfId="24694" xr:uid="{7F42162E-4488-47AB-8587-03546946442B}"/>
    <cellStyle name="Normal 2 21 2 4 4" xfId="24695" xr:uid="{D011D55F-05CA-42EE-84B6-62BC91FF569E}"/>
    <cellStyle name="Normal 2 21 2 4 5" xfId="24696" xr:uid="{B8241B54-DBE0-401E-B6E5-73EB2C6F3838}"/>
    <cellStyle name="Normal 2 21 2 4 6" xfId="24697" xr:uid="{EE6E7FCE-1B70-47D9-AB52-F27C193A0AC3}"/>
    <cellStyle name="Normal 2 21 2 5" xfId="24698" xr:uid="{C7E4798E-1D23-4EAE-826D-4C6EDF74335B}"/>
    <cellStyle name="Normal 2 21 2 5 2" xfId="24699" xr:uid="{E41D8D3B-0417-4561-B81E-FD154F5A42B6}"/>
    <cellStyle name="Normal 2 21 2 5 3" xfId="24700" xr:uid="{BDD4F4B9-0FBA-4662-A31F-7796C03853A2}"/>
    <cellStyle name="Normal 2 21 2 5 4" xfId="24701" xr:uid="{254DF718-7B2C-4721-BF25-CD8F2AEB7210}"/>
    <cellStyle name="Normal 2 21 2 5 5" xfId="24702" xr:uid="{3E46B44D-086A-4A16-8523-DD4261BBD785}"/>
    <cellStyle name="Normal 2 21 2 5 6" xfId="24703" xr:uid="{D2738204-7F87-4681-A012-69107869FA3F}"/>
    <cellStyle name="Normal 2 21 2 6" xfId="24704" xr:uid="{39907148-65E5-4C80-A734-64E7A65CCCC7}"/>
    <cellStyle name="Normal 2 21 2 6 2" xfId="24705" xr:uid="{27EB4D7F-C6FB-4EF4-9111-A556F31BA442}"/>
    <cellStyle name="Normal 2 21 2 6 3" xfId="24706" xr:uid="{CA98AAB4-E0F0-4B46-9988-A29291ECAE27}"/>
    <cellStyle name="Normal 2 21 2 6 4" xfId="24707" xr:uid="{5E8FB458-0330-43CB-80C7-E3260E18DD69}"/>
    <cellStyle name="Normal 2 21 2 6 5" xfId="24708" xr:uid="{A844B261-CC99-49C5-8C78-EEDA4B17DA29}"/>
    <cellStyle name="Normal 2 21 2 6 6" xfId="24709" xr:uid="{2FCB66B6-C0F2-4495-8144-9D9B080451DB}"/>
    <cellStyle name="Normal 2 21 2 7" xfId="24710" xr:uid="{21BAA44A-E093-4334-9966-A7EBE274A50D}"/>
    <cellStyle name="Normal 2 21 2 7 2" xfId="24711" xr:uid="{96C2AC9E-E28E-4CAE-9428-B403871E961E}"/>
    <cellStyle name="Normal 2 21 2 7 3" xfId="24712" xr:uid="{B5D81390-8C69-4F50-BB05-10C8C67EC3D9}"/>
    <cellStyle name="Normal 2 21 2 7 4" xfId="24713" xr:uid="{DE5E3088-489C-441D-A516-2C7118E33782}"/>
    <cellStyle name="Normal 2 21 2 7 5" xfId="24714" xr:uid="{354AE11C-2432-4BE1-9D83-E03CE5D0AE44}"/>
    <cellStyle name="Normal 2 21 2 7 6" xfId="24715" xr:uid="{1313893F-9BEB-4CE1-8F24-63E544EF9893}"/>
    <cellStyle name="Normal 2 21 2 8" xfId="24716" xr:uid="{D5F561A7-736C-441C-9C2D-1B7C3CFE2E7B}"/>
    <cellStyle name="Normal 2 21 2 8 2" xfId="24717" xr:uid="{175B4075-B6FE-4E16-8D12-F355443E813F}"/>
    <cellStyle name="Normal 2 21 2 8 3" xfId="24718" xr:uid="{12383043-0E4A-4A07-A4A8-20C21F9E39E1}"/>
    <cellStyle name="Normal 2 21 2 8 4" xfId="24719" xr:uid="{A2688EAD-5E81-477B-A675-D7CF9F57E911}"/>
    <cellStyle name="Normal 2 21 2 8 5" xfId="24720" xr:uid="{6D60C65C-4C52-4858-BD28-F3AC4D24F5AD}"/>
    <cellStyle name="Normal 2 21 2 8 6" xfId="24721" xr:uid="{B78E6A94-4FB1-42D1-9CC9-B78931AC1512}"/>
    <cellStyle name="Normal 2 21 2 9" xfId="24722" xr:uid="{6ED808FE-EC90-4D3C-9CBD-E76AA45AF3E4}"/>
    <cellStyle name="Normal 2 21 20" xfId="24723" xr:uid="{4CD485BD-B9EA-46DC-9265-C4009171E619}"/>
    <cellStyle name="Normal 2 21 21" xfId="24724" xr:uid="{6B6AEFA3-1BD2-45A8-8AE7-96E16899E814}"/>
    <cellStyle name="Normal 2 21 22" xfId="24725" xr:uid="{225C2B09-85C2-4E44-96DF-684A484249B7}"/>
    <cellStyle name="Normal 2 21 23" xfId="24726" xr:uid="{E3B04EF6-F50B-4F3F-BEF3-241B8184C192}"/>
    <cellStyle name="Normal 2 21 24" xfId="24727" xr:uid="{E057C4E8-E795-4881-B05D-3BE309771BD3}"/>
    <cellStyle name="Normal 2 21 25" xfId="24728" xr:uid="{58A74EFC-190B-4C40-A524-C845A245E0B4}"/>
    <cellStyle name="Normal 2 21 26" xfId="24729" xr:uid="{8ACCE046-2015-4178-96B1-C47B03D3E454}"/>
    <cellStyle name="Normal 2 21 27" xfId="24730" xr:uid="{5CE3655F-EEF9-47CD-86C8-462937A6C13E}"/>
    <cellStyle name="Normal 2 21 28" xfId="24731" xr:uid="{E1F03205-EA20-43C7-AFC4-1AEB583AAB6B}"/>
    <cellStyle name="Normal 2 21 29" xfId="24732" xr:uid="{9800C47B-4E98-4765-859E-66056D2B953F}"/>
    <cellStyle name="Normal 2 21 3" xfId="24733" xr:uid="{0FEA9F4C-3144-44F0-9157-2F5858137AD9}"/>
    <cellStyle name="Normal 2 21 3 10" xfId="24734" xr:uid="{8CEA48D4-B87B-4C14-8927-DF8869FEB05D}"/>
    <cellStyle name="Normal 2 21 3 11" xfId="24735" xr:uid="{9181955A-A0BA-4DAD-A333-E83C12F79339}"/>
    <cellStyle name="Normal 2 21 3 12" xfId="24736" xr:uid="{4DCDD49C-BD92-4501-BD13-C14D0F9F697A}"/>
    <cellStyle name="Normal 2 21 3 13" xfId="24737" xr:uid="{80D54384-7BC8-406D-A16D-FAC689A1C354}"/>
    <cellStyle name="Normal 2 21 3 2" xfId="24738" xr:uid="{2113F6E5-0047-4E6E-8380-B08D46558FAB}"/>
    <cellStyle name="Normal 2 21 3 2 2" xfId="24739" xr:uid="{686F9CC0-6B93-4E2F-B8A2-076F0B7F388D}"/>
    <cellStyle name="Normal 2 21 3 2 3" xfId="24740" xr:uid="{737BEB69-6B85-490C-9A29-A745998708CB}"/>
    <cellStyle name="Normal 2 21 3 2 4" xfId="24741" xr:uid="{AD77BD54-BC11-49C2-94C2-AFE09C11058B}"/>
    <cellStyle name="Normal 2 21 3 2 5" xfId="24742" xr:uid="{D937062C-73E1-47E8-B8D5-5DE63A96CB23}"/>
    <cellStyle name="Normal 2 21 3 2 6" xfId="24743" xr:uid="{F2FB1EEB-18BE-43A0-ADBE-01D00A660F79}"/>
    <cellStyle name="Normal 2 21 3 3" xfId="24744" xr:uid="{964E9B8B-A951-4B75-A4BE-2812EF27B24C}"/>
    <cellStyle name="Normal 2 21 3 3 2" xfId="24745" xr:uid="{042D3A00-1F8B-4BCB-AEA3-C8423B993929}"/>
    <cellStyle name="Normal 2 21 3 3 3" xfId="24746" xr:uid="{39BA9702-9B55-4BE5-AFFC-7676430EFEEA}"/>
    <cellStyle name="Normal 2 21 3 3 4" xfId="24747" xr:uid="{480F3887-48A1-4F19-B137-D4C385154679}"/>
    <cellStyle name="Normal 2 21 3 3 5" xfId="24748" xr:uid="{80681A4B-AEDF-44DC-8709-F6958746F364}"/>
    <cellStyle name="Normal 2 21 3 3 6" xfId="24749" xr:uid="{5E54174A-3391-4C57-B936-36C3C0CA8E58}"/>
    <cellStyle name="Normal 2 21 3 4" xfId="24750" xr:uid="{26BD05E8-79F7-4CE3-9F7E-393283B2D9BE}"/>
    <cellStyle name="Normal 2 21 3 4 2" xfId="24751" xr:uid="{1B825E1E-2226-48BD-B1B4-D748D97CCB09}"/>
    <cellStyle name="Normal 2 21 3 4 3" xfId="24752" xr:uid="{ADC1312E-A48B-4A51-8F7F-B417AD61CA96}"/>
    <cellStyle name="Normal 2 21 3 4 4" xfId="24753" xr:uid="{6BA2457C-A8AF-4367-AB41-508AAB8B0E12}"/>
    <cellStyle name="Normal 2 21 3 4 5" xfId="24754" xr:uid="{EB36FB5A-C39B-4616-AE97-E55B6089D6B0}"/>
    <cellStyle name="Normal 2 21 3 4 6" xfId="24755" xr:uid="{62A41560-FF16-42B0-B9FA-DCBC75F7DC6F}"/>
    <cellStyle name="Normal 2 21 3 5" xfId="24756" xr:uid="{65DCBEE6-B087-4145-B2F1-F292052CADB1}"/>
    <cellStyle name="Normal 2 21 3 5 2" xfId="24757" xr:uid="{4A40289E-4E43-4CBC-B963-033C66B455C0}"/>
    <cellStyle name="Normal 2 21 3 5 3" xfId="24758" xr:uid="{C4DFC32F-6247-44CA-9A82-2825F1AA4DB9}"/>
    <cellStyle name="Normal 2 21 3 5 4" xfId="24759" xr:uid="{FA07DE10-28B8-41F7-AC93-0CC3C9E13B00}"/>
    <cellStyle name="Normal 2 21 3 5 5" xfId="24760" xr:uid="{5ED2D45E-5A6D-4AB2-914B-F948BD1AEDD5}"/>
    <cellStyle name="Normal 2 21 3 5 6" xfId="24761" xr:uid="{51AEDE9D-1613-4496-95CE-80EE2BBCC484}"/>
    <cellStyle name="Normal 2 21 3 6" xfId="24762" xr:uid="{E36DD07B-4CB7-4F35-A52E-8E0675342D66}"/>
    <cellStyle name="Normal 2 21 3 6 2" xfId="24763" xr:uid="{3D70D065-ECA9-451B-BFCF-EF679E34B57B}"/>
    <cellStyle name="Normal 2 21 3 6 3" xfId="24764" xr:uid="{0E4815AF-D0AE-4460-9E24-6CB00903FE3B}"/>
    <cellStyle name="Normal 2 21 3 6 4" xfId="24765" xr:uid="{90D280DC-F542-48D6-95C9-034B7839EF56}"/>
    <cellStyle name="Normal 2 21 3 6 5" xfId="24766" xr:uid="{339A61F7-5E52-4B12-A038-DD3F55A11B34}"/>
    <cellStyle name="Normal 2 21 3 6 6" xfId="24767" xr:uid="{9852BDF5-D495-4D94-A6EA-23581E04566F}"/>
    <cellStyle name="Normal 2 21 3 7" xfId="24768" xr:uid="{2CB63C23-BF19-4C27-BFB0-10D573884190}"/>
    <cellStyle name="Normal 2 21 3 7 2" xfId="24769" xr:uid="{03D83FB3-1359-4272-96B8-13E564127D8F}"/>
    <cellStyle name="Normal 2 21 3 7 3" xfId="24770" xr:uid="{130DF494-C4C3-40A3-BA74-AF9EFF29878A}"/>
    <cellStyle name="Normal 2 21 3 7 4" xfId="24771" xr:uid="{837873E7-5D9D-4A29-B825-246D41D1E6CF}"/>
    <cellStyle name="Normal 2 21 3 7 5" xfId="24772" xr:uid="{547EC284-3D59-4AED-96D1-B67CF4AB7DA6}"/>
    <cellStyle name="Normal 2 21 3 7 6" xfId="24773" xr:uid="{908F15E9-6099-4FE8-9EB8-564F10AC2136}"/>
    <cellStyle name="Normal 2 21 3 8" xfId="24774" xr:uid="{5D4DA910-CF95-49E1-B762-D778988A7F0A}"/>
    <cellStyle name="Normal 2 21 3 8 2" xfId="24775" xr:uid="{26BA8223-4CFF-4D69-B73D-8671925523DD}"/>
    <cellStyle name="Normal 2 21 3 8 3" xfId="24776" xr:uid="{FFBA8160-6030-4DE2-8EC5-6C2F4DE167B5}"/>
    <cellStyle name="Normal 2 21 3 8 4" xfId="24777" xr:uid="{E6D05A2C-D4E5-40E6-B847-D3A183DCC981}"/>
    <cellStyle name="Normal 2 21 3 8 5" xfId="24778" xr:uid="{43AC787A-633F-49F9-BCF4-677D862B77FC}"/>
    <cellStyle name="Normal 2 21 3 8 6" xfId="24779" xr:uid="{4CE47539-ABBC-4612-9CC1-3F18E055EE2A}"/>
    <cellStyle name="Normal 2 21 3 9" xfId="24780" xr:uid="{01C2AB09-6D28-4801-8D6B-0FFDCD39A0DA}"/>
    <cellStyle name="Normal 2 21 30" xfId="24781" xr:uid="{F5741A39-0519-4B00-8EA8-AF748864742D}"/>
    <cellStyle name="Normal 2 21 31" xfId="24782" xr:uid="{166C9D64-5232-495D-B7FA-C8087D282F62}"/>
    <cellStyle name="Normal 2 21 32" xfId="24783" xr:uid="{88E9F6DB-8525-4C74-ABAC-2E463A13FF2E}"/>
    <cellStyle name="Normal 2 21 33" xfId="24784" xr:uid="{9E6120CF-1F0E-4047-B7E2-0C3355BA4E9A}"/>
    <cellStyle name="Normal 2 21 34" xfId="24785" xr:uid="{680536BE-3972-456C-A52D-BB0211BD601C}"/>
    <cellStyle name="Normal 2 21 35" xfId="24786" xr:uid="{76DE5DF1-D6C2-4CC9-BA1B-E1539F271CF2}"/>
    <cellStyle name="Normal 2 21 36" xfId="24787" xr:uid="{D8B58376-8568-4E89-9F4A-F835EDD8BAA0}"/>
    <cellStyle name="Normal 2 21 37" xfId="24788" xr:uid="{6751402F-94AF-4542-A763-61A24FA2F376}"/>
    <cellStyle name="Normal 2 21 38" xfId="24789" xr:uid="{59229F48-1060-4B1B-B1FC-6005E76E7A67}"/>
    <cellStyle name="Normal 2 21 39" xfId="24790" xr:uid="{C33E39BD-0CB4-45EC-899E-DD6AF95BA8E4}"/>
    <cellStyle name="Normal 2 21 4" xfId="24791" xr:uid="{37BF8167-6B51-4408-B434-8E1E63E5B9BC}"/>
    <cellStyle name="Normal 2 21 4 10" xfId="24792" xr:uid="{2D730B88-9E8A-4EE9-A287-D891FBC801CF}"/>
    <cellStyle name="Normal 2 21 4 11" xfId="24793" xr:uid="{8902B165-2F4A-4A16-A99B-AC1CD148A2B5}"/>
    <cellStyle name="Normal 2 21 4 12" xfId="24794" xr:uid="{F3D90B18-B6FF-4C54-AB16-3EBBF624562A}"/>
    <cellStyle name="Normal 2 21 4 13" xfId="24795" xr:uid="{4D7D2637-BA8F-4789-87B5-9AC308AA2094}"/>
    <cellStyle name="Normal 2 21 4 2" xfId="24796" xr:uid="{BD1F9031-9820-4B60-AA10-102AD47A1FC4}"/>
    <cellStyle name="Normal 2 21 4 2 2" xfId="24797" xr:uid="{D12C23AB-43EB-47DA-A233-A6B5DFE0DB7E}"/>
    <cellStyle name="Normal 2 21 4 2 3" xfId="24798" xr:uid="{557A93CB-21CE-4BE8-8667-170F239F8EB0}"/>
    <cellStyle name="Normal 2 21 4 2 4" xfId="24799" xr:uid="{8176FD74-3471-4854-9049-C79D4696C146}"/>
    <cellStyle name="Normal 2 21 4 2 5" xfId="24800" xr:uid="{8B449A90-E840-4D3B-B891-4A21AE9942E9}"/>
    <cellStyle name="Normal 2 21 4 2 6" xfId="24801" xr:uid="{402A5300-56E9-4FF3-9A83-DD0E9F226100}"/>
    <cellStyle name="Normal 2 21 4 3" xfId="24802" xr:uid="{A3CAC519-B9ED-4A10-B030-286B9C162499}"/>
    <cellStyle name="Normal 2 21 4 3 2" xfId="24803" xr:uid="{136F4E13-F257-4700-976A-8DD000138F5C}"/>
    <cellStyle name="Normal 2 21 4 3 3" xfId="24804" xr:uid="{8B131575-361F-4476-8997-DD93EDCBE013}"/>
    <cellStyle name="Normal 2 21 4 3 4" xfId="24805" xr:uid="{B3ADFA42-6035-4231-BD12-141EC1946AA4}"/>
    <cellStyle name="Normal 2 21 4 3 5" xfId="24806" xr:uid="{9411E256-F620-4E91-827F-298E80469ADC}"/>
    <cellStyle name="Normal 2 21 4 3 6" xfId="24807" xr:uid="{3D637F97-29E2-49AB-83BF-7A5328869C54}"/>
    <cellStyle name="Normal 2 21 4 4" xfId="24808" xr:uid="{36026D26-FDB7-4B8A-A234-BBA0294CB7CC}"/>
    <cellStyle name="Normal 2 21 4 4 2" xfId="24809" xr:uid="{24EA7E3B-74E7-4467-969F-DFCE3E9C3946}"/>
    <cellStyle name="Normal 2 21 4 4 3" xfId="24810" xr:uid="{2EF73011-E109-4A69-B2CD-77F62D337ED3}"/>
    <cellStyle name="Normal 2 21 4 4 4" xfId="24811" xr:uid="{6F29E64C-6004-4C40-B880-01199CAF9A77}"/>
    <cellStyle name="Normal 2 21 4 4 5" xfId="24812" xr:uid="{E88FA62C-9D6B-4657-AF6A-4F7FF92C2E31}"/>
    <cellStyle name="Normal 2 21 4 4 6" xfId="24813" xr:uid="{7974C906-DCE5-4FA2-89CC-38E24A755163}"/>
    <cellStyle name="Normal 2 21 4 5" xfId="24814" xr:uid="{12683C89-426B-4143-8C6A-908416CC88F4}"/>
    <cellStyle name="Normal 2 21 4 5 2" xfId="24815" xr:uid="{95ECCF28-DE8B-4A9D-84B0-89BCBE8F5BB7}"/>
    <cellStyle name="Normal 2 21 4 5 3" xfId="24816" xr:uid="{CFF90EB0-DC7E-4F8C-9A01-EF993FB54281}"/>
    <cellStyle name="Normal 2 21 4 5 4" xfId="24817" xr:uid="{142B9E41-A35A-42CF-9ADC-6927905B9061}"/>
    <cellStyle name="Normal 2 21 4 5 5" xfId="24818" xr:uid="{3E3CA711-A7AD-4C24-860B-BAB6F4A948A4}"/>
    <cellStyle name="Normal 2 21 4 5 6" xfId="24819" xr:uid="{B1527642-0DCC-4C51-8D5E-1A8B44B822A8}"/>
    <cellStyle name="Normal 2 21 4 6" xfId="24820" xr:uid="{F004F536-AED9-405F-BD58-368A3827F0BE}"/>
    <cellStyle name="Normal 2 21 4 6 2" xfId="24821" xr:uid="{AF643244-BA4B-4B78-BCFA-409489232AC8}"/>
    <cellStyle name="Normal 2 21 4 6 3" xfId="24822" xr:uid="{39290239-72BC-47C2-9CAB-B6606F91821D}"/>
    <cellStyle name="Normal 2 21 4 6 4" xfId="24823" xr:uid="{CD5AC35B-153A-4353-A500-42909B781916}"/>
    <cellStyle name="Normal 2 21 4 6 5" xfId="24824" xr:uid="{00439E76-ECF6-4641-9695-91142D8E45D3}"/>
    <cellStyle name="Normal 2 21 4 6 6" xfId="24825" xr:uid="{3B938ACC-CDF5-47BE-BBC6-A0C86A212BFB}"/>
    <cellStyle name="Normal 2 21 4 7" xfId="24826" xr:uid="{CEC9823E-FE21-4885-8DE0-154A14146DD8}"/>
    <cellStyle name="Normal 2 21 4 7 2" xfId="24827" xr:uid="{C1C33A6D-1BFF-49CE-996C-51F9EA000EDA}"/>
    <cellStyle name="Normal 2 21 4 7 3" xfId="24828" xr:uid="{F4F22BB8-AC69-40DB-86B1-9CA41590F0F7}"/>
    <cellStyle name="Normal 2 21 4 7 4" xfId="24829" xr:uid="{A4ED5582-6625-4626-96F6-14041B1C4306}"/>
    <cellStyle name="Normal 2 21 4 7 5" xfId="24830" xr:uid="{DAA46D72-B8B9-4914-B503-88F99AA5376A}"/>
    <cellStyle name="Normal 2 21 4 7 6" xfId="24831" xr:uid="{F82D2367-2213-4457-AC66-529D8C758DCE}"/>
    <cellStyle name="Normal 2 21 4 8" xfId="24832" xr:uid="{FB5FD1DB-F91B-4C72-BAED-AAE9D4686967}"/>
    <cellStyle name="Normal 2 21 4 8 2" xfId="24833" xr:uid="{816AB056-9808-4CFA-8EC3-5AA3CFB6C4E2}"/>
    <cellStyle name="Normal 2 21 4 8 3" xfId="24834" xr:uid="{78A1AB9E-020B-4445-B053-A280587B8E81}"/>
    <cellStyle name="Normal 2 21 4 8 4" xfId="24835" xr:uid="{0EEE6A0E-019D-461C-A2EE-0B0ED51AA2CB}"/>
    <cellStyle name="Normal 2 21 4 8 5" xfId="24836" xr:uid="{A4EC68F0-FDE8-4F51-A256-298A45F074F9}"/>
    <cellStyle name="Normal 2 21 4 8 6" xfId="24837" xr:uid="{8295FB3E-6712-4834-86C1-13A85DF4DAC9}"/>
    <cellStyle name="Normal 2 21 4 9" xfId="24838" xr:uid="{2271C708-4D10-457C-B42E-523070329597}"/>
    <cellStyle name="Normal 2 21 40" xfId="24839" xr:uid="{C0DBE3DE-C7FF-46CF-BA43-14AE967DC67E}"/>
    <cellStyle name="Normal 2 21 41" xfId="24840" xr:uid="{5C169A9C-E5DC-47D2-B8C3-9EA782FBC4A4}"/>
    <cellStyle name="Normal 2 21 42" xfId="24841" xr:uid="{2689F597-E3A3-4877-ACDF-7A1B1931CE3D}"/>
    <cellStyle name="Normal 2 21 43" xfId="24842" xr:uid="{AB3D0D5F-658A-4CFA-ABCB-6D838AD20B55}"/>
    <cellStyle name="Normal 2 21 44" xfId="24843" xr:uid="{9289EF59-25D8-46C3-BAF1-C001F27342CA}"/>
    <cellStyle name="Normal 2 21 45" xfId="24844" xr:uid="{1C218D41-B5E4-4DCE-B3C1-C74E10B38683}"/>
    <cellStyle name="Normal 2 21 46" xfId="24845" xr:uid="{1B54491C-EAF9-4ECD-9B69-07463224B6F6}"/>
    <cellStyle name="Normal 2 21 47" xfId="24846" xr:uid="{5CCEF8CA-9F61-4B7F-8EE3-F9ABC88AA913}"/>
    <cellStyle name="Normal 2 21 48" xfId="24847" xr:uid="{E7C91B85-EE78-40D7-AE60-B8A78A79646F}"/>
    <cellStyle name="Normal 2 21 49" xfId="24848" xr:uid="{5C084C9D-CD0B-495C-8FEE-D5B55E2FFDCE}"/>
    <cellStyle name="Normal 2 21 5" xfId="24849" xr:uid="{BA4670BC-CBAA-4CB3-8011-EEFCE6A73D07}"/>
    <cellStyle name="Normal 2 21 5 10" xfId="24850" xr:uid="{034B51AF-B8C1-4214-BD75-A0C44A9120BD}"/>
    <cellStyle name="Normal 2 21 5 11" xfId="24851" xr:uid="{7E99296B-4E4B-42DC-A178-0EEF655CB806}"/>
    <cellStyle name="Normal 2 21 5 12" xfId="24852" xr:uid="{81FA9407-F210-40D1-AA35-BFC97CAF1E2F}"/>
    <cellStyle name="Normal 2 21 5 13" xfId="24853" xr:uid="{CE51C89C-824C-4C3B-9AB7-E631F8426848}"/>
    <cellStyle name="Normal 2 21 5 2" xfId="24854" xr:uid="{992CD124-60CE-42AD-921A-6CAE7E84DDAF}"/>
    <cellStyle name="Normal 2 21 5 2 2" xfId="24855" xr:uid="{90D9086F-76B6-45E5-9A22-DEEA1C213F7E}"/>
    <cellStyle name="Normal 2 21 5 2 3" xfId="24856" xr:uid="{7448ED35-B026-4EB6-97ED-CFA413E2424B}"/>
    <cellStyle name="Normal 2 21 5 2 4" xfId="24857" xr:uid="{BEE90D7E-029E-4C3E-B051-A4C82007FC8E}"/>
    <cellStyle name="Normal 2 21 5 2 5" xfId="24858" xr:uid="{27180C77-1E3D-43AC-AD4C-EFD066B2DE3F}"/>
    <cellStyle name="Normal 2 21 5 2 6" xfId="24859" xr:uid="{2B578163-026D-486C-B62E-6293409DE68E}"/>
    <cellStyle name="Normal 2 21 5 3" xfId="24860" xr:uid="{DDE64626-4F39-4F29-AAE9-1B6E9F3E09BD}"/>
    <cellStyle name="Normal 2 21 5 3 2" xfId="24861" xr:uid="{ED195B08-6786-492C-9AA6-54ECB1DE92B5}"/>
    <cellStyle name="Normal 2 21 5 3 3" xfId="24862" xr:uid="{BDF7CA76-714C-42B5-BBDE-A1BDA2ED0E6F}"/>
    <cellStyle name="Normal 2 21 5 3 4" xfId="24863" xr:uid="{8459AB1E-92B0-476E-A1C3-D8CABF0941B4}"/>
    <cellStyle name="Normal 2 21 5 3 5" xfId="24864" xr:uid="{23D14863-4D7C-4DE4-93A6-92183F92FCA1}"/>
    <cellStyle name="Normal 2 21 5 3 6" xfId="24865" xr:uid="{3475D9FF-51EF-4B95-863C-8EDC795E119D}"/>
    <cellStyle name="Normal 2 21 5 4" xfId="24866" xr:uid="{4E203B49-1AE5-4D59-873E-80AB1F3D1F40}"/>
    <cellStyle name="Normal 2 21 5 4 2" xfId="24867" xr:uid="{00730FDB-515F-4743-8C9D-1731D980F0EE}"/>
    <cellStyle name="Normal 2 21 5 4 3" xfId="24868" xr:uid="{E55079E0-B4B6-4272-9DDB-1079A5F8F2CB}"/>
    <cellStyle name="Normal 2 21 5 4 4" xfId="24869" xr:uid="{E4699A74-1509-4E9B-AC11-E3526F25BDD2}"/>
    <cellStyle name="Normal 2 21 5 4 5" xfId="24870" xr:uid="{C7C2D49A-39A6-4047-AC67-7548D124D949}"/>
    <cellStyle name="Normal 2 21 5 4 6" xfId="24871" xr:uid="{27BCCC3A-BB82-43BB-8B95-0DB43A989972}"/>
    <cellStyle name="Normal 2 21 5 5" xfId="24872" xr:uid="{72D18AE8-8BE2-4E52-B6FB-9E42A541F0D4}"/>
    <cellStyle name="Normal 2 21 5 5 2" xfId="24873" xr:uid="{1F940F5A-878E-4C5E-A9F0-3F9C456EFD5A}"/>
    <cellStyle name="Normal 2 21 5 5 3" xfId="24874" xr:uid="{C0AA7BD0-8764-4C01-A245-CFA944117CCE}"/>
    <cellStyle name="Normal 2 21 5 5 4" xfId="24875" xr:uid="{21827186-DB9B-4A92-9658-4BC07B1E1F5E}"/>
    <cellStyle name="Normal 2 21 5 5 5" xfId="24876" xr:uid="{5C791539-AF32-4901-93E9-3E0B967E1CBF}"/>
    <cellStyle name="Normal 2 21 5 5 6" xfId="24877" xr:uid="{BC373417-B71A-425E-AA49-A8410F2D6660}"/>
    <cellStyle name="Normal 2 21 5 6" xfId="24878" xr:uid="{20EDEBA7-432A-4CA3-BC10-3CB474ECDC0D}"/>
    <cellStyle name="Normal 2 21 5 6 2" xfId="24879" xr:uid="{ADDDE6BE-BEE5-4B33-AFA5-C40704F78073}"/>
    <cellStyle name="Normal 2 21 5 6 3" xfId="24880" xr:uid="{F8940BBE-BD44-4336-A0E5-76DA8F1680A3}"/>
    <cellStyle name="Normal 2 21 5 6 4" xfId="24881" xr:uid="{61243B5E-5146-4E96-BA5C-AA03E92EF46E}"/>
    <cellStyle name="Normal 2 21 5 6 5" xfId="24882" xr:uid="{AF306F57-C35B-4B8D-9B8B-2149881AD572}"/>
    <cellStyle name="Normal 2 21 5 6 6" xfId="24883" xr:uid="{72651179-C760-4214-9ACB-2B02B8DD7EA1}"/>
    <cellStyle name="Normal 2 21 5 7" xfId="24884" xr:uid="{5FE24427-D00F-4EDF-B86D-C8B14AD5205E}"/>
    <cellStyle name="Normal 2 21 5 7 2" xfId="24885" xr:uid="{27E66D70-51E7-4084-8869-6A11CCE43BED}"/>
    <cellStyle name="Normal 2 21 5 7 3" xfId="24886" xr:uid="{CDA46FE2-173B-4094-917A-324C5874439A}"/>
    <cellStyle name="Normal 2 21 5 7 4" xfId="24887" xr:uid="{5E89147A-9706-4B1E-A965-977B2FEE7FE1}"/>
    <cellStyle name="Normal 2 21 5 7 5" xfId="24888" xr:uid="{85CA8D83-9B17-4757-9FC8-EBEBC679BF61}"/>
    <cellStyle name="Normal 2 21 5 7 6" xfId="24889" xr:uid="{DB831B53-6F15-4ECB-9BA4-8ABFA5708926}"/>
    <cellStyle name="Normal 2 21 5 8" xfId="24890" xr:uid="{384D5826-A108-4401-9A6A-B8EC2CE94D44}"/>
    <cellStyle name="Normal 2 21 5 8 2" xfId="24891" xr:uid="{8F82BC70-7550-4E93-9474-81E435754684}"/>
    <cellStyle name="Normal 2 21 5 8 3" xfId="24892" xr:uid="{9C333699-0499-470F-B58F-8696A29E38E0}"/>
    <cellStyle name="Normal 2 21 5 8 4" xfId="24893" xr:uid="{EC5B7570-4DBC-4063-AE71-8E48BD536A9F}"/>
    <cellStyle name="Normal 2 21 5 8 5" xfId="24894" xr:uid="{FA0A4D9A-DA7D-4C08-A6CD-5F9AAD39D273}"/>
    <cellStyle name="Normal 2 21 5 8 6" xfId="24895" xr:uid="{C5243C0A-B0DA-420A-B80E-00B0FE985D36}"/>
    <cellStyle name="Normal 2 21 5 9" xfId="24896" xr:uid="{C02C7E42-7BBE-46BD-AA34-4525503AA362}"/>
    <cellStyle name="Normal 2 21 50" xfId="24897" xr:uid="{A7B503E7-46D3-4495-A38B-06856764D590}"/>
    <cellStyle name="Normal 2 21 51" xfId="24898" xr:uid="{09B9DFEF-335F-4D7F-9F5D-DFA65F3FEABD}"/>
    <cellStyle name="Normal 2 21 52" xfId="24899" xr:uid="{F11C866E-E99F-4C08-93E6-AA1941C5524B}"/>
    <cellStyle name="Normal 2 21 6" xfId="24900" xr:uid="{98C4E1F1-59B0-448F-885E-6639DD492588}"/>
    <cellStyle name="Normal 2 21 6 10" xfId="24901" xr:uid="{1040AFAB-7BC7-4048-96AD-55966C8B602E}"/>
    <cellStyle name="Normal 2 21 6 11" xfId="24902" xr:uid="{CEF28E6E-7C7F-40BB-A250-AD379EAACCBB}"/>
    <cellStyle name="Normal 2 21 6 12" xfId="24903" xr:uid="{DF2045AE-23E6-444F-A57D-011C8A5A0A1F}"/>
    <cellStyle name="Normal 2 21 6 13" xfId="24904" xr:uid="{999EF36F-115C-4CE3-97AC-0EF4DAFBD251}"/>
    <cellStyle name="Normal 2 21 6 2" xfId="24905" xr:uid="{F44CE6E7-819E-4270-BB64-917C7DA08FDE}"/>
    <cellStyle name="Normal 2 21 6 2 2" xfId="24906" xr:uid="{BDB622AC-C8F8-44E4-BBDA-663D2714A9E7}"/>
    <cellStyle name="Normal 2 21 6 2 3" xfId="24907" xr:uid="{060D4C15-171E-4BC1-AB07-F5EB32415DE6}"/>
    <cellStyle name="Normal 2 21 6 2 4" xfId="24908" xr:uid="{0746E76B-8DCD-4FEF-81FE-CEBE5CE32690}"/>
    <cellStyle name="Normal 2 21 6 2 5" xfId="24909" xr:uid="{2B8256DB-A1BC-4644-B030-958040FF5A08}"/>
    <cellStyle name="Normal 2 21 6 2 6" xfId="24910" xr:uid="{440F152B-27D8-4572-B1CC-6AA6A3D26F26}"/>
    <cellStyle name="Normal 2 21 6 3" xfId="24911" xr:uid="{EAF21CA7-E09A-43A3-8459-DFC0298A4019}"/>
    <cellStyle name="Normal 2 21 6 3 2" xfId="24912" xr:uid="{EE5F0742-1127-434A-9B62-A9BB66922C50}"/>
    <cellStyle name="Normal 2 21 6 3 3" xfId="24913" xr:uid="{18785341-FC18-44E2-8735-07664E83F1C0}"/>
    <cellStyle name="Normal 2 21 6 3 4" xfId="24914" xr:uid="{ED004A1D-FBC6-441D-82FF-EC079337012E}"/>
    <cellStyle name="Normal 2 21 6 3 5" xfId="24915" xr:uid="{71854764-CF15-4B1B-B800-0F076853C883}"/>
    <cellStyle name="Normal 2 21 6 3 6" xfId="24916" xr:uid="{EA7F9FA0-6AB4-4F06-B035-FF840C32557A}"/>
    <cellStyle name="Normal 2 21 6 4" xfId="24917" xr:uid="{EC4F4A6A-6AA3-4164-A656-61C58984C390}"/>
    <cellStyle name="Normal 2 21 6 4 2" xfId="24918" xr:uid="{2C22E6ED-E49A-4ACF-BCE4-0DB87FC372DC}"/>
    <cellStyle name="Normal 2 21 6 4 3" xfId="24919" xr:uid="{BF689FDA-4D6E-4036-AE9A-3280262D4B9B}"/>
    <cellStyle name="Normal 2 21 6 4 4" xfId="24920" xr:uid="{F367EC02-E174-4E4D-A467-5601FCDAF12C}"/>
    <cellStyle name="Normal 2 21 6 4 5" xfId="24921" xr:uid="{1B0E357B-89CA-4631-B8C9-D7ADFE64F21E}"/>
    <cellStyle name="Normal 2 21 6 4 6" xfId="24922" xr:uid="{E1E1DBB0-C8AA-49DA-B467-43D72466A7A8}"/>
    <cellStyle name="Normal 2 21 6 5" xfId="24923" xr:uid="{D85EE1C1-F4C3-4B0B-8D3E-CAF0644C4FBA}"/>
    <cellStyle name="Normal 2 21 6 5 2" xfId="24924" xr:uid="{9A4FA6CE-33F1-48CE-82AC-D2DE6348CCDF}"/>
    <cellStyle name="Normal 2 21 6 5 3" xfId="24925" xr:uid="{4E3932F4-9DD4-42D3-ADA2-BBB18D4F191E}"/>
    <cellStyle name="Normal 2 21 6 5 4" xfId="24926" xr:uid="{C0FD1355-AE3A-4D94-A05A-E07DD2442A85}"/>
    <cellStyle name="Normal 2 21 6 5 5" xfId="24927" xr:uid="{7BD1E986-988F-46AA-AD79-821FDE5D914B}"/>
    <cellStyle name="Normal 2 21 6 5 6" xfId="24928" xr:uid="{BB70A249-7774-4489-B4E7-AA3F38CA9FAA}"/>
    <cellStyle name="Normal 2 21 6 6" xfId="24929" xr:uid="{F8A976D7-7B2D-4364-872D-C3A7BD96BF73}"/>
    <cellStyle name="Normal 2 21 6 6 2" xfId="24930" xr:uid="{593A3C05-E51A-43D1-B6F0-7D3ABC943C1E}"/>
    <cellStyle name="Normal 2 21 6 6 3" xfId="24931" xr:uid="{C7C5B963-A2B4-4596-A7A0-F98DBD158F00}"/>
    <cellStyle name="Normal 2 21 6 6 4" xfId="24932" xr:uid="{1CFE1247-37FE-4287-B92B-A94D87216D0D}"/>
    <cellStyle name="Normal 2 21 6 6 5" xfId="24933" xr:uid="{4223AC1D-014D-4254-BAC7-C915D016A678}"/>
    <cellStyle name="Normal 2 21 6 6 6" xfId="24934" xr:uid="{A33447C7-6A95-4C68-B7B5-C725D38E8192}"/>
    <cellStyle name="Normal 2 21 6 7" xfId="24935" xr:uid="{4A820159-14FC-4460-9BEF-DE26326AAECE}"/>
    <cellStyle name="Normal 2 21 6 7 2" xfId="24936" xr:uid="{7B8F1B89-73E2-460D-8E55-65ED7D7D2501}"/>
    <cellStyle name="Normal 2 21 6 7 3" xfId="24937" xr:uid="{D67284E8-954C-4BDE-B6D1-32224BAE9205}"/>
    <cellStyle name="Normal 2 21 6 7 4" xfId="24938" xr:uid="{81CCF6A1-7FA5-4A4C-A325-CF6ACEEF5DDD}"/>
    <cellStyle name="Normal 2 21 6 7 5" xfId="24939" xr:uid="{1926316E-ED4A-4CFB-A454-2C2BF870ADFC}"/>
    <cellStyle name="Normal 2 21 6 7 6" xfId="24940" xr:uid="{27429CCD-ABAC-4DCC-86EF-03EEF2344809}"/>
    <cellStyle name="Normal 2 21 6 8" xfId="24941" xr:uid="{8D5D2214-E72A-4EBF-A01C-AAE132AD7CB3}"/>
    <cellStyle name="Normal 2 21 6 8 2" xfId="24942" xr:uid="{AD28CD68-6E68-4F71-96BE-75AA15232F5A}"/>
    <cellStyle name="Normal 2 21 6 8 3" xfId="24943" xr:uid="{4A754B60-2CA9-4F93-A579-782DB00EDD2D}"/>
    <cellStyle name="Normal 2 21 6 8 4" xfId="24944" xr:uid="{41D306FA-8564-44B2-9671-A387C4AE872F}"/>
    <cellStyle name="Normal 2 21 6 8 5" xfId="24945" xr:uid="{C964A96F-F374-4D15-897D-338EA2766B22}"/>
    <cellStyle name="Normal 2 21 6 8 6" xfId="24946" xr:uid="{55FC4971-1AE5-45C6-A226-AC4C6AA1C832}"/>
    <cellStyle name="Normal 2 21 6 9" xfId="24947" xr:uid="{CBE8BA4E-9636-477E-BE65-955D231C5AEC}"/>
    <cellStyle name="Normal 2 21 7" xfId="24948" xr:uid="{446D42FB-85B2-4F52-974D-F0C62593F81C}"/>
    <cellStyle name="Normal 2 21 7 10" xfId="24949" xr:uid="{B4B2DC9A-D0BD-443D-A483-A89AF4155088}"/>
    <cellStyle name="Normal 2 21 7 11" xfId="24950" xr:uid="{E1EC8DD4-A759-401F-8F69-1F009FF9D555}"/>
    <cellStyle name="Normal 2 21 7 12" xfId="24951" xr:uid="{85609F38-21DA-4EB9-9203-96D06A3AD138}"/>
    <cellStyle name="Normal 2 21 7 13" xfId="24952" xr:uid="{2D8594B1-E898-4B58-9228-5C49451E736E}"/>
    <cellStyle name="Normal 2 21 7 2" xfId="24953" xr:uid="{FE2DE1EC-C7CE-4E34-912E-A3B9E7B16AAD}"/>
    <cellStyle name="Normal 2 21 7 2 2" xfId="24954" xr:uid="{F9829075-E85B-4391-B6A5-F96E5D9D5B20}"/>
    <cellStyle name="Normal 2 21 7 2 3" xfId="24955" xr:uid="{851FF447-B2A1-434D-A581-E48A34762559}"/>
    <cellStyle name="Normal 2 21 7 2 4" xfId="24956" xr:uid="{F64ECD11-BBA1-44D9-BADA-03AF573DDBFE}"/>
    <cellStyle name="Normal 2 21 7 2 5" xfId="24957" xr:uid="{799FFAE7-C98E-4351-8B16-C74C1E79829B}"/>
    <cellStyle name="Normal 2 21 7 2 6" xfId="24958" xr:uid="{841C2901-F672-4248-B9F6-69CFA8AA316F}"/>
    <cellStyle name="Normal 2 21 7 3" xfId="24959" xr:uid="{B2F9F6F0-2291-43AB-B734-32131242D76A}"/>
    <cellStyle name="Normal 2 21 7 3 2" xfId="24960" xr:uid="{27040B52-9B0F-4461-B077-3622944662D2}"/>
    <cellStyle name="Normal 2 21 7 3 3" xfId="24961" xr:uid="{9B0BE96E-AA13-41E4-AB05-45E329B5163C}"/>
    <cellStyle name="Normal 2 21 7 3 4" xfId="24962" xr:uid="{3E1101C6-A573-4431-81BF-34683D2FC035}"/>
    <cellStyle name="Normal 2 21 7 3 5" xfId="24963" xr:uid="{E108EFA3-9775-4393-92F4-6F288AFED969}"/>
    <cellStyle name="Normal 2 21 7 3 6" xfId="24964" xr:uid="{22E2BF36-C935-4B12-9181-90763A489795}"/>
    <cellStyle name="Normal 2 21 7 4" xfId="24965" xr:uid="{66399FC9-3861-4427-B20F-E01F3D5D0B16}"/>
    <cellStyle name="Normal 2 21 7 4 2" xfId="24966" xr:uid="{531068A0-C7DC-4780-890C-3438BD0CD21C}"/>
    <cellStyle name="Normal 2 21 7 4 3" xfId="24967" xr:uid="{7CB944DC-30AC-4A25-B758-B420AA65C857}"/>
    <cellStyle name="Normal 2 21 7 4 4" xfId="24968" xr:uid="{63099DF3-F577-4D4E-B736-80CABBA9C3B6}"/>
    <cellStyle name="Normal 2 21 7 4 5" xfId="24969" xr:uid="{4F025E5F-9F58-4CAF-AF17-3786FA68AD40}"/>
    <cellStyle name="Normal 2 21 7 4 6" xfId="24970" xr:uid="{E5F71CCC-A266-467B-880D-EE04DDD78BBA}"/>
    <cellStyle name="Normal 2 21 7 5" xfId="24971" xr:uid="{E094E529-85C1-4389-81F2-9E97C27BDE81}"/>
    <cellStyle name="Normal 2 21 7 5 2" xfId="24972" xr:uid="{266C4DBA-E8AD-4920-9932-9668B0416BCE}"/>
    <cellStyle name="Normal 2 21 7 5 3" xfId="24973" xr:uid="{3529A605-A657-4632-B7B7-6B8F2D37D4EB}"/>
    <cellStyle name="Normal 2 21 7 5 4" xfId="24974" xr:uid="{0D1C0C7C-4216-48A4-866E-CA17257B3651}"/>
    <cellStyle name="Normal 2 21 7 5 5" xfId="24975" xr:uid="{8B1C5DF7-5CBD-4F2D-98A7-26EFB222AD9D}"/>
    <cellStyle name="Normal 2 21 7 5 6" xfId="24976" xr:uid="{7C5BF567-1C7C-44EE-B5D2-D1223CCE2F3F}"/>
    <cellStyle name="Normal 2 21 7 6" xfId="24977" xr:uid="{0861C900-F5A0-4522-B523-3591A1C6F5AC}"/>
    <cellStyle name="Normal 2 21 7 6 2" xfId="24978" xr:uid="{A046D863-1775-47CB-8B8F-82AADE0CF992}"/>
    <cellStyle name="Normal 2 21 7 6 3" xfId="24979" xr:uid="{ECEAA2B1-420C-45EE-8B1C-4D8D36B184D7}"/>
    <cellStyle name="Normal 2 21 7 6 4" xfId="24980" xr:uid="{06D00F56-2782-4213-8A74-30E9584C3952}"/>
    <cellStyle name="Normal 2 21 7 6 5" xfId="24981" xr:uid="{F89E0F49-AAB0-4D9C-BD26-69DB169645C3}"/>
    <cellStyle name="Normal 2 21 7 6 6" xfId="24982" xr:uid="{8857676B-D641-4825-BE9A-741E2202FF05}"/>
    <cellStyle name="Normal 2 21 7 7" xfId="24983" xr:uid="{AE8AD42B-FD97-41D7-B7D0-6331B3C61B2A}"/>
    <cellStyle name="Normal 2 21 7 7 2" xfId="24984" xr:uid="{01426CEA-61DF-4EBE-A032-F1F2591F1649}"/>
    <cellStyle name="Normal 2 21 7 7 3" xfId="24985" xr:uid="{458E9151-2BE7-44BB-909D-148A6EB393F4}"/>
    <cellStyle name="Normal 2 21 7 7 4" xfId="24986" xr:uid="{B6F7DFD4-3BF0-48FC-9FB5-F84C372E50E5}"/>
    <cellStyle name="Normal 2 21 7 7 5" xfId="24987" xr:uid="{DB19D0C1-3A4D-41C7-B08A-FCF31D0D57C1}"/>
    <cellStyle name="Normal 2 21 7 7 6" xfId="24988" xr:uid="{F2241F89-541A-4232-B9E2-F06EB401AEEC}"/>
    <cellStyle name="Normal 2 21 7 8" xfId="24989" xr:uid="{B01FCBBE-7545-4705-BF32-4CC4DAA6B5F8}"/>
    <cellStyle name="Normal 2 21 7 8 2" xfId="24990" xr:uid="{EDC0C700-E8CE-45DD-A2C9-C412D420B230}"/>
    <cellStyle name="Normal 2 21 7 8 3" xfId="24991" xr:uid="{19D6D176-6B12-4EFB-B779-10BC7E5072E6}"/>
    <cellStyle name="Normal 2 21 7 8 4" xfId="24992" xr:uid="{E438CC59-14EA-4C1B-A3AB-191F49F99367}"/>
    <cellStyle name="Normal 2 21 7 8 5" xfId="24993" xr:uid="{246F106D-2596-40FE-B2F8-BACF9B16E086}"/>
    <cellStyle name="Normal 2 21 7 8 6" xfId="24994" xr:uid="{CFFBB813-F9EA-429B-B008-C4A34C9663ED}"/>
    <cellStyle name="Normal 2 21 7 9" xfId="24995" xr:uid="{88645D4E-B05D-4C28-BF56-3F0F66114EE8}"/>
    <cellStyle name="Normal 2 21 8" xfId="24996" xr:uid="{408D7912-3FE0-4058-BDC9-D8D8084D2B0B}"/>
    <cellStyle name="Normal 2 21 9" xfId="24997" xr:uid="{E33BC2C4-46E7-48BF-8515-B2BCA8E754C1}"/>
    <cellStyle name="Normal 2 22" xfId="24998" xr:uid="{13EFA1E3-212D-45FF-AC1A-E46FBF06D81A}"/>
    <cellStyle name="Normal 2 22 10" xfId="24999" xr:uid="{98CCC472-52D0-4DB1-AEA7-2FAF3C178220}"/>
    <cellStyle name="Normal 2 22 11" xfId="25000" xr:uid="{43822EAE-60BE-4F3F-8A1F-FF55BE9BB702}"/>
    <cellStyle name="Normal 2 22 12" xfId="25001" xr:uid="{7954275F-8CF6-4433-8110-5D148CD7FE07}"/>
    <cellStyle name="Normal 2 22 13" xfId="25002" xr:uid="{8ED08D44-E7E2-4C2A-9A28-FCF7EC345DFA}"/>
    <cellStyle name="Normal 2 22 14" xfId="25003" xr:uid="{3F0581CC-10FF-4415-A924-9BC67258AB7C}"/>
    <cellStyle name="Normal 2 22 2" xfId="25004" xr:uid="{5D759BF2-5852-4521-B2CC-4BEB369EF031}"/>
    <cellStyle name="Normal 2 22 2 2" xfId="25005" xr:uid="{F9648755-B8F2-4D75-B9E8-94A2E6DC46B7}"/>
    <cellStyle name="Normal 2 22 2 3" xfId="25006" xr:uid="{FB465558-2EB0-4222-8F8F-B346BA9F8D22}"/>
    <cellStyle name="Normal 2 22 2 4" xfId="25007" xr:uid="{E1474C6C-9280-42F0-9809-4C00F2A114E7}"/>
    <cellStyle name="Normal 2 22 2 5" xfId="25008" xr:uid="{466E7DC2-5155-4CBB-ABE6-BFF9EDA3B2C7}"/>
    <cellStyle name="Normal 2 22 2 6" xfId="25009" xr:uid="{3F1C716C-F9EA-4DE9-8CFF-4C8684022E0D}"/>
    <cellStyle name="Normal 2 22 3" xfId="25010" xr:uid="{8B0D3774-16FD-41A0-A66C-570A040B2342}"/>
    <cellStyle name="Normal 2 22 3 2" xfId="25011" xr:uid="{BAEE2F60-D782-41B4-ADD6-A512AC290DB0}"/>
    <cellStyle name="Normal 2 22 3 3" xfId="25012" xr:uid="{048B5B66-4C27-469A-80C4-7644E26D3EAB}"/>
    <cellStyle name="Normal 2 22 3 4" xfId="25013" xr:uid="{85F53FC0-B9DC-4438-9885-45CDE445CAFA}"/>
    <cellStyle name="Normal 2 22 3 5" xfId="25014" xr:uid="{39CAE57A-153C-4550-983C-C1A0D33726A2}"/>
    <cellStyle name="Normal 2 22 3 6" xfId="25015" xr:uid="{939C4D18-86E5-41CB-827F-E009B9FF76D1}"/>
    <cellStyle name="Normal 2 22 4" xfId="25016" xr:uid="{5BBD1B59-8A6D-42B4-A281-E555B0C640A1}"/>
    <cellStyle name="Normal 2 22 4 2" xfId="25017" xr:uid="{4654CEA2-A296-4739-9E51-2E5290C148A4}"/>
    <cellStyle name="Normal 2 22 4 3" xfId="25018" xr:uid="{306F7125-4B2B-4C9C-88EE-2ADDE5EF0CA1}"/>
    <cellStyle name="Normal 2 22 4 4" xfId="25019" xr:uid="{58230E63-1320-4B8A-93C1-30C770408E65}"/>
    <cellStyle name="Normal 2 22 4 5" xfId="25020" xr:uid="{A37449A8-AF07-4F0B-B947-0F0AC06D303E}"/>
    <cellStyle name="Normal 2 22 4 6" xfId="25021" xr:uid="{2FE3E4FC-C2DA-419F-880B-EDD7274E8A7F}"/>
    <cellStyle name="Normal 2 22 5" xfId="25022" xr:uid="{9A8944EC-B939-42EC-A86F-6F3AAB8088D3}"/>
    <cellStyle name="Normal 2 22 5 2" xfId="25023" xr:uid="{C8C2E675-B6B2-4714-8E63-3E640DC5721B}"/>
    <cellStyle name="Normal 2 22 5 3" xfId="25024" xr:uid="{78C8CD08-2613-4545-9AF0-7A1AE8CB90BC}"/>
    <cellStyle name="Normal 2 22 5 4" xfId="25025" xr:uid="{C224FD21-94F4-4DD7-B829-8FE6616AA51F}"/>
    <cellStyle name="Normal 2 22 5 5" xfId="25026" xr:uid="{3F09CFA7-5707-493B-8BB5-D18ACEEC8C98}"/>
    <cellStyle name="Normal 2 22 5 6" xfId="25027" xr:uid="{9F5946C4-CB63-4454-8647-99ABBD0D1442}"/>
    <cellStyle name="Normal 2 22 6" xfId="25028" xr:uid="{C256132C-82CC-435F-A272-9A8BD881AF06}"/>
    <cellStyle name="Normal 2 22 6 2" xfId="25029" xr:uid="{20892FCD-AF9E-411F-92F9-A31925677648}"/>
    <cellStyle name="Normal 2 22 6 3" xfId="25030" xr:uid="{EE5F53E5-B572-43BC-B22A-6A5E81ECF743}"/>
    <cellStyle name="Normal 2 22 6 4" xfId="25031" xr:uid="{A3E772EA-7EC3-45D0-9758-43FAB30CE274}"/>
    <cellStyle name="Normal 2 22 6 5" xfId="25032" xr:uid="{E871D686-57BD-49E8-AE1E-75BACD9E922F}"/>
    <cellStyle name="Normal 2 22 6 6" xfId="25033" xr:uid="{7F4694E4-ACA9-4B2C-BB93-DD2109F808A1}"/>
    <cellStyle name="Normal 2 22 7" xfId="25034" xr:uid="{45FE3566-8551-4D44-BD3D-FB8DDDFCAB6B}"/>
    <cellStyle name="Normal 2 22 7 2" xfId="25035" xr:uid="{3836DAE5-EAA2-4D79-8C2D-1943A1C09A40}"/>
    <cellStyle name="Normal 2 22 7 3" xfId="25036" xr:uid="{3BB33401-7FE4-4369-8003-8B27FD0A6F79}"/>
    <cellStyle name="Normal 2 22 7 4" xfId="25037" xr:uid="{4989C99A-AF16-469B-A461-4D69DE30D5AA}"/>
    <cellStyle name="Normal 2 22 7 5" xfId="25038" xr:uid="{812A92E1-012D-42C2-934E-DC3E0536175F}"/>
    <cellStyle name="Normal 2 22 7 6" xfId="25039" xr:uid="{CB5EB550-C6E0-459A-A0A6-FF2951A68BDD}"/>
    <cellStyle name="Normal 2 22 8" xfId="25040" xr:uid="{0C889B18-A748-42E4-9A4E-D0474E25AA01}"/>
    <cellStyle name="Normal 2 22 8 2" xfId="25041" xr:uid="{717AAB00-9380-42F9-A9FF-056FE7A43600}"/>
    <cellStyle name="Normal 2 22 8 3" xfId="25042" xr:uid="{EAA4B0CC-9CBB-446C-BD70-F11456EEEC9F}"/>
    <cellStyle name="Normal 2 22 8 4" xfId="25043" xr:uid="{BDAC82ED-267B-4CEF-A912-922DF11980FC}"/>
    <cellStyle name="Normal 2 22 8 5" xfId="25044" xr:uid="{5B4E9EE1-09B5-4A95-A19E-66FDC6E24F64}"/>
    <cellStyle name="Normal 2 22 8 6" xfId="25045" xr:uid="{DE9A5064-C6D1-46ED-9E5E-EB4497145BB7}"/>
    <cellStyle name="Normal 2 22 9" xfId="25046" xr:uid="{1272FDF5-CA77-4BC4-9F17-770D6FC0F98A}"/>
    <cellStyle name="Normal 2 23" xfId="25047" xr:uid="{0A0A9701-7A8B-4820-85B0-E3A1AD3F5F78}"/>
    <cellStyle name="Normal 2 23 10" xfId="25048" xr:uid="{EE96C4AE-1811-4B10-A3DB-D141AEF8A15A}"/>
    <cellStyle name="Normal 2 23 11" xfId="25049" xr:uid="{98A22FC0-40BD-4D58-98A6-D419959C92BD}"/>
    <cellStyle name="Normal 2 23 12" xfId="25050" xr:uid="{C0900004-4A56-4EED-AE20-1BE1A2DFDDE3}"/>
    <cellStyle name="Normal 2 23 13" xfId="25051" xr:uid="{89AADFDF-725D-420E-82C8-3DF992ACA367}"/>
    <cellStyle name="Normal 2 23 14" xfId="25052" xr:uid="{AEB5760E-FF1C-44DA-811F-D18147920EF5}"/>
    <cellStyle name="Normal 2 23 2" xfId="25053" xr:uid="{88BA4900-E0E5-4B3B-ABEA-C5A133510855}"/>
    <cellStyle name="Normal 2 23 2 2" xfId="25054" xr:uid="{AF040F2C-820D-43B4-96A2-7AFE9BD10F83}"/>
    <cellStyle name="Normal 2 23 2 3" xfId="25055" xr:uid="{E41F361A-2330-44D8-B0F5-B1DD19CDB7AB}"/>
    <cellStyle name="Normal 2 23 2 4" xfId="25056" xr:uid="{B7AE0B97-D18C-4141-A145-051018D2E50A}"/>
    <cellStyle name="Normal 2 23 2 5" xfId="25057" xr:uid="{AF533AB7-5B72-4256-8911-2D9499F2233D}"/>
    <cellStyle name="Normal 2 23 2 6" xfId="25058" xr:uid="{9948512F-06BF-4385-B4A3-EFC36328135D}"/>
    <cellStyle name="Normal 2 23 3" xfId="25059" xr:uid="{30E26A45-045D-485E-9C92-745744D1BBA6}"/>
    <cellStyle name="Normal 2 23 3 2" xfId="25060" xr:uid="{841E1ED4-E7A7-41F3-8FE5-39DD94CD083B}"/>
    <cellStyle name="Normal 2 23 3 3" xfId="25061" xr:uid="{C3BF8DC9-85DA-4AE8-B8D4-0A13D24E5971}"/>
    <cellStyle name="Normal 2 23 3 4" xfId="25062" xr:uid="{B6C66515-7E08-4EB1-9F24-9E431529AA47}"/>
    <cellStyle name="Normal 2 23 3 5" xfId="25063" xr:uid="{47527202-E4F0-4BFE-8450-D1ADB8BCEED6}"/>
    <cellStyle name="Normal 2 23 3 6" xfId="25064" xr:uid="{DAAA1121-2BFC-4279-A12A-577C1130628D}"/>
    <cellStyle name="Normal 2 23 4" xfId="25065" xr:uid="{19017C70-E4BF-4847-9947-D922640ED5CB}"/>
    <cellStyle name="Normal 2 23 4 2" xfId="25066" xr:uid="{5C20775F-463B-43A8-BCE3-B56132D637E7}"/>
    <cellStyle name="Normal 2 23 4 3" xfId="25067" xr:uid="{7EB1F09D-89BA-4175-AC76-51CD1B467520}"/>
    <cellStyle name="Normal 2 23 4 4" xfId="25068" xr:uid="{BBA21291-D8AC-4475-9F58-861BD503B2BB}"/>
    <cellStyle name="Normal 2 23 4 5" xfId="25069" xr:uid="{74C1BFAD-C34C-4EDE-B55E-D5C37680882F}"/>
    <cellStyle name="Normal 2 23 4 6" xfId="25070" xr:uid="{91BE5C5E-D509-4B65-9A32-2D7A3934C8B3}"/>
    <cellStyle name="Normal 2 23 5" xfId="25071" xr:uid="{DF11A149-D32D-4C7D-944F-A456F498C3A0}"/>
    <cellStyle name="Normal 2 23 5 2" xfId="25072" xr:uid="{55BC74C4-88B7-40D7-9CA9-C1289264B489}"/>
    <cellStyle name="Normal 2 23 5 3" xfId="25073" xr:uid="{E1E4E207-BF52-4742-A134-0917F7F269F9}"/>
    <cellStyle name="Normal 2 23 5 4" xfId="25074" xr:uid="{3F766221-7E5F-45CD-8ABB-0EDF0842B919}"/>
    <cellStyle name="Normal 2 23 5 5" xfId="25075" xr:uid="{D07694A1-7E72-42D8-AFA5-4A2D5886CF9B}"/>
    <cellStyle name="Normal 2 23 5 6" xfId="25076" xr:uid="{7DC94A75-4E53-468F-96BE-E2CC486B828B}"/>
    <cellStyle name="Normal 2 23 6" xfId="25077" xr:uid="{14529C26-31DA-48B3-85F5-5E85E1A04438}"/>
    <cellStyle name="Normal 2 23 6 2" xfId="25078" xr:uid="{BD4ECBA6-0374-485F-809F-75D28C6812E9}"/>
    <cellStyle name="Normal 2 23 6 3" xfId="25079" xr:uid="{7D9C0050-A122-442A-8992-FA0B6376A59F}"/>
    <cellStyle name="Normal 2 23 6 4" xfId="25080" xr:uid="{E5C8FA67-72A8-42D0-827C-104678C49B9F}"/>
    <cellStyle name="Normal 2 23 6 5" xfId="25081" xr:uid="{D6602A34-5589-4D03-B398-EB74B2E30265}"/>
    <cellStyle name="Normal 2 23 6 6" xfId="25082" xr:uid="{AF8AD652-0B7B-424B-84E3-C8604E374F4B}"/>
    <cellStyle name="Normal 2 23 7" xfId="25083" xr:uid="{32DC545A-3ADB-4B5A-B795-F28A1DD94228}"/>
    <cellStyle name="Normal 2 23 7 2" xfId="25084" xr:uid="{4410F4CF-4EF6-457C-A062-4D481F06E3F7}"/>
    <cellStyle name="Normal 2 23 7 3" xfId="25085" xr:uid="{2E6C0A4D-8B20-40C4-A198-03071EB308B7}"/>
    <cellStyle name="Normal 2 23 7 4" xfId="25086" xr:uid="{65A9A1A3-1CF9-4D65-B923-28F3E8350AC3}"/>
    <cellStyle name="Normal 2 23 7 5" xfId="25087" xr:uid="{87E46D9B-91A2-47B0-B869-D5E514CE9480}"/>
    <cellStyle name="Normal 2 23 7 6" xfId="25088" xr:uid="{0BC46A33-89E9-496D-83D3-27596C4148C4}"/>
    <cellStyle name="Normal 2 23 8" xfId="25089" xr:uid="{BE609681-B5A8-4929-9398-BC6E5DA7DAA1}"/>
    <cellStyle name="Normal 2 23 8 2" xfId="25090" xr:uid="{F3435109-A309-4B72-B08B-A47E6E7BD51B}"/>
    <cellStyle name="Normal 2 23 8 3" xfId="25091" xr:uid="{A9835E12-CBA1-4929-9887-B45D6BFF16A7}"/>
    <cellStyle name="Normal 2 23 8 4" xfId="25092" xr:uid="{18498CA9-333F-4E74-87A8-38A4602D435F}"/>
    <cellStyle name="Normal 2 23 8 5" xfId="25093" xr:uid="{B2A03240-7E95-4423-81A1-96B99AC5476F}"/>
    <cellStyle name="Normal 2 23 8 6" xfId="25094" xr:uid="{3C8DC76F-EBB4-42E1-9E68-C80BA38B621D}"/>
    <cellStyle name="Normal 2 23 9" xfId="25095" xr:uid="{0451B2DF-AA3D-4667-95E3-A1D8115A1378}"/>
    <cellStyle name="Normal 2 24" xfId="25096" xr:uid="{F0700830-9E41-4700-B7A0-DE4FE472E19D}"/>
    <cellStyle name="Normal 2 24 10" xfId="25097" xr:uid="{7E4F9D26-5C5D-4B6B-BC3F-499C1A21D102}"/>
    <cellStyle name="Normal 2 24 11" xfId="25098" xr:uid="{74523267-26CE-434B-B7A1-E8AB0F9076C3}"/>
    <cellStyle name="Normal 2 24 12" xfId="25099" xr:uid="{81C7A2FF-C81B-4A49-A64F-AB4F022FDE89}"/>
    <cellStyle name="Normal 2 24 13" xfId="25100" xr:uid="{D912D7CA-6E1C-4330-9870-6669C6C5C565}"/>
    <cellStyle name="Normal 2 24 14" xfId="25101" xr:uid="{DBA1F22B-B27B-4A99-9D7B-7EEF61DFF96B}"/>
    <cellStyle name="Normal 2 24 15" xfId="25102" xr:uid="{6F440E76-1A74-46A8-8959-326ED1071D83}"/>
    <cellStyle name="Normal 2 24 16" xfId="25103" xr:uid="{459A79D5-10C6-4B76-85D5-0BAB1A6A14C3}"/>
    <cellStyle name="Normal 2 24 17" xfId="25104" xr:uid="{2E434CBA-1F00-495A-9C40-43B855EDDBC9}"/>
    <cellStyle name="Normal 2 24 18" xfId="25105" xr:uid="{DCF3AA2C-0DA7-4B7E-BEA3-32E84DCE3497}"/>
    <cellStyle name="Normal 2 24 19" xfId="25106" xr:uid="{1AEBF605-2EAA-4EB6-89F3-E8A0AFA98A8D}"/>
    <cellStyle name="Normal 2 24 2" xfId="25107" xr:uid="{418DB7E7-25D9-4279-9B25-DFD06AB7C93E}"/>
    <cellStyle name="Normal 2 24 20" xfId="25108" xr:uid="{FC716B53-5D52-4331-82C5-DAA49D15EA4F}"/>
    <cellStyle name="Normal 2 24 21" xfId="25109" xr:uid="{0DB10792-CF05-41DC-832A-ACF73A49D997}"/>
    <cellStyle name="Normal 2 24 22" xfId="25110" xr:uid="{B135C9FE-878B-466E-B69F-E827C4B782E0}"/>
    <cellStyle name="Normal 2 24 23" xfId="25111" xr:uid="{66BB9388-C219-40B1-B9D0-0771003547C3}"/>
    <cellStyle name="Normal 2 24 24" xfId="25112" xr:uid="{3809FC77-D5DD-4214-B0A4-12E1317725F5}"/>
    <cellStyle name="Normal 2 24 25" xfId="25113" xr:uid="{F65C07B1-73D0-4E7E-AE44-EF1CE0B5752C}"/>
    <cellStyle name="Normal 2 24 26" xfId="25114" xr:uid="{492CA4FB-255F-43CA-86AB-D2AF8AD1D72A}"/>
    <cellStyle name="Normal 2 24 27" xfId="25115" xr:uid="{79EA7AD1-73F2-43CB-941B-D13545627558}"/>
    <cellStyle name="Normal 2 24 28" xfId="25116" xr:uid="{3A41A950-7574-4070-ACC1-21696D3DA253}"/>
    <cellStyle name="Normal 2 24 29" xfId="25117" xr:uid="{AE951FC5-898E-492F-A63D-49BC268988F8}"/>
    <cellStyle name="Normal 2 24 3" xfId="25118" xr:uid="{E2FCD16F-A906-4F37-81B0-6A5EF5D94736}"/>
    <cellStyle name="Normal 2 24 30" xfId="25119" xr:uid="{D2DC1013-D489-424A-96D0-A2D57D2540E4}"/>
    <cellStyle name="Normal 2 24 31" xfId="25120" xr:uid="{267898A2-07A5-4BD1-BE2C-1327157CAA9B}"/>
    <cellStyle name="Normal 2 24 32" xfId="25121" xr:uid="{5BFE0598-414C-4CB6-BFF1-AF4D729D4E96}"/>
    <cellStyle name="Normal 2 24 33" xfId="25122" xr:uid="{D5AA4756-F27B-4617-8F85-E2E04EDB40BC}"/>
    <cellStyle name="Normal 2 24 34" xfId="25123" xr:uid="{CB35E087-5F08-4D94-8B96-28ED25791B7F}"/>
    <cellStyle name="Normal 2 24 35" xfId="25124" xr:uid="{5DB4CB78-9E22-42EF-AD71-9A82F1DCBA65}"/>
    <cellStyle name="Normal 2 24 36" xfId="25125" xr:uid="{C7AE6423-DB85-431B-9298-424565CBB95B}"/>
    <cellStyle name="Normal 2 24 37" xfId="25126" xr:uid="{B3AA0638-C906-446F-ACC4-CD262EC8B4D3}"/>
    <cellStyle name="Normal 2 24 38" xfId="25127" xr:uid="{D7E4CE15-14D7-45D0-AE4D-89E83F1DC2D4}"/>
    <cellStyle name="Normal 2 24 39" xfId="25128" xr:uid="{D0797A1E-2349-4724-91BD-F84FD27E8D93}"/>
    <cellStyle name="Normal 2 24 4" xfId="25129" xr:uid="{C786C9CC-1782-4EA6-9E27-63B9DAFC9498}"/>
    <cellStyle name="Normal 2 24 40" xfId="25130" xr:uid="{B2A94359-F878-45E8-8548-44CE8BA51E44}"/>
    <cellStyle name="Normal 2 24 41" xfId="25131" xr:uid="{28BB3C59-5706-4618-90EA-558CA98C1DBB}"/>
    <cellStyle name="Normal 2 24 42" xfId="25132" xr:uid="{1915158D-630E-4AC2-8E99-92ECA352D88A}"/>
    <cellStyle name="Normal 2 24 43" xfId="25133" xr:uid="{DBF6DD1D-60C7-42BA-A0BD-87393EEAB41E}"/>
    <cellStyle name="Normal 2 24 44" xfId="25134" xr:uid="{E08CF2B4-929D-4B4C-AA2E-38CF78B89183}"/>
    <cellStyle name="Normal 2 24 45" xfId="25135" xr:uid="{20A75B2F-BECC-4DF5-9487-659512028413}"/>
    <cellStyle name="Normal 2 24 46" xfId="25136" xr:uid="{A19CA624-4C7A-4523-A450-C5ECAEC727BD}"/>
    <cellStyle name="Normal 2 24 5" xfId="25137" xr:uid="{95630E53-7964-4F09-9CCE-EF1262137D7F}"/>
    <cellStyle name="Normal 2 24 6" xfId="25138" xr:uid="{A5D1B38C-A4B4-4C91-9EC9-2F9D9C73D5DA}"/>
    <cellStyle name="Normal 2 24 7" xfId="25139" xr:uid="{CD507BBC-C15D-4691-9325-67D607806180}"/>
    <cellStyle name="Normal 2 24 8" xfId="25140" xr:uid="{D7B9F88E-3DC9-469F-BADF-524897107547}"/>
    <cellStyle name="Normal 2 24 9" xfId="25141" xr:uid="{FCC45A0B-181C-403D-8270-D4EEFC0D5274}"/>
    <cellStyle name="Normal 2 25" xfId="25142" xr:uid="{4361D489-BC81-41C2-B6B6-ED732E013D05}"/>
    <cellStyle name="Normal 2 25 10" xfId="25143" xr:uid="{6B384955-CBA3-4501-9293-B33C6052E865}"/>
    <cellStyle name="Normal 2 25 11" xfId="25144" xr:uid="{20D1D980-C3D1-443E-A2F8-7B0B5F3F3A1B}"/>
    <cellStyle name="Normal 2 25 12" xfId="25145" xr:uid="{B8684E45-6224-443D-88EF-297E1D54C719}"/>
    <cellStyle name="Normal 2 25 13" xfId="25146" xr:uid="{0E856DBB-27AC-44C3-8DA0-28250DD3ED1C}"/>
    <cellStyle name="Normal 2 25 14" xfId="25147" xr:uid="{93045C69-D277-4138-AE53-8555CEEC5D31}"/>
    <cellStyle name="Normal 2 25 15" xfId="25148" xr:uid="{C81C1A4B-1CD4-4647-88D1-8EC08387BFC9}"/>
    <cellStyle name="Normal 2 25 16" xfId="25149" xr:uid="{9D3989DA-166E-4B27-9ECB-1876217AEAE4}"/>
    <cellStyle name="Normal 2 25 17" xfId="25150" xr:uid="{14E74E16-6628-42A9-ACED-4A79895DAE8D}"/>
    <cellStyle name="Normal 2 25 18" xfId="25151" xr:uid="{F39E1783-BD0A-41C7-ADFD-7BFBF5F54E7C}"/>
    <cellStyle name="Normal 2 25 19" xfId="25152" xr:uid="{81CA9412-9D31-4A01-A01B-315A5DA9D55F}"/>
    <cellStyle name="Normal 2 25 2" xfId="25153" xr:uid="{4E1205C3-6E3B-49FA-A64F-CD4404F69D16}"/>
    <cellStyle name="Normal 2 25 20" xfId="25154" xr:uid="{D3BB76BF-8C4C-4F28-BE8D-6137F6B1A394}"/>
    <cellStyle name="Normal 2 25 21" xfId="25155" xr:uid="{F06F5D74-6C9F-4E3D-8A7B-D524625222CA}"/>
    <cellStyle name="Normal 2 25 22" xfId="25156" xr:uid="{B6041A3D-CEE9-41E7-A9EF-2A7FC7AA6DB7}"/>
    <cellStyle name="Normal 2 25 23" xfId="25157" xr:uid="{5E072112-0F04-4F21-AD7C-688AA9C4CD99}"/>
    <cellStyle name="Normal 2 25 24" xfId="25158" xr:uid="{A96AB381-0036-4884-A243-093BAB29CAE2}"/>
    <cellStyle name="Normal 2 25 25" xfId="25159" xr:uid="{2CC00841-2DBE-429A-9397-CC31FF2B0A46}"/>
    <cellStyle name="Normal 2 25 26" xfId="25160" xr:uid="{5CAAFCD5-EB1A-4365-B8BE-98AFB1E8AD1C}"/>
    <cellStyle name="Normal 2 25 27" xfId="25161" xr:uid="{86635D0C-A425-45FC-B047-1A6657F2EE3A}"/>
    <cellStyle name="Normal 2 25 28" xfId="25162" xr:uid="{006E3221-3E28-45A3-9DB3-C88C6D8B5BAA}"/>
    <cellStyle name="Normal 2 25 29" xfId="25163" xr:uid="{F951D619-F8F1-452B-9995-73D1CC13639D}"/>
    <cellStyle name="Normal 2 25 3" xfId="25164" xr:uid="{0B7FE7A2-B920-4781-AF47-335B0AB78DAB}"/>
    <cellStyle name="Normal 2 25 30" xfId="25165" xr:uid="{609BF67D-FF6D-47DC-8F77-7A3A4F031B70}"/>
    <cellStyle name="Normal 2 25 31" xfId="25166" xr:uid="{43B5EB13-7301-4831-845D-8DDCAE8F4688}"/>
    <cellStyle name="Normal 2 25 32" xfId="25167" xr:uid="{BF61C8E5-F584-41A5-96C5-267A832F07E9}"/>
    <cellStyle name="Normal 2 25 33" xfId="25168" xr:uid="{DCA3723A-A75B-45D1-B1E8-D0904DB46079}"/>
    <cellStyle name="Normal 2 25 34" xfId="25169" xr:uid="{8C1EEB36-590E-4386-B292-1BA855898307}"/>
    <cellStyle name="Normal 2 25 35" xfId="25170" xr:uid="{4AE3767C-8B81-489B-84D5-BF1E69815B7D}"/>
    <cellStyle name="Normal 2 25 36" xfId="25171" xr:uid="{061F364F-AABB-4349-A265-DDCE61623567}"/>
    <cellStyle name="Normal 2 25 37" xfId="25172" xr:uid="{E192C373-7801-42E0-8C9B-BB314074299A}"/>
    <cellStyle name="Normal 2 25 38" xfId="25173" xr:uid="{0B7ABD39-7286-4232-9C41-16C1B9749E42}"/>
    <cellStyle name="Normal 2 25 39" xfId="25174" xr:uid="{F4B097EA-2C31-4F5D-B400-C21B5669D5C2}"/>
    <cellStyle name="Normal 2 25 4" xfId="25175" xr:uid="{E2308AC6-3327-4CA3-A560-1536658A593F}"/>
    <cellStyle name="Normal 2 25 40" xfId="25176" xr:uid="{99C5C5E7-D84B-4BCA-82F0-97440D5EF612}"/>
    <cellStyle name="Normal 2 25 41" xfId="25177" xr:uid="{C0FD14B7-6C60-4603-B29E-350F4A4A6D89}"/>
    <cellStyle name="Normal 2 25 42" xfId="25178" xr:uid="{04EF53A2-6A2C-411A-8B84-2A4344D6E00D}"/>
    <cellStyle name="Normal 2 25 43" xfId="25179" xr:uid="{1E08B983-CCB5-4752-A4D7-BF5710592887}"/>
    <cellStyle name="Normal 2 25 44" xfId="25180" xr:uid="{AC28049E-88A9-4AB3-B28E-9CAFA67705C4}"/>
    <cellStyle name="Normal 2 25 45" xfId="25181" xr:uid="{98C7671F-B3B1-44B2-984D-0D7333E6A842}"/>
    <cellStyle name="Normal 2 25 46" xfId="25182" xr:uid="{CE78BB7D-6670-4798-AEC7-38F3FD99835D}"/>
    <cellStyle name="Normal 2 25 5" xfId="25183" xr:uid="{41894641-8920-4FB7-A896-D0105F71B491}"/>
    <cellStyle name="Normal 2 25 6" xfId="25184" xr:uid="{3F204D09-543A-47DA-92CF-AC48E8BF9DA3}"/>
    <cellStyle name="Normal 2 25 7" xfId="25185" xr:uid="{CA743B0D-122E-49A7-9C67-493EE39F7D23}"/>
    <cellStyle name="Normal 2 25 8" xfId="25186" xr:uid="{0A031BB3-DC27-4B33-8012-4104CF160ED1}"/>
    <cellStyle name="Normal 2 25 9" xfId="25187" xr:uid="{7922D0C8-33E4-4D89-A35C-B4895B1094F1}"/>
    <cellStyle name="Normal 2 26" xfId="25188" xr:uid="{B2B00140-9687-4BAB-90E6-E05C0744939B}"/>
    <cellStyle name="Normal 2 26 10" xfId="25189" xr:uid="{1C0A1296-7C5A-4F12-9B79-B9EA3CCB58A7}"/>
    <cellStyle name="Normal 2 26 11" xfId="25190" xr:uid="{751BED96-09F4-4F99-85BB-DD69F7448FE0}"/>
    <cellStyle name="Normal 2 26 12" xfId="25191" xr:uid="{DE0A05AC-5255-4D11-8FF8-4F209E595868}"/>
    <cellStyle name="Normal 2 26 13" xfId="25192" xr:uid="{298D8C6C-8D55-447A-B40C-F4484721F852}"/>
    <cellStyle name="Normal 2 26 14" xfId="25193" xr:uid="{F4ACFAB2-BD34-406E-BACF-B9DBD8541F78}"/>
    <cellStyle name="Normal 2 26 15" xfId="25194" xr:uid="{50C5BAA7-2589-4D62-8182-4A10C645F816}"/>
    <cellStyle name="Normal 2 26 16" xfId="25195" xr:uid="{138D67BF-69A0-4A64-8B53-F362EB0534AB}"/>
    <cellStyle name="Normal 2 26 17" xfId="25196" xr:uid="{3B377D48-7782-4D83-A75F-175CB58B1EAE}"/>
    <cellStyle name="Normal 2 26 18" xfId="25197" xr:uid="{615F20FD-064F-474C-A1BB-BF3BBD67E259}"/>
    <cellStyle name="Normal 2 26 19" xfId="25198" xr:uid="{2D221553-EF78-4309-BC5F-93F402634CE3}"/>
    <cellStyle name="Normal 2 26 2" xfId="25199" xr:uid="{A995587F-8D4C-4E84-B14E-2A4CA6EF7D23}"/>
    <cellStyle name="Normal 2 26 20" xfId="25200" xr:uid="{EF5C3C15-7B7E-4348-8508-36C8B9098E07}"/>
    <cellStyle name="Normal 2 26 21" xfId="25201" xr:uid="{A9B3901C-1CB4-4C6E-906F-91B1938F102B}"/>
    <cellStyle name="Normal 2 26 22" xfId="25202" xr:uid="{F18F426F-1E09-446F-9560-80A311755C27}"/>
    <cellStyle name="Normal 2 26 23" xfId="25203" xr:uid="{5761E261-E6E1-41B5-95D2-24DCE0951084}"/>
    <cellStyle name="Normal 2 26 24" xfId="25204" xr:uid="{7B720EF4-2771-4107-A281-869ABC74DF0F}"/>
    <cellStyle name="Normal 2 26 25" xfId="25205" xr:uid="{706EA1D9-C4E1-406A-8655-12084C30DC9F}"/>
    <cellStyle name="Normal 2 26 26" xfId="25206" xr:uid="{2C25672A-A80E-4815-860D-E7198CCB92A7}"/>
    <cellStyle name="Normal 2 26 27" xfId="25207" xr:uid="{14A7A9E8-3E42-42C1-BFB2-52CA27D9AD57}"/>
    <cellStyle name="Normal 2 26 28" xfId="25208" xr:uid="{F25A374D-2EEB-4067-8721-72BDC8EEF5B0}"/>
    <cellStyle name="Normal 2 26 29" xfId="25209" xr:uid="{B6F7BA48-77E0-4379-915F-DBFFC4A84EFB}"/>
    <cellStyle name="Normal 2 26 3" xfId="25210" xr:uid="{E83D700C-1CB0-457F-B18B-AEF23CCB44CB}"/>
    <cellStyle name="Normal 2 26 30" xfId="25211" xr:uid="{C467BC43-1823-4D73-922E-E427D800C3EA}"/>
    <cellStyle name="Normal 2 26 31" xfId="25212" xr:uid="{EFFA70ED-73C7-4E53-B517-62EEF0ADB6A0}"/>
    <cellStyle name="Normal 2 26 32" xfId="25213" xr:uid="{5D58E4C8-CF9B-47E3-B19D-D0D2C75553F3}"/>
    <cellStyle name="Normal 2 26 33" xfId="25214" xr:uid="{9C730F56-DF09-4D6F-9F14-A663016D80AB}"/>
    <cellStyle name="Normal 2 26 34" xfId="25215" xr:uid="{D92777CC-B62C-4822-B3C3-754B2FA51004}"/>
    <cellStyle name="Normal 2 26 35" xfId="25216" xr:uid="{3E74DD51-A33A-43D5-9B87-0E6646B137D2}"/>
    <cellStyle name="Normal 2 26 36" xfId="25217" xr:uid="{B803ADE7-63E9-41A7-9B0C-C3F220EEBC5E}"/>
    <cellStyle name="Normal 2 26 37" xfId="25218" xr:uid="{4EEEB0E6-6E85-49B3-A2BE-1E9ECF189AED}"/>
    <cellStyle name="Normal 2 26 38" xfId="25219" xr:uid="{FE3E7834-E4AD-4A76-90A1-092E12E52CDD}"/>
    <cellStyle name="Normal 2 26 39" xfId="25220" xr:uid="{91738F9E-3982-4625-A68D-92C4DA1B3429}"/>
    <cellStyle name="Normal 2 26 4" xfId="25221" xr:uid="{83716917-5F2C-4F10-B9B1-A9ED811A33FE}"/>
    <cellStyle name="Normal 2 26 40" xfId="25222" xr:uid="{291C4E71-C6C9-42C0-A3D8-EF7E11873B97}"/>
    <cellStyle name="Normal 2 26 41" xfId="25223" xr:uid="{DA544E2E-2D4D-4F5A-9DCB-A510A8EA8D02}"/>
    <cellStyle name="Normal 2 26 42" xfId="25224" xr:uid="{FD598B1E-C9F0-4AC6-810E-756CE241CDB2}"/>
    <cellStyle name="Normal 2 26 43" xfId="25225" xr:uid="{2768EAB0-2431-4ADE-BB39-6F3D486BA852}"/>
    <cellStyle name="Normal 2 26 44" xfId="25226" xr:uid="{8697730D-62A2-4505-8283-FB00C6F814E3}"/>
    <cellStyle name="Normal 2 26 45" xfId="25227" xr:uid="{6426C3E5-2DD7-47D7-870C-E18A0348C9F2}"/>
    <cellStyle name="Normal 2 26 46" xfId="25228" xr:uid="{8D23E1EA-4371-412C-80D8-AAB2202C7E01}"/>
    <cellStyle name="Normal 2 26 5" xfId="25229" xr:uid="{E3358FDF-A60F-414E-BDD9-BDD63D1C6856}"/>
    <cellStyle name="Normal 2 26 6" xfId="25230" xr:uid="{1BA5E8AF-91AD-43FF-AE4A-FCD680C28A0D}"/>
    <cellStyle name="Normal 2 26 7" xfId="25231" xr:uid="{EFF2AD3F-4119-4898-8EEF-3BBF0D1DEBF6}"/>
    <cellStyle name="Normal 2 26 8" xfId="25232" xr:uid="{57A36F91-0A52-478F-8E71-C71C1FA16966}"/>
    <cellStyle name="Normal 2 26 9" xfId="25233" xr:uid="{6E0A0BEA-A9D3-45A7-9E21-AD461947BFD7}"/>
    <cellStyle name="Normal 2 27" xfId="25234" xr:uid="{DB676831-BD22-4DE3-9E1A-D3D803D167D7}"/>
    <cellStyle name="Normal 2 27 10" xfId="25235" xr:uid="{74151363-ABC4-424E-B66F-AE2C1582EB2C}"/>
    <cellStyle name="Normal 2 27 11" xfId="25236" xr:uid="{C9383C33-34EF-415F-94FD-186BFA2F8057}"/>
    <cellStyle name="Normal 2 27 12" xfId="25237" xr:uid="{7C423A87-8095-4265-95DD-5616AD530FDF}"/>
    <cellStyle name="Normal 2 27 13" xfId="25238" xr:uid="{5DB2940B-2212-464B-BA94-C5C5F9F11D26}"/>
    <cellStyle name="Normal 2 27 14" xfId="25239" xr:uid="{C8963FAF-ECE4-4E49-A9DA-167F15BB0481}"/>
    <cellStyle name="Normal 2 27 15" xfId="25240" xr:uid="{3C3BB420-C3C7-4BA0-AFC0-6D060FCCC14C}"/>
    <cellStyle name="Normal 2 27 16" xfId="25241" xr:uid="{73939252-D7E0-4764-AD5F-D3F06A5C3E58}"/>
    <cellStyle name="Normal 2 27 17" xfId="25242" xr:uid="{2C883FF1-5F41-4D62-B35C-855BA473C0CC}"/>
    <cellStyle name="Normal 2 27 18" xfId="25243" xr:uid="{F76EB68A-F7DD-4F04-A437-3D01C3E17AFF}"/>
    <cellStyle name="Normal 2 27 19" xfId="25244" xr:uid="{C83AAE73-D285-45EC-87CF-2FD63A04375D}"/>
    <cellStyle name="Normal 2 27 2" xfId="25245" xr:uid="{E20841EC-F3FB-4ECE-BF62-33C7835FF0ED}"/>
    <cellStyle name="Normal 2 27 20" xfId="25246" xr:uid="{B9A84743-997E-4ADB-A996-934C36C42F3C}"/>
    <cellStyle name="Normal 2 27 21" xfId="25247" xr:uid="{8872BD6C-F2D4-435E-B0F8-14E63617A29D}"/>
    <cellStyle name="Normal 2 27 22" xfId="25248" xr:uid="{DAD6DF90-0EC3-425A-A8CA-942C68D6F0FC}"/>
    <cellStyle name="Normal 2 27 23" xfId="25249" xr:uid="{D83182B6-FD5C-4CBF-9257-3C4F7DDBD0F7}"/>
    <cellStyle name="Normal 2 27 24" xfId="25250" xr:uid="{91ACD4E3-BE1E-43D9-B6E0-9377E6869379}"/>
    <cellStyle name="Normal 2 27 25" xfId="25251" xr:uid="{D6BF8665-9E7B-4D43-9E30-04024744A3E8}"/>
    <cellStyle name="Normal 2 27 26" xfId="25252" xr:uid="{F15C62A1-17D3-4047-8C1A-97C935580806}"/>
    <cellStyle name="Normal 2 27 27" xfId="25253" xr:uid="{B57FB7F7-3397-4BB3-B144-8390DAC37407}"/>
    <cellStyle name="Normal 2 27 28" xfId="25254" xr:uid="{15D3FB4F-4221-4F13-A0A1-D897D5346BBB}"/>
    <cellStyle name="Normal 2 27 29" xfId="25255" xr:uid="{34910DE3-F60A-4B62-8690-362E61699F9D}"/>
    <cellStyle name="Normal 2 27 3" xfId="25256" xr:uid="{66DF523D-AFF6-4A55-A770-0F334139D47C}"/>
    <cellStyle name="Normal 2 27 30" xfId="25257" xr:uid="{21C67224-DC5D-47B8-BBBE-BB73E10F0A35}"/>
    <cellStyle name="Normal 2 27 31" xfId="25258" xr:uid="{4E7A7785-3DD9-4C9B-9A4C-2EDA45375EBC}"/>
    <cellStyle name="Normal 2 27 32" xfId="25259" xr:uid="{2A6E4B4D-48D1-404D-8C5B-8D4386495F45}"/>
    <cellStyle name="Normal 2 27 33" xfId="25260" xr:uid="{39473826-27C4-4845-BA60-3E5E142704E6}"/>
    <cellStyle name="Normal 2 27 34" xfId="25261" xr:uid="{92B16909-391B-4DF9-9F9A-2EF584E17222}"/>
    <cellStyle name="Normal 2 27 35" xfId="25262" xr:uid="{4C77230D-AD27-48E6-9345-8C9132793113}"/>
    <cellStyle name="Normal 2 27 36" xfId="25263" xr:uid="{3FD119A9-04B0-444C-AD83-FA7C10A0D6D6}"/>
    <cellStyle name="Normal 2 27 37" xfId="25264" xr:uid="{3BB3DA97-E6A1-470B-8CC1-3F5CB73475C0}"/>
    <cellStyle name="Normal 2 27 38" xfId="25265" xr:uid="{F6C81AF9-42A6-40CA-A7A7-E546BD8081CB}"/>
    <cellStyle name="Normal 2 27 39" xfId="25266" xr:uid="{5CEF739C-1BA3-4990-B1BC-87BBB2540F26}"/>
    <cellStyle name="Normal 2 27 4" xfId="25267" xr:uid="{1DDDD42C-7ED1-4B5A-B8AB-123FADEFF0A9}"/>
    <cellStyle name="Normal 2 27 40" xfId="25268" xr:uid="{C87A1D8B-30B7-41F9-95F1-A2CD00BEA4F7}"/>
    <cellStyle name="Normal 2 27 41" xfId="25269" xr:uid="{4408362C-FFC7-4BB8-A9C2-18F901F3F958}"/>
    <cellStyle name="Normal 2 27 42" xfId="25270" xr:uid="{AFD7F65B-8993-4003-934B-0D4A92A00943}"/>
    <cellStyle name="Normal 2 27 43" xfId="25271" xr:uid="{C9D74BCB-B01B-4E67-94DA-14864F5B9EF3}"/>
    <cellStyle name="Normal 2 27 44" xfId="25272" xr:uid="{C3474B15-414A-4A55-8516-4C61C7AD821D}"/>
    <cellStyle name="Normal 2 27 45" xfId="25273" xr:uid="{3DFF8393-C8AB-45A6-8B6A-479702D1FC58}"/>
    <cellStyle name="Normal 2 27 46" xfId="25274" xr:uid="{C795B506-B960-4D6B-89F9-A317E96C9AD6}"/>
    <cellStyle name="Normal 2 27 5" xfId="25275" xr:uid="{7DFBC734-E58E-4178-A4C2-9DC6F48A84ED}"/>
    <cellStyle name="Normal 2 27 6" xfId="25276" xr:uid="{9C1E49EC-398A-4E50-A3B2-1F698911D5DC}"/>
    <cellStyle name="Normal 2 27 7" xfId="25277" xr:uid="{415E219B-6D1A-4342-B729-0294D70E6206}"/>
    <cellStyle name="Normal 2 27 8" xfId="25278" xr:uid="{F633CC1F-4F90-40DC-8C2B-01AC3E3F6BD4}"/>
    <cellStyle name="Normal 2 27 9" xfId="25279" xr:uid="{403DDBC8-82EF-42F4-874D-F683BB4F5797}"/>
    <cellStyle name="Normal 2 28" xfId="25280" xr:uid="{B65BDF71-B6CA-4E93-BBE7-D6D56763EE29}"/>
    <cellStyle name="Normal 2 28 10" xfId="25281" xr:uid="{575C7581-D100-4AC6-A777-5C3AC61D4A17}"/>
    <cellStyle name="Normal 2 28 11" xfId="25282" xr:uid="{D7BE31DE-2C8F-406C-9425-56A8ECF44F51}"/>
    <cellStyle name="Normal 2 28 12" xfId="25283" xr:uid="{7BD81133-1E82-4E6B-9CA9-FC76E4C32079}"/>
    <cellStyle name="Normal 2 28 13" xfId="25284" xr:uid="{17E76975-23E2-41FF-BB23-20292EED9130}"/>
    <cellStyle name="Normal 2 28 14" xfId="25285" xr:uid="{2B6AB995-6C9B-4727-92F2-858C157E3BD8}"/>
    <cellStyle name="Normal 2 28 15" xfId="25286" xr:uid="{F741EAE7-E0EF-40B1-BA31-8A723FD859F6}"/>
    <cellStyle name="Normal 2 28 16" xfId="25287" xr:uid="{163B20A9-183C-4FB4-B6EA-D664FC013D8A}"/>
    <cellStyle name="Normal 2 28 17" xfId="25288" xr:uid="{E70C060D-B808-4686-9F3E-05591AC0DFA8}"/>
    <cellStyle name="Normal 2 28 18" xfId="25289" xr:uid="{E1FE8E42-A5A4-4F35-AFF0-F77352CF985D}"/>
    <cellStyle name="Normal 2 28 19" xfId="25290" xr:uid="{D21F5283-18A8-4CCE-9A69-E8E620AC9B26}"/>
    <cellStyle name="Normal 2 28 2" xfId="25291" xr:uid="{920B7317-F048-4D18-B23C-AAB9A8CAF880}"/>
    <cellStyle name="Normal 2 28 20" xfId="25292" xr:uid="{1F57945B-155B-4344-941C-11D0114CA385}"/>
    <cellStyle name="Normal 2 28 21" xfId="25293" xr:uid="{2B75536D-31E2-4B3B-B3D5-CA40585A2220}"/>
    <cellStyle name="Normal 2 28 22" xfId="25294" xr:uid="{616540C7-E561-41D4-9306-BE647331B445}"/>
    <cellStyle name="Normal 2 28 23" xfId="25295" xr:uid="{1ABF8B7C-E179-4BA5-AC65-0A0EFCF0FD26}"/>
    <cellStyle name="Normal 2 28 24" xfId="25296" xr:uid="{24F71D89-1604-405F-9024-DA883A6A3DCA}"/>
    <cellStyle name="Normal 2 28 25" xfId="25297" xr:uid="{D92EC0AE-5979-4BB3-9890-D13E56DE6148}"/>
    <cellStyle name="Normal 2 28 26" xfId="25298" xr:uid="{6015EA23-F215-4B1E-945B-B4B2CC279620}"/>
    <cellStyle name="Normal 2 28 27" xfId="25299" xr:uid="{79D29C28-F165-4EDE-A1F8-26D4DEA949C4}"/>
    <cellStyle name="Normal 2 28 28" xfId="25300" xr:uid="{EA7F6EEB-83A0-4021-B1ED-E645F46A307E}"/>
    <cellStyle name="Normal 2 28 29" xfId="25301" xr:uid="{9F28F537-9427-41FE-8272-CF6930CCFCB8}"/>
    <cellStyle name="Normal 2 28 3" xfId="25302" xr:uid="{0C5A516E-4A78-45B9-8EF2-F557EB5A3335}"/>
    <cellStyle name="Normal 2 28 30" xfId="25303" xr:uid="{04D6207F-FFCC-4C3E-9A0B-91CFD5557EF2}"/>
    <cellStyle name="Normal 2 28 31" xfId="25304" xr:uid="{26699E97-64C5-48DB-B269-DBB42F54CCCF}"/>
    <cellStyle name="Normal 2 28 32" xfId="25305" xr:uid="{4FE50F82-9F0C-4A56-9845-2F2C536B243E}"/>
    <cellStyle name="Normal 2 28 33" xfId="25306" xr:uid="{ADC60752-9A64-4C38-9044-3D8A1862136A}"/>
    <cellStyle name="Normal 2 28 34" xfId="25307" xr:uid="{473756E3-A7F9-4F41-97DF-5656B73D907A}"/>
    <cellStyle name="Normal 2 28 35" xfId="25308" xr:uid="{47EFE05A-E4C5-455E-9C68-D6A779EAEB6C}"/>
    <cellStyle name="Normal 2 28 36" xfId="25309" xr:uid="{EA4A26A7-D696-4125-A561-14B7A531CA8B}"/>
    <cellStyle name="Normal 2 28 37" xfId="25310" xr:uid="{DC3FBBB4-6F90-4537-8451-381D0E2EFF2E}"/>
    <cellStyle name="Normal 2 28 38" xfId="25311" xr:uid="{8B36F38F-6197-4AF8-B8BD-BE74D66F63CF}"/>
    <cellStyle name="Normal 2 28 39" xfId="25312" xr:uid="{C32A086E-A2C9-488C-8120-B48B133CC97B}"/>
    <cellStyle name="Normal 2 28 4" xfId="25313" xr:uid="{68B8B5A8-D406-4F2D-8E16-2D65144CC31C}"/>
    <cellStyle name="Normal 2 28 40" xfId="25314" xr:uid="{31895B0E-462C-4CD9-831F-CF3DBF27D642}"/>
    <cellStyle name="Normal 2 28 41" xfId="25315" xr:uid="{62FF8EA5-A815-4D5C-968C-A8142D4444CF}"/>
    <cellStyle name="Normal 2 28 42" xfId="25316" xr:uid="{06445CDC-E97F-4B09-8406-45362B058939}"/>
    <cellStyle name="Normal 2 28 43" xfId="25317" xr:uid="{65003C4D-9F9E-439E-8D82-4002CAF741C7}"/>
    <cellStyle name="Normal 2 28 44" xfId="25318" xr:uid="{A4091654-0A65-4039-87EC-76A61385CE3B}"/>
    <cellStyle name="Normal 2 28 45" xfId="25319" xr:uid="{0C650312-A9EE-438C-AF8D-33F5079479BB}"/>
    <cellStyle name="Normal 2 28 46" xfId="25320" xr:uid="{FEA92DBB-E1F3-49DF-87BB-D50EDD305633}"/>
    <cellStyle name="Normal 2 28 5" xfId="25321" xr:uid="{02F17839-DC47-4294-B078-809E2A6CF9CD}"/>
    <cellStyle name="Normal 2 28 6" xfId="25322" xr:uid="{40635E9D-B65D-4F63-AE46-2D26E5D7ACCA}"/>
    <cellStyle name="Normal 2 28 7" xfId="25323" xr:uid="{A6B3111A-6976-4DC7-BBAC-C6C4E93338E4}"/>
    <cellStyle name="Normal 2 28 8" xfId="25324" xr:uid="{19EE2F18-6AFC-496D-B6DF-ABC14103B401}"/>
    <cellStyle name="Normal 2 28 9" xfId="25325" xr:uid="{FC8342C6-4DEE-4D79-88B4-CF5196DB7590}"/>
    <cellStyle name="Normal 2 29" xfId="25326" xr:uid="{D1C9818D-FF33-45B7-BD29-38BD1FA63575}"/>
    <cellStyle name="Normal 2 29 10" xfId="25327" xr:uid="{19640551-AA02-4A63-8C9F-6B96BBA21585}"/>
    <cellStyle name="Normal 2 29 10 10" xfId="25328" xr:uid="{1884CD8C-157B-427D-BFB9-4AC9AA6B00C5}"/>
    <cellStyle name="Normal 2 29 10 11" xfId="25329" xr:uid="{2C54B203-EC45-4BDC-B6F7-2A227F527B2E}"/>
    <cellStyle name="Normal 2 29 10 12" xfId="25330" xr:uid="{0B6FCC94-F5C0-468D-B250-B00A99C1EE8E}"/>
    <cellStyle name="Normal 2 29 10 13" xfId="25331" xr:uid="{C8156A77-3098-4F18-8D15-EC5B150C1CD6}"/>
    <cellStyle name="Normal 2 29 10 2" xfId="25332" xr:uid="{F7231E0E-A22F-4237-97AB-25B721309E58}"/>
    <cellStyle name="Normal 2 29 10 2 2" xfId="25333" xr:uid="{85568F9F-B513-4884-9723-C5B04D138B8F}"/>
    <cellStyle name="Normal 2 29 10 2 3" xfId="25334" xr:uid="{F36926C4-FA66-46FB-9B97-A2E2349EAAFF}"/>
    <cellStyle name="Normal 2 29 10 2 4" xfId="25335" xr:uid="{2CD4007B-DF25-4D47-9A00-58024F3CEFF7}"/>
    <cellStyle name="Normal 2 29 10 2 5" xfId="25336" xr:uid="{7B0B6D82-BEEC-4BC7-8E7E-0C2936D51014}"/>
    <cellStyle name="Normal 2 29 10 2 6" xfId="25337" xr:uid="{2C25B66C-EE71-42B3-91BE-C98CFDE3B23A}"/>
    <cellStyle name="Normal 2 29 10 3" xfId="25338" xr:uid="{9AB884C0-319A-4804-A78D-B08468DA34D0}"/>
    <cellStyle name="Normal 2 29 10 3 2" xfId="25339" xr:uid="{5915BB7C-44C3-4448-A77E-E61DC8A86FAF}"/>
    <cellStyle name="Normal 2 29 10 3 3" xfId="25340" xr:uid="{136900E4-D816-4A36-AF77-579F11DE52B4}"/>
    <cellStyle name="Normal 2 29 10 3 4" xfId="25341" xr:uid="{3E696FC4-50AE-45EF-9537-BD6F6E6ED97A}"/>
    <cellStyle name="Normal 2 29 10 3 5" xfId="25342" xr:uid="{CD49DA38-9911-4E19-802F-61EADB94F2AD}"/>
    <cellStyle name="Normal 2 29 10 3 6" xfId="25343" xr:uid="{EE45FCD8-AA75-4AFF-A466-42F2FB9D6C2C}"/>
    <cellStyle name="Normal 2 29 10 4" xfId="25344" xr:uid="{4EA0E5BC-558B-41AC-A535-FDA30BC67885}"/>
    <cellStyle name="Normal 2 29 10 4 2" xfId="25345" xr:uid="{B14E6CA0-E3A4-49A9-B78F-EDF621BF66F1}"/>
    <cellStyle name="Normal 2 29 10 4 3" xfId="25346" xr:uid="{3BF14243-FF8C-42BE-BD17-3ADB9D3A40FD}"/>
    <cellStyle name="Normal 2 29 10 4 4" xfId="25347" xr:uid="{C4A9A8DD-2982-45E4-8464-CE8EE9BFE0A7}"/>
    <cellStyle name="Normal 2 29 10 4 5" xfId="25348" xr:uid="{A4E27FD9-F9A4-4E40-B623-DAB1E34866A2}"/>
    <cellStyle name="Normal 2 29 10 4 6" xfId="25349" xr:uid="{0742366C-746A-4F97-BDC4-D978742EBA3C}"/>
    <cellStyle name="Normal 2 29 10 5" xfId="25350" xr:uid="{2107C318-9234-4369-BBF4-3FD8F3808C45}"/>
    <cellStyle name="Normal 2 29 10 5 2" xfId="25351" xr:uid="{9D728735-C766-4D98-B01A-05E1586AD1C1}"/>
    <cellStyle name="Normal 2 29 10 5 3" xfId="25352" xr:uid="{F997819C-F9F2-4A90-A344-F0EC11C28F15}"/>
    <cellStyle name="Normal 2 29 10 5 4" xfId="25353" xr:uid="{393FBF71-2F75-4A7A-B24A-9662075F103D}"/>
    <cellStyle name="Normal 2 29 10 5 5" xfId="25354" xr:uid="{B6CC5C87-D29D-42A6-8A14-846EFD6594CE}"/>
    <cellStyle name="Normal 2 29 10 5 6" xfId="25355" xr:uid="{6BF1A99A-6032-480D-909B-BED85234438C}"/>
    <cellStyle name="Normal 2 29 10 6" xfId="25356" xr:uid="{2046086F-6E98-4EA5-BB60-9AD1DC336404}"/>
    <cellStyle name="Normal 2 29 10 6 2" xfId="25357" xr:uid="{9DE1722B-CDDC-40D6-9AFD-7AB3C4EAD6C2}"/>
    <cellStyle name="Normal 2 29 10 6 3" xfId="25358" xr:uid="{44D47D99-AFDE-495C-9291-7307E722E428}"/>
    <cellStyle name="Normal 2 29 10 6 4" xfId="25359" xr:uid="{621B0DCE-39D9-4194-BBE1-3C48D2DF28BD}"/>
    <cellStyle name="Normal 2 29 10 6 5" xfId="25360" xr:uid="{7AA593A8-3388-4D4C-BC64-F94CE0C6B0C9}"/>
    <cellStyle name="Normal 2 29 10 6 6" xfId="25361" xr:uid="{FBA6F39F-7372-4F33-B305-4AF5CA78F14B}"/>
    <cellStyle name="Normal 2 29 10 7" xfId="25362" xr:uid="{466D67BC-6950-4038-9C07-0AC8080B2816}"/>
    <cellStyle name="Normal 2 29 10 7 2" xfId="25363" xr:uid="{6DAE458C-6C33-4E38-AE8A-060FBBB78944}"/>
    <cellStyle name="Normal 2 29 10 7 3" xfId="25364" xr:uid="{D10DB06F-762C-4015-89F4-0DE67738F80D}"/>
    <cellStyle name="Normal 2 29 10 7 4" xfId="25365" xr:uid="{21E3017C-C78F-4A4F-98C6-79D0D6EE6587}"/>
    <cellStyle name="Normal 2 29 10 7 5" xfId="25366" xr:uid="{41B685CB-30C3-408D-A4C4-58DA124A08BD}"/>
    <cellStyle name="Normal 2 29 10 7 6" xfId="25367" xr:uid="{084BC1E6-0030-4626-84F5-ACFDA2820428}"/>
    <cellStyle name="Normal 2 29 10 8" xfId="25368" xr:uid="{AEEE6108-456A-41DC-9CD2-15E2FC5E8353}"/>
    <cellStyle name="Normal 2 29 10 8 2" xfId="25369" xr:uid="{1FF9E0A7-D1FE-40F2-A4FA-26FFE8336A55}"/>
    <cellStyle name="Normal 2 29 10 8 3" xfId="25370" xr:uid="{9B85F824-29A0-475D-BFFA-269F82BED950}"/>
    <cellStyle name="Normal 2 29 10 8 4" xfId="25371" xr:uid="{431D29F7-8454-46AF-8E99-8511723DFF82}"/>
    <cellStyle name="Normal 2 29 10 8 5" xfId="25372" xr:uid="{70BD52B8-30EC-4BE6-8144-09B08846CD80}"/>
    <cellStyle name="Normal 2 29 10 8 6" xfId="25373" xr:uid="{8E7526C0-69B6-449B-96F5-085CB375E5CD}"/>
    <cellStyle name="Normal 2 29 10 9" xfId="25374" xr:uid="{151D4002-C121-423A-A5C6-1CF4F0D5C85A}"/>
    <cellStyle name="Normal 2 29 11" xfId="25375" xr:uid="{857D3CB2-7CB0-490E-992D-13AF4A82E16E}"/>
    <cellStyle name="Normal 2 29 11 10" xfId="25376" xr:uid="{C48F2F3D-AABE-4D08-A33E-7452B92A2258}"/>
    <cellStyle name="Normal 2 29 11 11" xfId="25377" xr:uid="{4A10F00D-5ACE-49D7-ACDA-83E7C4EB380D}"/>
    <cellStyle name="Normal 2 29 11 12" xfId="25378" xr:uid="{4D7AEFEF-93AF-4C52-A2CE-203731AC1162}"/>
    <cellStyle name="Normal 2 29 11 13" xfId="25379" xr:uid="{C31AD245-087C-4D44-AAFC-19D6BA093DE8}"/>
    <cellStyle name="Normal 2 29 11 2" xfId="25380" xr:uid="{160B87E5-CFBF-49BA-86DD-76294A5277FA}"/>
    <cellStyle name="Normal 2 29 11 2 2" xfId="25381" xr:uid="{E82BF3DA-AEF1-4823-BCAC-A8FE2C71ABFB}"/>
    <cellStyle name="Normal 2 29 11 2 3" xfId="25382" xr:uid="{0EB99D11-D1B7-4554-9A1B-782668B79775}"/>
    <cellStyle name="Normal 2 29 11 2 4" xfId="25383" xr:uid="{6EC2E277-687E-4322-BAE2-7C85BB5A4002}"/>
    <cellStyle name="Normal 2 29 11 2 5" xfId="25384" xr:uid="{A4E2B89D-DCDE-44F6-B381-35E45A48DB17}"/>
    <cellStyle name="Normal 2 29 11 2 6" xfId="25385" xr:uid="{BE7F9073-412C-41E4-B624-0FA4012926D2}"/>
    <cellStyle name="Normal 2 29 11 3" xfId="25386" xr:uid="{69B8D7DD-93B5-4D77-AA2E-901F389DBE8E}"/>
    <cellStyle name="Normal 2 29 11 3 2" xfId="25387" xr:uid="{E6D1879E-A5F3-4BCD-9B60-9584491249E7}"/>
    <cellStyle name="Normal 2 29 11 3 3" xfId="25388" xr:uid="{D692C5FB-B52A-4705-8731-123B3C6E5A9E}"/>
    <cellStyle name="Normal 2 29 11 3 4" xfId="25389" xr:uid="{B270A86D-89FF-4582-9C34-C5D6B25E6FB4}"/>
    <cellStyle name="Normal 2 29 11 3 5" xfId="25390" xr:uid="{CA143942-00BE-49ED-8C54-EAC95E1CE8FD}"/>
    <cellStyle name="Normal 2 29 11 3 6" xfId="25391" xr:uid="{32184306-132C-45F9-8160-457E0D281626}"/>
    <cellStyle name="Normal 2 29 11 4" xfId="25392" xr:uid="{41D41EC0-8B77-4AEB-8837-A33477B69DA9}"/>
    <cellStyle name="Normal 2 29 11 4 2" xfId="25393" xr:uid="{22E4C4EE-8F10-4627-A047-69B48D5EE168}"/>
    <cellStyle name="Normal 2 29 11 4 3" xfId="25394" xr:uid="{1C7D1839-6EAE-465D-B176-7DD6D4C38622}"/>
    <cellStyle name="Normal 2 29 11 4 4" xfId="25395" xr:uid="{9CA6DDCD-A720-4D9A-B546-3D4B17E036D7}"/>
    <cellStyle name="Normal 2 29 11 4 5" xfId="25396" xr:uid="{9619B16B-496D-4EEB-8C9A-860BD45DF381}"/>
    <cellStyle name="Normal 2 29 11 4 6" xfId="25397" xr:uid="{163227BA-AFA9-4A88-B551-D68DFD86BE97}"/>
    <cellStyle name="Normal 2 29 11 5" xfId="25398" xr:uid="{864B71BB-000B-4FF4-9369-0D4EC3518D19}"/>
    <cellStyle name="Normal 2 29 11 5 2" xfId="25399" xr:uid="{9338CDF1-1C50-450C-8007-436C3E9E9056}"/>
    <cellStyle name="Normal 2 29 11 5 3" xfId="25400" xr:uid="{2D3BE938-0EEC-4ABE-968A-B82210EDB22B}"/>
    <cellStyle name="Normal 2 29 11 5 4" xfId="25401" xr:uid="{DCBB8BED-E60E-49AA-AE23-751984AA59D3}"/>
    <cellStyle name="Normal 2 29 11 5 5" xfId="25402" xr:uid="{23CC0DEE-1BF5-4AC2-87B8-7DF19625A58A}"/>
    <cellStyle name="Normal 2 29 11 5 6" xfId="25403" xr:uid="{4FDE5BFC-7AAC-44C8-B083-97AC1448CEBD}"/>
    <cellStyle name="Normal 2 29 11 6" xfId="25404" xr:uid="{DE676BAC-363C-4080-B832-9B7D32851547}"/>
    <cellStyle name="Normal 2 29 11 6 2" xfId="25405" xr:uid="{1C1799DD-B6F6-4CAD-BFF0-3331E92ECC53}"/>
    <cellStyle name="Normal 2 29 11 6 3" xfId="25406" xr:uid="{6B5B164A-3244-4C13-857A-2709FAB83D69}"/>
    <cellStyle name="Normal 2 29 11 6 4" xfId="25407" xr:uid="{6706D2C5-A262-4933-8664-569B44AD8F94}"/>
    <cellStyle name="Normal 2 29 11 6 5" xfId="25408" xr:uid="{59B1ABD4-DCCF-4888-8721-662EB4AD3B72}"/>
    <cellStyle name="Normal 2 29 11 6 6" xfId="25409" xr:uid="{7F269455-1B9F-49F2-8C00-F5EC68DD7869}"/>
    <cellStyle name="Normal 2 29 11 7" xfId="25410" xr:uid="{D8703B71-352B-40D5-839E-721B6F0DD7BC}"/>
    <cellStyle name="Normal 2 29 11 7 2" xfId="25411" xr:uid="{3EBF80F0-2A3E-4C19-B1A9-BAAE17FB9CBD}"/>
    <cellStyle name="Normal 2 29 11 7 3" xfId="25412" xr:uid="{B149191C-BA0D-4D42-B879-7F256B55B580}"/>
    <cellStyle name="Normal 2 29 11 7 4" xfId="25413" xr:uid="{D0FD2829-121C-4385-B286-3C073CAB52A0}"/>
    <cellStyle name="Normal 2 29 11 7 5" xfId="25414" xr:uid="{A29F26F8-F7DE-4857-8EB1-1406CE053087}"/>
    <cellStyle name="Normal 2 29 11 7 6" xfId="25415" xr:uid="{9E85CEC8-C657-4AF8-83F8-9ADF84416864}"/>
    <cellStyle name="Normal 2 29 11 8" xfId="25416" xr:uid="{FE102CA2-F5CD-4E75-8E36-B1000C73215C}"/>
    <cellStyle name="Normal 2 29 11 8 2" xfId="25417" xr:uid="{79D511E7-42E3-4C86-B47E-08F8DDAA0A60}"/>
    <cellStyle name="Normal 2 29 11 8 3" xfId="25418" xr:uid="{0F132AD6-96F7-4235-9B83-C0EFDAC5637A}"/>
    <cellStyle name="Normal 2 29 11 8 4" xfId="25419" xr:uid="{3A4C6995-55F5-4C2A-A1D8-B7F3318FCD52}"/>
    <cellStyle name="Normal 2 29 11 8 5" xfId="25420" xr:uid="{B238A3A0-6D47-45FF-BEFC-5495EF2F0955}"/>
    <cellStyle name="Normal 2 29 11 8 6" xfId="25421" xr:uid="{A5A0223F-D6CE-4FA0-A656-DF420B07FCC0}"/>
    <cellStyle name="Normal 2 29 11 9" xfId="25422" xr:uid="{7D6130C3-57F8-401F-AFE3-8558AE889A0E}"/>
    <cellStyle name="Normal 2 29 12" xfId="25423" xr:uid="{63D592CD-A5C7-4F76-A196-B1DFD7E5A6D3}"/>
    <cellStyle name="Normal 2 29 13" xfId="25424" xr:uid="{78D4845D-1A8C-4B6D-898A-C3CA31938A84}"/>
    <cellStyle name="Normal 2 29 14" xfId="25425" xr:uid="{3D1D53B2-1B58-4281-94CC-A653E90776CC}"/>
    <cellStyle name="Normal 2 29 15" xfId="25426" xr:uid="{39FE2CC9-95A1-42E5-B26E-31B70A6337E7}"/>
    <cellStyle name="Normal 2 29 16" xfId="25427" xr:uid="{07DD758D-C2BA-4416-A24A-776B7559571C}"/>
    <cellStyle name="Normal 2 29 17" xfId="25428" xr:uid="{D6E1C6CA-1B66-410D-BFB9-AEE7B7F5380A}"/>
    <cellStyle name="Normal 2 29 18" xfId="25429" xr:uid="{7541B0C5-38C5-4EF7-9510-A8CE50909475}"/>
    <cellStyle name="Normal 2 29 19" xfId="25430" xr:uid="{A0C08DD8-33F7-44CD-90DD-0E70445CB297}"/>
    <cellStyle name="Normal 2 29 2" xfId="25431" xr:uid="{A7DEE69E-E221-420F-95C3-E74E862A7713}"/>
    <cellStyle name="Normal 2 29 2 10" xfId="25432" xr:uid="{F2E4E1CE-CB78-4756-9695-31502FB7DD74}"/>
    <cellStyle name="Normal 2 29 2 11" xfId="25433" xr:uid="{0845516F-B711-4150-8BAC-D882979F4D04}"/>
    <cellStyle name="Normal 2 29 2 12" xfId="25434" xr:uid="{F41F62C2-301F-423A-8270-C04DE3BF2FC2}"/>
    <cellStyle name="Normal 2 29 2 13" xfId="25435" xr:uid="{D10ED8B7-AD72-492B-BB89-2201ED2B7A36}"/>
    <cellStyle name="Normal 2 29 2 2" xfId="25436" xr:uid="{5B47B2E8-A389-47AE-ABB0-1FABD8CA000A}"/>
    <cellStyle name="Normal 2 29 2 2 2" xfId="25437" xr:uid="{4BD8455F-B4AB-4CE1-865D-377935AB80C8}"/>
    <cellStyle name="Normal 2 29 2 2 3" xfId="25438" xr:uid="{5D0E576B-B47B-437B-999A-46B27040308B}"/>
    <cellStyle name="Normal 2 29 2 2 4" xfId="25439" xr:uid="{446FD61B-29EA-461F-AAC3-33F939DCD25E}"/>
    <cellStyle name="Normal 2 29 2 2 5" xfId="25440" xr:uid="{2BB9C1E8-49A9-4949-B36F-3826AE046E54}"/>
    <cellStyle name="Normal 2 29 2 2 6" xfId="25441" xr:uid="{40DEA70A-7FD0-4CD1-AE28-ACDBA67488BE}"/>
    <cellStyle name="Normal 2 29 2 3" xfId="25442" xr:uid="{4A1528FF-4EE6-4698-AC1E-6490572E0A39}"/>
    <cellStyle name="Normal 2 29 2 3 2" xfId="25443" xr:uid="{5E0A97FB-1287-49A1-9AE2-9F6D36F082D7}"/>
    <cellStyle name="Normal 2 29 2 3 3" xfId="25444" xr:uid="{3749866A-ABF0-4740-8E2A-1714FF6D5110}"/>
    <cellStyle name="Normal 2 29 2 3 4" xfId="25445" xr:uid="{90C22056-2D34-4FB3-AF57-279AE79FD15E}"/>
    <cellStyle name="Normal 2 29 2 3 5" xfId="25446" xr:uid="{CD4363F0-C467-4B7A-8B09-9A284A3E2ED2}"/>
    <cellStyle name="Normal 2 29 2 3 6" xfId="25447" xr:uid="{CEBB429E-DB06-494E-9ED0-13D513F51571}"/>
    <cellStyle name="Normal 2 29 2 4" xfId="25448" xr:uid="{8BD203D1-6E6A-4137-B029-5E891974D368}"/>
    <cellStyle name="Normal 2 29 2 4 2" xfId="25449" xr:uid="{1A9AFAF7-ABFB-49CD-AEC6-8E168B2C1DFD}"/>
    <cellStyle name="Normal 2 29 2 4 3" xfId="25450" xr:uid="{120B863C-B47C-4CCE-AD4B-ABCF855AB10B}"/>
    <cellStyle name="Normal 2 29 2 4 4" xfId="25451" xr:uid="{3EF40323-C56E-43C3-85EE-64BAF2F8D5BF}"/>
    <cellStyle name="Normal 2 29 2 4 5" xfId="25452" xr:uid="{87DC83E9-ACCD-4878-9EBE-CC3F7ED2B5F8}"/>
    <cellStyle name="Normal 2 29 2 4 6" xfId="25453" xr:uid="{AFDAD35A-2305-417D-901A-47328E7652DA}"/>
    <cellStyle name="Normal 2 29 2 5" xfId="25454" xr:uid="{F265A731-6CD1-41FB-B3C0-3DFBAEDC7299}"/>
    <cellStyle name="Normal 2 29 2 5 2" xfId="25455" xr:uid="{47D99CF1-B6C6-4DDD-B7C0-147E7A7E5902}"/>
    <cellStyle name="Normal 2 29 2 5 3" xfId="25456" xr:uid="{3617DB47-3F4E-40D9-9253-FEE2665C62FE}"/>
    <cellStyle name="Normal 2 29 2 5 4" xfId="25457" xr:uid="{82176570-8A73-4946-890E-C9957905CF7B}"/>
    <cellStyle name="Normal 2 29 2 5 5" xfId="25458" xr:uid="{9F15E4D7-89C0-416E-996B-B8562EE6556B}"/>
    <cellStyle name="Normal 2 29 2 5 6" xfId="25459" xr:uid="{EA410171-4772-411F-8A45-878A82F27985}"/>
    <cellStyle name="Normal 2 29 2 6" xfId="25460" xr:uid="{943EF420-BC8A-45EA-A90D-61565B1C1D7E}"/>
    <cellStyle name="Normal 2 29 2 6 2" xfId="25461" xr:uid="{E14FCF52-1986-4FAD-82AE-B1FF1BAD8539}"/>
    <cellStyle name="Normal 2 29 2 6 3" xfId="25462" xr:uid="{D3C1C70E-00C3-46EC-9262-B6C1E49BFE1C}"/>
    <cellStyle name="Normal 2 29 2 6 4" xfId="25463" xr:uid="{F92A590A-B6FF-49E3-8638-8C5A8CE7D02F}"/>
    <cellStyle name="Normal 2 29 2 6 5" xfId="25464" xr:uid="{A9997201-1573-43B1-AF77-8839133AA053}"/>
    <cellStyle name="Normal 2 29 2 6 6" xfId="25465" xr:uid="{6CA47F7F-523C-46B8-A113-B6AA31637FCF}"/>
    <cellStyle name="Normal 2 29 2 7" xfId="25466" xr:uid="{4B90EB48-4E2D-47B5-B3FB-D36BF546DC28}"/>
    <cellStyle name="Normal 2 29 2 7 2" xfId="25467" xr:uid="{807162CA-99EF-4BAA-8D0F-AA3F3BF0EF10}"/>
    <cellStyle name="Normal 2 29 2 7 3" xfId="25468" xr:uid="{2944529F-DBE4-4F08-AE6D-B51D470D6350}"/>
    <cellStyle name="Normal 2 29 2 7 4" xfId="25469" xr:uid="{D834EC26-2E16-4917-9BDE-6BDB40B26F9A}"/>
    <cellStyle name="Normal 2 29 2 7 5" xfId="25470" xr:uid="{86F6713C-B82D-4556-8F35-F077E68DF6F0}"/>
    <cellStyle name="Normal 2 29 2 7 6" xfId="25471" xr:uid="{27662692-ACDB-4FA1-8BF0-57F6B8BB6E8E}"/>
    <cellStyle name="Normal 2 29 2 8" xfId="25472" xr:uid="{7507604C-D0AA-40F0-B126-7848F496CB6A}"/>
    <cellStyle name="Normal 2 29 2 8 2" xfId="25473" xr:uid="{3090EAF4-42E7-4130-BA5C-1B793BD2B202}"/>
    <cellStyle name="Normal 2 29 2 8 3" xfId="25474" xr:uid="{80A50A76-0698-4EAF-9EA2-61CD86D74863}"/>
    <cellStyle name="Normal 2 29 2 8 4" xfId="25475" xr:uid="{61A3D486-9CDC-4EA4-935A-D4B0812986B0}"/>
    <cellStyle name="Normal 2 29 2 8 5" xfId="25476" xr:uid="{E693D03E-5587-41F5-83CD-2E92C9295F06}"/>
    <cellStyle name="Normal 2 29 2 8 6" xfId="25477" xr:uid="{08D83847-84DA-41F6-BCEE-24323312F964}"/>
    <cellStyle name="Normal 2 29 2 9" xfId="25478" xr:uid="{9A69DBA2-B45B-4DC2-B89D-8C7C523DC103}"/>
    <cellStyle name="Normal 2 29 20" xfId="25479" xr:uid="{612D7E7F-0926-4D86-B29A-B0A2F345D0E1}"/>
    <cellStyle name="Normal 2 29 21" xfId="25480" xr:uid="{98943050-A3DE-4405-BE2F-F7461DCEDFF2}"/>
    <cellStyle name="Normal 2 29 22" xfId="25481" xr:uid="{E47AB74F-58A1-40FA-80A8-DA663F5EACAF}"/>
    <cellStyle name="Normal 2 29 23" xfId="25482" xr:uid="{3BF5508E-2DFC-4F40-AD83-C8CA8B9181F4}"/>
    <cellStyle name="Normal 2 29 24" xfId="25483" xr:uid="{99607166-BC16-45A6-BCC6-9160381DD056}"/>
    <cellStyle name="Normal 2 29 25" xfId="25484" xr:uid="{3928F2DA-DD49-4137-89AA-662FD58EFC6B}"/>
    <cellStyle name="Normal 2 29 26" xfId="25485" xr:uid="{F0C10FEA-783C-4D5B-8109-1D6C94A3B0ED}"/>
    <cellStyle name="Normal 2 29 27" xfId="25486" xr:uid="{B09D7824-B725-4F5C-A522-E6C8BB543763}"/>
    <cellStyle name="Normal 2 29 28" xfId="25487" xr:uid="{CD13239F-9FEF-4797-AFF5-75A4EF6C88BC}"/>
    <cellStyle name="Normal 2 29 29" xfId="25488" xr:uid="{2AF7CB46-5747-47AF-A6C6-E11B7A1B7947}"/>
    <cellStyle name="Normal 2 29 3" xfId="25489" xr:uid="{7521D892-ABCE-46AB-AEFB-AD91908A5B35}"/>
    <cellStyle name="Normal 2 29 3 10" xfId="25490" xr:uid="{54A1A25B-10A0-4454-81BC-F5FF98E7D710}"/>
    <cellStyle name="Normal 2 29 3 11" xfId="25491" xr:uid="{95417D0B-9E7A-465A-B4F9-EE2E0066FEAB}"/>
    <cellStyle name="Normal 2 29 3 12" xfId="25492" xr:uid="{EC9AC177-8D76-4505-BA2A-AD64D647E937}"/>
    <cellStyle name="Normal 2 29 3 13" xfId="25493" xr:uid="{B027F3C2-32D4-456C-8A43-8E15359F5A9F}"/>
    <cellStyle name="Normal 2 29 3 2" xfId="25494" xr:uid="{8B1756C1-8B62-4C59-84A9-8905CDB54FC5}"/>
    <cellStyle name="Normal 2 29 3 2 2" xfId="25495" xr:uid="{6178E6C2-C1D2-4E90-98D9-35CD6DCF66CA}"/>
    <cellStyle name="Normal 2 29 3 2 3" xfId="25496" xr:uid="{03C85745-6C65-4027-90B4-0DD29560B609}"/>
    <cellStyle name="Normal 2 29 3 2 4" xfId="25497" xr:uid="{4E78F1A6-C2B6-495F-936F-869A951272BF}"/>
    <cellStyle name="Normal 2 29 3 2 5" xfId="25498" xr:uid="{36875420-64D6-4D8A-9EF2-53958C28388E}"/>
    <cellStyle name="Normal 2 29 3 2 6" xfId="25499" xr:uid="{E45320E3-0262-4EAA-B82D-6CE4C807FAB2}"/>
    <cellStyle name="Normal 2 29 3 3" xfId="25500" xr:uid="{7AD19147-1132-401C-98B4-43F9900814A8}"/>
    <cellStyle name="Normal 2 29 3 3 2" xfId="25501" xr:uid="{1DBF5F12-F22B-4F35-A7CA-4EBC608D6A07}"/>
    <cellStyle name="Normal 2 29 3 3 3" xfId="25502" xr:uid="{3EDADC4A-2E03-46D4-9D9A-16D8D3C26B2C}"/>
    <cellStyle name="Normal 2 29 3 3 4" xfId="25503" xr:uid="{C1E6EA1C-ADAD-40C9-9A71-B0DD5B2A69B4}"/>
    <cellStyle name="Normal 2 29 3 3 5" xfId="25504" xr:uid="{CB2B51AB-37A9-4086-BEB4-D938EED63846}"/>
    <cellStyle name="Normal 2 29 3 3 6" xfId="25505" xr:uid="{3102E7BB-F469-4AF9-97EE-D9944BF7E9AE}"/>
    <cellStyle name="Normal 2 29 3 4" xfId="25506" xr:uid="{3320DDF8-2A97-4D85-9705-83B9B5E595FF}"/>
    <cellStyle name="Normal 2 29 3 4 2" xfId="25507" xr:uid="{E122A399-CDF9-4D6C-A5F7-756C4D559BCA}"/>
    <cellStyle name="Normal 2 29 3 4 3" xfId="25508" xr:uid="{E4EAFB70-95FD-4791-8E42-5A431AE0609E}"/>
    <cellStyle name="Normal 2 29 3 4 4" xfId="25509" xr:uid="{289C675C-77A9-48BD-AE85-87C1238AA310}"/>
    <cellStyle name="Normal 2 29 3 4 5" xfId="25510" xr:uid="{60A4666C-367F-4D6A-BFAF-0FBF27CEEC78}"/>
    <cellStyle name="Normal 2 29 3 4 6" xfId="25511" xr:uid="{E816BA1C-FCFF-4886-BADD-0309208CEFC3}"/>
    <cellStyle name="Normal 2 29 3 5" xfId="25512" xr:uid="{78D04F3B-74F9-4124-A027-448DBF973744}"/>
    <cellStyle name="Normal 2 29 3 5 2" xfId="25513" xr:uid="{DF03A8F9-F21D-4033-9EC8-7AA5A94A7309}"/>
    <cellStyle name="Normal 2 29 3 5 3" xfId="25514" xr:uid="{B690358F-85D2-499D-B5D8-D2525E96A8F9}"/>
    <cellStyle name="Normal 2 29 3 5 4" xfId="25515" xr:uid="{92FB9541-6BE3-4CBB-A559-99B56DEAEE6F}"/>
    <cellStyle name="Normal 2 29 3 5 5" xfId="25516" xr:uid="{428C2315-0898-47F9-8E97-A984C264474D}"/>
    <cellStyle name="Normal 2 29 3 5 6" xfId="25517" xr:uid="{56F53B17-D92A-4B59-A083-555BC07045FC}"/>
    <cellStyle name="Normal 2 29 3 6" xfId="25518" xr:uid="{26953015-85DA-42BA-953A-E77CE6602D6B}"/>
    <cellStyle name="Normal 2 29 3 6 2" xfId="25519" xr:uid="{791A2EB8-7ECE-43A8-946F-6F1FB7694D73}"/>
    <cellStyle name="Normal 2 29 3 6 3" xfId="25520" xr:uid="{89BC880D-71E7-4217-B2C2-F1C9500171A6}"/>
    <cellStyle name="Normal 2 29 3 6 4" xfId="25521" xr:uid="{C2FAC9D6-3717-49D6-9807-9E4FDFD73D58}"/>
    <cellStyle name="Normal 2 29 3 6 5" xfId="25522" xr:uid="{854B452F-3322-46A0-A9F7-3FE41B911A00}"/>
    <cellStyle name="Normal 2 29 3 6 6" xfId="25523" xr:uid="{3F52DD34-ACC4-4A01-B86F-AC7C94B0B091}"/>
    <cellStyle name="Normal 2 29 3 7" xfId="25524" xr:uid="{32ABE7A5-25C2-4876-8BDF-EECEDFAC153B}"/>
    <cellStyle name="Normal 2 29 3 7 2" xfId="25525" xr:uid="{E5DDE0F6-11B5-4CC8-A6A9-3878995E8E9D}"/>
    <cellStyle name="Normal 2 29 3 7 3" xfId="25526" xr:uid="{E6BBB111-DBF0-49B9-B341-779C907A071B}"/>
    <cellStyle name="Normal 2 29 3 7 4" xfId="25527" xr:uid="{7108B2BF-7AEB-44D2-8363-CE634EC82F1F}"/>
    <cellStyle name="Normal 2 29 3 7 5" xfId="25528" xr:uid="{1B9B5481-C0F2-42A7-81C5-38FF694BCBE5}"/>
    <cellStyle name="Normal 2 29 3 7 6" xfId="25529" xr:uid="{009D1F55-CD6A-4940-AF7F-5C68D16EEA92}"/>
    <cellStyle name="Normal 2 29 3 8" xfId="25530" xr:uid="{FB7CE15F-D2E6-4751-BDF9-A68BDFF23FE9}"/>
    <cellStyle name="Normal 2 29 3 8 2" xfId="25531" xr:uid="{7BA86504-1439-410C-A925-F6C89DFC6AB6}"/>
    <cellStyle name="Normal 2 29 3 8 3" xfId="25532" xr:uid="{8B7746E3-7647-43A0-B470-C8C50A089255}"/>
    <cellStyle name="Normal 2 29 3 8 4" xfId="25533" xr:uid="{B1659221-B775-4A01-B67D-C862B49584F8}"/>
    <cellStyle name="Normal 2 29 3 8 5" xfId="25534" xr:uid="{6A300F73-DFA9-4FC0-8DC9-BA95389A9011}"/>
    <cellStyle name="Normal 2 29 3 8 6" xfId="25535" xr:uid="{D554CFE5-6117-4DA0-AD95-929DFCC361C4}"/>
    <cellStyle name="Normal 2 29 3 9" xfId="25536" xr:uid="{DF4A3EE0-7611-46F4-9FB2-EFEE12C4802B}"/>
    <cellStyle name="Normal 2 29 30" xfId="25537" xr:uid="{74E567F4-B791-489F-B710-751F9B9EA84C}"/>
    <cellStyle name="Normal 2 29 31" xfId="25538" xr:uid="{DCB78E64-3B43-4C96-A61A-B343D91AC896}"/>
    <cellStyle name="Normal 2 29 32" xfId="25539" xr:uid="{B5799DE1-A0F1-4324-A700-CA43226900D8}"/>
    <cellStyle name="Normal 2 29 33" xfId="25540" xr:uid="{A625AD2D-5DC7-4860-ABC5-63262FD15AA3}"/>
    <cellStyle name="Normal 2 29 34" xfId="25541" xr:uid="{6A99E3E4-6A0F-4FFA-9B90-0F3814A5B578}"/>
    <cellStyle name="Normal 2 29 35" xfId="25542" xr:uid="{0A10AD37-323A-4D8F-9026-808F4A161759}"/>
    <cellStyle name="Normal 2 29 36" xfId="25543" xr:uid="{6FAC9106-9CA0-4DAA-94E6-763D74F01CD3}"/>
    <cellStyle name="Normal 2 29 37" xfId="25544" xr:uid="{1F16DD93-1860-425C-BBE9-756AD6460787}"/>
    <cellStyle name="Normal 2 29 38" xfId="25545" xr:uid="{4C19752D-C37E-4678-87A9-D9D369D547E4}"/>
    <cellStyle name="Normal 2 29 39" xfId="25546" xr:uid="{337CE9DC-96E3-4007-838B-4B123B681F33}"/>
    <cellStyle name="Normal 2 29 4" xfId="25547" xr:uid="{1112BD7C-AFDA-4929-B927-F25704A78DB7}"/>
    <cellStyle name="Normal 2 29 4 10" xfId="25548" xr:uid="{C2E5B900-6F71-4BA0-82BA-82AAFC4D762F}"/>
    <cellStyle name="Normal 2 29 4 11" xfId="25549" xr:uid="{6B7FC7B2-899F-4090-8F33-4588D4446DC9}"/>
    <cellStyle name="Normal 2 29 4 12" xfId="25550" xr:uid="{533B8388-A5C8-42DF-9AEA-E5F711235ECA}"/>
    <cellStyle name="Normal 2 29 4 13" xfId="25551" xr:uid="{57338575-6A6F-4DAF-99C4-6C8C5961EEDC}"/>
    <cellStyle name="Normal 2 29 4 2" xfId="25552" xr:uid="{F80260C6-09C8-4EE0-9398-F7091BBAF9CA}"/>
    <cellStyle name="Normal 2 29 4 2 2" xfId="25553" xr:uid="{C8C72EA5-AA10-4834-805D-1BB05B1CAF7B}"/>
    <cellStyle name="Normal 2 29 4 2 3" xfId="25554" xr:uid="{2F0DD4E3-9DC4-40A4-89E0-0DC8FBFA6B3A}"/>
    <cellStyle name="Normal 2 29 4 2 4" xfId="25555" xr:uid="{4A2DB656-1AA2-44E2-9B37-07CF6B9A305C}"/>
    <cellStyle name="Normal 2 29 4 2 5" xfId="25556" xr:uid="{1C5ED25E-12CA-4EF2-A144-985A924FB2B4}"/>
    <cellStyle name="Normal 2 29 4 2 6" xfId="25557" xr:uid="{863B0D18-79FB-4BB0-ABE0-9B1A67F7A6AA}"/>
    <cellStyle name="Normal 2 29 4 3" xfId="25558" xr:uid="{8328B6DE-1604-478E-BA1B-22FC8AE38596}"/>
    <cellStyle name="Normal 2 29 4 3 2" xfId="25559" xr:uid="{797620D9-8C11-4AE2-AB55-D4D2E355B15F}"/>
    <cellStyle name="Normal 2 29 4 3 3" xfId="25560" xr:uid="{AFCE5CB3-CD02-4DD9-B25A-9F8B169946F6}"/>
    <cellStyle name="Normal 2 29 4 3 4" xfId="25561" xr:uid="{B097C822-2AA9-4419-B5F6-387B8CE8DDE8}"/>
    <cellStyle name="Normal 2 29 4 3 5" xfId="25562" xr:uid="{F184D115-0074-4B52-994F-6C7A20B2D855}"/>
    <cellStyle name="Normal 2 29 4 3 6" xfId="25563" xr:uid="{28DAE0FF-819D-4EA8-BA31-115393A584C8}"/>
    <cellStyle name="Normal 2 29 4 4" xfId="25564" xr:uid="{1543CA13-92DF-4965-AB17-84841179EE83}"/>
    <cellStyle name="Normal 2 29 4 4 2" xfId="25565" xr:uid="{12C97FE5-9562-461F-9986-DA32F4B45CF5}"/>
    <cellStyle name="Normal 2 29 4 4 3" xfId="25566" xr:uid="{04342728-AB1A-423A-BFB9-7C7980F75EF9}"/>
    <cellStyle name="Normal 2 29 4 4 4" xfId="25567" xr:uid="{4BCA725B-0905-41DC-A7E0-CC531D9878B7}"/>
    <cellStyle name="Normal 2 29 4 4 5" xfId="25568" xr:uid="{EB818A4C-3A9C-4F26-A9F2-58F8170DB590}"/>
    <cellStyle name="Normal 2 29 4 4 6" xfId="25569" xr:uid="{58E661B8-4B01-4846-920E-1CCF80207FB6}"/>
    <cellStyle name="Normal 2 29 4 5" xfId="25570" xr:uid="{0FAEBBE0-4768-4C9B-9F9F-E3646A14997A}"/>
    <cellStyle name="Normal 2 29 4 5 2" xfId="25571" xr:uid="{FA865C59-89AC-4897-B24C-DA66C6AAB2C7}"/>
    <cellStyle name="Normal 2 29 4 5 3" xfId="25572" xr:uid="{4CD0BE9C-AA70-4D05-A978-8E9988E48633}"/>
    <cellStyle name="Normal 2 29 4 5 4" xfId="25573" xr:uid="{973EFA1A-B3CF-4F67-AB3E-B6C7EBCF6BB7}"/>
    <cellStyle name="Normal 2 29 4 5 5" xfId="25574" xr:uid="{B71A606B-4375-4ECD-90BD-B350CEBE3DF2}"/>
    <cellStyle name="Normal 2 29 4 5 6" xfId="25575" xr:uid="{25C345D4-A66A-41E5-9A36-A8CB70951783}"/>
    <cellStyle name="Normal 2 29 4 6" xfId="25576" xr:uid="{745E7BDB-9ECE-4205-A52B-3F5DAF2D5A75}"/>
    <cellStyle name="Normal 2 29 4 6 2" xfId="25577" xr:uid="{367CA56F-4E4B-481A-8649-8268CE33F5AD}"/>
    <cellStyle name="Normal 2 29 4 6 3" xfId="25578" xr:uid="{987D10A3-6A03-46AB-BAA5-94CEB7232A37}"/>
    <cellStyle name="Normal 2 29 4 6 4" xfId="25579" xr:uid="{18D3EA06-98D3-47B9-9DD2-05688F00750E}"/>
    <cellStyle name="Normal 2 29 4 6 5" xfId="25580" xr:uid="{5E6C905D-7255-4BB0-964E-8E10D78567C5}"/>
    <cellStyle name="Normal 2 29 4 6 6" xfId="25581" xr:uid="{1D9B1B9D-7EEC-4F25-963F-9E95E54BB2F2}"/>
    <cellStyle name="Normal 2 29 4 7" xfId="25582" xr:uid="{F1B4C25D-1879-4B4C-B7BE-CDB7A4C5C0F6}"/>
    <cellStyle name="Normal 2 29 4 7 2" xfId="25583" xr:uid="{ECDAB3A1-95A4-434D-967E-166F5BCC839B}"/>
    <cellStyle name="Normal 2 29 4 7 3" xfId="25584" xr:uid="{CF983A4B-91C3-42C7-B25D-4ABDF83FA718}"/>
    <cellStyle name="Normal 2 29 4 7 4" xfId="25585" xr:uid="{E68F355F-B04B-4C35-95AD-86D61E46DD83}"/>
    <cellStyle name="Normal 2 29 4 7 5" xfId="25586" xr:uid="{8C8770E2-89C6-4F6D-BA6E-76AAEB1DD736}"/>
    <cellStyle name="Normal 2 29 4 7 6" xfId="25587" xr:uid="{90DC5AE9-4748-4D7F-9A27-4E9271316CC7}"/>
    <cellStyle name="Normal 2 29 4 8" xfId="25588" xr:uid="{26D9E6B1-380A-4676-8B09-E6C73BD001FD}"/>
    <cellStyle name="Normal 2 29 4 8 2" xfId="25589" xr:uid="{AB347B92-8417-44F9-AFCD-338F7B74EDB2}"/>
    <cellStyle name="Normal 2 29 4 8 3" xfId="25590" xr:uid="{1DD781DF-885C-42D7-98CE-1345A8C7E1EF}"/>
    <cellStyle name="Normal 2 29 4 8 4" xfId="25591" xr:uid="{DC8D242E-EC1C-4B83-BAE2-B816AE3A6D1E}"/>
    <cellStyle name="Normal 2 29 4 8 5" xfId="25592" xr:uid="{862A1F2A-27FB-4B0B-9441-DC03A9B2F4E8}"/>
    <cellStyle name="Normal 2 29 4 8 6" xfId="25593" xr:uid="{329B7B18-CA4D-4392-ACE7-41FE05252E56}"/>
    <cellStyle name="Normal 2 29 4 9" xfId="25594" xr:uid="{715838F0-6D0A-4B4D-B9A3-40132C4CDCF0}"/>
    <cellStyle name="Normal 2 29 40" xfId="25595" xr:uid="{FB147648-7712-461B-A74A-012A52B2B388}"/>
    <cellStyle name="Normal 2 29 41" xfId="25596" xr:uid="{361BA0B9-6431-4476-AFA7-B59304649A05}"/>
    <cellStyle name="Normal 2 29 42" xfId="25597" xr:uid="{1F7F9576-273A-4C12-AF41-099084FA21C5}"/>
    <cellStyle name="Normal 2 29 43" xfId="25598" xr:uid="{9229E49F-482E-47F9-BBF8-311A9476A6D2}"/>
    <cellStyle name="Normal 2 29 44" xfId="25599" xr:uid="{765C849F-88DF-42A7-AACB-83E3A519257C}"/>
    <cellStyle name="Normal 2 29 45" xfId="25600" xr:uid="{6CCA2FE8-9E8B-40B1-B815-ECA740AE028E}"/>
    <cellStyle name="Normal 2 29 46" xfId="25601" xr:uid="{B8161489-DA9A-4BD6-9EFB-9F665C06E32D}"/>
    <cellStyle name="Normal 2 29 47" xfId="25602" xr:uid="{78EE3DB6-2DD1-441D-A13C-76A6E61B1E33}"/>
    <cellStyle name="Normal 2 29 48" xfId="25603" xr:uid="{8AD9673B-8BA1-4E60-84A8-5AC8BE9450E8}"/>
    <cellStyle name="Normal 2 29 5" xfId="25604" xr:uid="{44A625F8-BE7D-4AA4-9716-13BD4A893A62}"/>
    <cellStyle name="Normal 2 29 5 10" xfId="25605" xr:uid="{4DE8B72D-5D79-4D0C-97FC-208527819EF3}"/>
    <cellStyle name="Normal 2 29 5 11" xfId="25606" xr:uid="{3A110074-9F07-4802-AB21-C94FCA187D51}"/>
    <cellStyle name="Normal 2 29 5 12" xfId="25607" xr:uid="{970BE64E-43B1-4AF9-8203-F37EF9855774}"/>
    <cellStyle name="Normal 2 29 5 13" xfId="25608" xr:uid="{5CE53DA0-D2D6-45EC-BCD5-9FD71F307800}"/>
    <cellStyle name="Normal 2 29 5 2" xfId="25609" xr:uid="{03B546F7-13AC-4391-AB24-404EF77BDB41}"/>
    <cellStyle name="Normal 2 29 5 2 2" xfId="25610" xr:uid="{846419EE-336F-4E9A-BB27-CD66506BEA23}"/>
    <cellStyle name="Normal 2 29 5 2 3" xfId="25611" xr:uid="{342C68D0-2425-4573-977B-9C67D20EE60B}"/>
    <cellStyle name="Normal 2 29 5 2 4" xfId="25612" xr:uid="{18D5C7D3-0D44-4E58-8256-54402F45CBEB}"/>
    <cellStyle name="Normal 2 29 5 2 5" xfId="25613" xr:uid="{A45D9ABE-331D-43E4-9F34-04FD14EDED13}"/>
    <cellStyle name="Normal 2 29 5 2 6" xfId="25614" xr:uid="{B8A71936-5B6C-42A3-BF0F-0AFFF1A54317}"/>
    <cellStyle name="Normal 2 29 5 3" xfId="25615" xr:uid="{4B5D9129-537C-4BF8-9BA6-0ACDB88670FE}"/>
    <cellStyle name="Normal 2 29 5 3 2" xfId="25616" xr:uid="{88CE9CC1-5985-4297-A166-082E0D44D589}"/>
    <cellStyle name="Normal 2 29 5 3 3" xfId="25617" xr:uid="{B0A180BD-1C28-4083-9086-E0DABA9851D0}"/>
    <cellStyle name="Normal 2 29 5 3 4" xfId="25618" xr:uid="{A9DEC56A-3BB0-472F-B466-5C910EEEF414}"/>
    <cellStyle name="Normal 2 29 5 3 5" xfId="25619" xr:uid="{10B5099D-9E4B-45BE-9381-3598FB1FDF28}"/>
    <cellStyle name="Normal 2 29 5 3 6" xfId="25620" xr:uid="{4079F003-9674-4B6B-91BB-F81B8DFB6281}"/>
    <cellStyle name="Normal 2 29 5 4" xfId="25621" xr:uid="{E0174BCB-B222-4DDA-9339-F6C7B6C6CC18}"/>
    <cellStyle name="Normal 2 29 5 4 2" xfId="25622" xr:uid="{09C5AEAC-1DEA-4D5A-90B3-1B076E7621CD}"/>
    <cellStyle name="Normal 2 29 5 4 3" xfId="25623" xr:uid="{452DA9E6-4E21-4FF8-97C7-052B60619394}"/>
    <cellStyle name="Normal 2 29 5 4 4" xfId="25624" xr:uid="{AB2B8F0D-3FDD-4CBF-9AA5-23A4E2C79098}"/>
    <cellStyle name="Normal 2 29 5 4 5" xfId="25625" xr:uid="{BE28E4D9-853D-468D-B23E-04C82230FB8A}"/>
    <cellStyle name="Normal 2 29 5 4 6" xfId="25626" xr:uid="{BF9C8503-138C-4CEF-B25B-3AB1430AC1BE}"/>
    <cellStyle name="Normal 2 29 5 5" xfId="25627" xr:uid="{774DE3CF-14A6-4FBC-B759-FD74C591C0EB}"/>
    <cellStyle name="Normal 2 29 5 5 2" xfId="25628" xr:uid="{B779BB02-818D-4731-BF07-64FF60E09DBB}"/>
    <cellStyle name="Normal 2 29 5 5 3" xfId="25629" xr:uid="{4913E7A8-8F40-453C-8D6C-98F1F03F3F01}"/>
    <cellStyle name="Normal 2 29 5 5 4" xfId="25630" xr:uid="{B9060B16-0C32-4DE1-A142-E422F7018A4E}"/>
    <cellStyle name="Normal 2 29 5 5 5" xfId="25631" xr:uid="{418B8360-0B6C-4B3C-BE73-02B594C9194F}"/>
    <cellStyle name="Normal 2 29 5 5 6" xfId="25632" xr:uid="{9A175C2D-A49D-4892-81E3-E0F19FBB778D}"/>
    <cellStyle name="Normal 2 29 5 6" xfId="25633" xr:uid="{9A30C7D5-C39C-4FD6-A055-68C8D693D582}"/>
    <cellStyle name="Normal 2 29 5 6 2" xfId="25634" xr:uid="{BC260FF0-9F1C-4086-B4D8-AD56B7054D36}"/>
    <cellStyle name="Normal 2 29 5 6 3" xfId="25635" xr:uid="{C8C7403F-ED6D-4078-AB3D-B8C36A163302}"/>
    <cellStyle name="Normal 2 29 5 6 4" xfId="25636" xr:uid="{EA724306-4377-4E6C-BEAE-BBC2556BD7AA}"/>
    <cellStyle name="Normal 2 29 5 6 5" xfId="25637" xr:uid="{C83D1D5B-CAA3-4D81-B1E2-F93E004A4AF7}"/>
    <cellStyle name="Normal 2 29 5 6 6" xfId="25638" xr:uid="{8BD7F438-9951-4475-9C26-DDB7B737AE3C}"/>
    <cellStyle name="Normal 2 29 5 7" xfId="25639" xr:uid="{CF2FEFE7-F314-4556-99C6-8794B1201E83}"/>
    <cellStyle name="Normal 2 29 5 7 2" xfId="25640" xr:uid="{02276FF8-353C-4014-BC69-18659709F37D}"/>
    <cellStyle name="Normal 2 29 5 7 3" xfId="25641" xr:uid="{13267849-1B71-4C1F-BD6F-06375C4240FB}"/>
    <cellStyle name="Normal 2 29 5 7 4" xfId="25642" xr:uid="{D0422791-D414-4E23-921C-2E92FFEA5AF5}"/>
    <cellStyle name="Normal 2 29 5 7 5" xfId="25643" xr:uid="{42A73564-7600-432C-B9E0-E8365B2D0360}"/>
    <cellStyle name="Normal 2 29 5 7 6" xfId="25644" xr:uid="{FDE1EDF8-B9DF-489D-9789-56F85AE07374}"/>
    <cellStyle name="Normal 2 29 5 8" xfId="25645" xr:uid="{BE0F5549-4CBC-4288-9E1D-00A8FE18D96E}"/>
    <cellStyle name="Normal 2 29 5 8 2" xfId="25646" xr:uid="{53C5CC72-0074-4A23-9891-752F25CE806A}"/>
    <cellStyle name="Normal 2 29 5 8 3" xfId="25647" xr:uid="{02C96B0D-FFAD-44DF-AE5B-D96367B3F867}"/>
    <cellStyle name="Normal 2 29 5 8 4" xfId="25648" xr:uid="{3AE63828-66EB-4493-9AFE-7FE6BC46B673}"/>
    <cellStyle name="Normal 2 29 5 8 5" xfId="25649" xr:uid="{B56443B7-DA11-403F-A64F-E7AD1CE364F8}"/>
    <cellStyle name="Normal 2 29 5 8 6" xfId="25650" xr:uid="{067746CA-E454-4269-B9BC-F2369E6F731F}"/>
    <cellStyle name="Normal 2 29 5 9" xfId="25651" xr:uid="{E9B02624-F09A-46D1-BE85-42938811002B}"/>
    <cellStyle name="Normal 2 29 6" xfId="25652" xr:uid="{8EB1466D-81CB-4CF0-9476-9DCA5FF37BD6}"/>
    <cellStyle name="Normal 2 29 6 10" xfId="25653" xr:uid="{C381FBCA-8A2E-479C-BAF2-8E456B24F363}"/>
    <cellStyle name="Normal 2 29 6 11" xfId="25654" xr:uid="{F05D0FC5-6941-441A-BC09-068EE3468A41}"/>
    <cellStyle name="Normal 2 29 6 12" xfId="25655" xr:uid="{22861C65-DC06-4EAD-8A71-BAD062AB997B}"/>
    <cellStyle name="Normal 2 29 6 13" xfId="25656" xr:uid="{1C7537FB-8585-44D7-A418-ADB152CDB8A3}"/>
    <cellStyle name="Normal 2 29 6 2" xfId="25657" xr:uid="{A25A453F-FF59-4EDE-BF03-F55E3BFCBB4C}"/>
    <cellStyle name="Normal 2 29 6 2 2" xfId="25658" xr:uid="{98424AEF-5FB5-45AF-808D-3756E981505D}"/>
    <cellStyle name="Normal 2 29 6 2 3" xfId="25659" xr:uid="{7579376D-78F4-4C78-B541-27A7D382DC5E}"/>
    <cellStyle name="Normal 2 29 6 2 4" xfId="25660" xr:uid="{ACD31525-6B54-4AC1-B129-AF8627BCD8D0}"/>
    <cellStyle name="Normal 2 29 6 2 5" xfId="25661" xr:uid="{19A442B8-BF54-49F4-B174-A0CF7ABF2C8D}"/>
    <cellStyle name="Normal 2 29 6 2 6" xfId="25662" xr:uid="{431CBA94-25F0-4497-9E05-4916841C4C92}"/>
    <cellStyle name="Normal 2 29 6 3" xfId="25663" xr:uid="{B422CD9C-954B-4D3F-BF5C-B104DCE6BC9A}"/>
    <cellStyle name="Normal 2 29 6 3 2" xfId="25664" xr:uid="{E9635BE1-F0C2-4DFF-B075-FC8BE18DD83A}"/>
    <cellStyle name="Normal 2 29 6 3 3" xfId="25665" xr:uid="{53734982-FF24-45E9-8B3B-ACA9427AFF6D}"/>
    <cellStyle name="Normal 2 29 6 3 4" xfId="25666" xr:uid="{4383E34D-D62D-4DB4-9694-38A22D9C7053}"/>
    <cellStyle name="Normal 2 29 6 3 5" xfId="25667" xr:uid="{17D9522C-D61B-4A6F-B2A2-1B6F48E0E669}"/>
    <cellStyle name="Normal 2 29 6 3 6" xfId="25668" xr:uid="{C46FE634-FF22-4329-BB02-B86E928459E3}"/>
    <cellStyle name="Normal 2 29 6 4" xfId="25669" xr:uid="{E8847B76-0360-493B-A3F0-F023DFF48AF8}"/>
    <cellStyle name="Normal 2 29 6 4 2" xfId="25670" xr:uid="{1BBB7E59-2EA3-444A-BB05-5F1C67970FBB}"/>
    <cellStyle name="Normal 2 29 6 4 3" xfId="25671" xr:uid="{5A30FDCF-A143-4A3B-94DE-A0077FE2CDBF}"/>
    <cellStyle name="Normal 2 29 6 4 4" xfId="25672" xr:uid="{33569F08-B681-45FC-ADF1-EFA85992D8F1}"/>
    <cellStyle name="Normal 2 29 6 4 5" xfId="25673" xr:uid="{2466C815-C89A-4AB2-BF7A-7A50E64A9C98}"/>
    <cellStyle name="Normal 2 29 6 4 6" xfId="25674" xr:uid="{21C26A1D-9FCD-4772-83CF-B343A9BC59AF}"/>
    <cellStyle name="Normal 2 29 6 5" xfId="25675" xr:uid="{BB8D6C18-7EF8-4348-8305-E2EE214E51C3}"/>
    <cellStyle name="Normal 2 29 6 5 2" xfId="25676" xr:uid="{6AA52D63-3294-4040-8DFF-8A82EED310A4}"/>
    <cellStyle name="Normal 2 29 6 5 3" xfId="25677" xr:uid="{DA34143B-5360-4440-81C4-FDFD099C93C5}"/>
    <cellStyle name="Normal 2 29 6 5 4" xfId="25678" xr:uid="{B1D6D290-3795-42BA-ACF4-B76EBC2F812F}"/>
    <cellStyle name="Normal 2 29 6 5 5" xfId="25679" xr:uid="{C0CE09D4-DC82-42C5-8E4B-05F7961BE3F5}"/>
    <cellStyle name="Normal 2 29 6 5 6" xfId="25680" xr:uid="{CDB56999-F0DF-4C36-B02D-5E8278098261}"/>
    <cellStyle name="Normal 2 29 6 6" xfId="25681" xr:uid="{85ED674B-E354-4116-ADF1-063249C4E8D7}"/>
    <cellStyle name="Normal 2 29 6 6 2" xfId="25682" xr:uid="{EAFA377D-7FE3-4550-9AF4-087AC3B5DFA0}"/>
    <cellStyle name="Normal 2 29 6 6 3" xfId="25683" xr:uid="{684EF22B-187E-48E2-A222-B12302A05849}"/>
    <cellStyle name="Normal 2 29 6 6 4" xfId="25684" xr:uid="{EBFA2C39-85A3-44D0-95F5-687807A1EA3B}"/>
    <cellStyle name="Normal 2 29 6 6 5" xfId="25685" xr:uid="{EA8686D7-87A0-47E9-84BC-A3E2DA4E7889}"/>
    <cellStyle name="Normal 2 29 6 6 6" xfId="25686" xr:uid="{8CC2717B-B200-4B5E-A7B7-D4D391ED0617}"/>
    <cellStyle name="Normal 2 29 6 7" xfId="25687" xr:uid="{01669734-AD45-41A2-B2A8-81AE36200E5A}"/>
    <cellStyle name="Normal 2 29 6 7 2" xfId="25688" xr:uid="{35E6A545-4A9B-4F02-894F-FAEEB62310B3}"/>
    <cellStyle name="Normal 2 29 6 7 3" xfId="25689" xr:uid="{7D1D0E1D-6ACC-4F80-BB69-87EA70B941CC}"/>
    <cellStyle name="Normal 2 29 6 7 4" xfId="25690" xr:uid="{E8638B3E-4E1A-48C2-8590-5DCE81080282}"/>
    <cellStyle name="Normal 2 29 6 7 5" xfId="25691" xr:uid="{823504E8-1CD5-445D-B697-061E83990C83}"/>
    <cellStyle name="Normal 2 29 6 7 6" xfId="25692" xr:uid="{5DE26790-E5EF-4AA0-873F-156DD24BC0BC}"/>
    <cellStyle name="Normal 2 29 6 8" xfId="25693" xr:uid="{CD8DF3F1-623B-483D-A0CF-56CE08455373}"/>
    <cellStyle name="Normal 2 29 6 8 2" xfId="25694" xr:uid="{9E15F717-973A-4CE2-A7F9-D03FF9D3E9CB}"/>
    <cellStyle name="Normal 2 29 6 8 3" xfId="25695" xr:uid="{B03B176A-A67E-4429-BD56-BFD9321317D1}"/>
    <cellStyle name="Normal 2 29 6 8 4" xfId="25696" xr:uid="{E42B9D46-EFC0-455C-A025-768432CF6D43}"/>
    <cellStyle name="Normal 2 29 6 8 5" xfId="25697" xr:uid="{D803BFC8-F71B-41D9-A032-7A6FB6779898}"/>
    <cellStyle name="Normal 2 29 6 8 6" xfId="25698" xr:uid="{7564B1A2-254B-473F-84A7-0764A0675AD8}"/>
    <cellStyle name="Normal 2 29 6 9" xfId="25699" xr:uid="{F39A880B-0CAB-4E77-A981-78DE1F23A666}"/>
    <cellStyle name="Normal 2 29 7" xfId="25700" xr:uid="{FBE98C1B-E4D9-428D-B396-AFD007521D67}"/>
    <cellStyle name="Normal 2 29 7 10" xfId="25701" xr:uid="{8ACF63E7-55DD-4152-A73E-C11B533B1243}"/>
    <cellStyle name="Normal 2 29 7 11" xfId="25702" xr:uid="{1F560B9A-507D-4D37-A3C1-E5C273A7B18A}"/>
    <cellStyle name="Normal 2 29 7 12" xfId="25703" xr:uid="{4777D798-71D3-4153-81E8-8BF8EE38082F}"/>
    <cellStyle name="Normal 2 29 7 13" xfId="25704" xr:uid="{07ED5C96-5391-4114-84A0-5BF2E0816CA6}"/>
    <cellStyle name="Normal 2 29 7 2" xfId="25705" xr:uid="{8E1413B5-582F-49D0-BFE1-6AD1BC4C5588}"/>
    <cellStyle name="Normal 2 29 7 2 2" xfId="25706" xr:uid="{1051C20B-3884-43C7-8A21-ECBF26E1A124}"/>
    <cellStyle name="Normal 2 29 7 2 3" xfId="25707" xr:uid="{F1958D78-EFA0-4D4D-BBA8-20223A9F8BA0}"/>
    <cellStyle name="Normal 2 29 7 2 4" xfId="25708" xr:uid="{49D3BF76-14F6-45A1-AA9C-0E2C0E409169}"/>
    <cellStyle name="Normal 2 29 7 2 5" xfId="25709" xr:uid="{763F499F-60AB-4CF9-8286-AE1C66B9E2A7}"/>
    <cellStyle name="Normal 2 29 7 2 6" xfId="25710" xr:uid="{AB759000-FD55-4611-8DE0-6FD73D7C6DC2}"/>
    <cellStyle name="Normal 2 29 7 3" xfId="25711" xr:uid="{645587A5-B5B1-4337-A467-AA32EF564820}"/>
    <cellStyle name="Normal 2 29 7 3 2" xfId="25712" xr:uid="{3B6B8811-3EF2-44E0-A937-D96061627B35}"/>
    <cellStyle name="Normal 2 29 7 3 3" xfId="25713" xr:uid="{64FBD09E-B270-4128-9420-283C9DB67D6E}"/>
    <cellStyle name="Normal 2 29 7 3 4" xfId="25714" xr:uid="{E27C359C-3DF5-4968-AD58-F33045F7C9FC}"/>
    <cellStyle name="Normal 2 29 7 3 5" xfId="25715" xr:uid="{5ED88EC2-9376-43A9-B1C4-FD4C45204622}"/>
    <cellStyle name="Normal 2 29 7 3 6" xfId="25716" xr:uid="{89D2B05B-9DBB-470B-80A9-A66EAF025B0E}"/>
    <cellStyle name="Normal 2 29 7 4" xfId="25717" xr:uid="{04B925D2-56CA-478E-A6A3-35C288413E13}"/>
    <cellStyle name="Normal 2 29 7 4 2" xfId="25718" xr:uid="{2CE989E2-1130-40CE-A7E9-B86BED2F1FFA}"/>
    <cellStyle name="Normal 2 29 7 4 3" xfId="25719" xr:uid="{A1EE4D47-F07C-4DA8-B6E8-CAB61E6768C1}"/>
    <cellStyle name="Normal 2 29 7 4 4" xfId="25720" xr:uid="{F44F5216-2831-4C12-9F73-F17292C2F67A}"/>
    <cellStyle name="Normal 2 29 7 4 5" xfId="25721" xr:uid="{EFC10234-DA96-49B7-B492-ACCA0EE667AF}"/>
    <cellStyle name="Normal 2 29 7 4 6" xfId="25722" xr:uid="{5F1A39A2-6589-4491-9BE7-B01E250E3053}"/>
    <cellStyle name="Normal 2 29 7 5" xfId="25723" xr:uid="{F59905C6-E189-408B-99BA-E9C4D2A9D8BB}"/>
    <cellStyle name="Normal 2 29 7 5 2" xfId="25724" xr:uid="{D330114E-CCC5-45D2-A2D5-382F2CFFEE0B}"/>
    <cellStyle name="Normal 2 29 7 5 3" xfId="25725" xr:uid="{4B31B1AD-2CEA-48DC-9B25-A9A5BFC07F5B}"/>
    <cellStyle name="Normal 2 29 7 5 4" xfId="25726" xr:uid="{3EBEC889-304B-4B2C-ACB7-5F3D7958D60D}"/>
    <cellStyle name="Normal 2 29 7 5 5" xfId="25727" xr:uid="{33311A74-DC42-4BB5-9973-CA6E76114713}"/>
    <cellStyle name="Normal 2 29 7 5 6" xfId="25728" xr:uid="{FD47F632-632D-417C-89BC-48315266C54F}"/>
    <cellStyle name="Normal 2 29 7 6" xfId="25729" xr:uid="{F916AA2B-837B-493C-8171-D1B86ECB50EC}"/>
    <cellStyle name="Normal 2 29 7 6 2" xfId="25730" xr:uid="{8B1150E9-2578-476A-8D2C-4993576C0D77}"/>
    <cellStyle name="Normal 2 29 7 6 3" xfId="25731" xr:uid="{60F2C268-74D0-4AC4-BBB6-0D93A79999F8}"/>
    <cellStyle name="Normal 2 29 7 6 4" xfId="25732" xr:uid="{880C2BD8-9EF6-472A-B2C0-BA5B04730926}"/>
    <cellStyle name="Normal 2 29 7 6 5" xfId="25733" xr:uid="{21A90B63-2CB2-4250-BEAD-7C10D59F91AF}"/>
    <cellStyle name="Normal 2 29 7 6 6" xfId="25734" xr:uid="{4C3215F0-8250-4DFA-BB22-C1347C9EDB65}"/>
    <cellStyle name="Normal 2 29 7 7" xfId="25735" xr:uid="{1A1FB0F1-250D-4580-B34F-B530E417D4C4}"/>
    <cellStyle name="Normal 2 29 7 7 2" xfId="25736" xr:uid="{5511D76E-B327-43CC-86D6-011CD44A6596}"/>
    <cellStyle name="Normal 2 29 7 7 3" xfId="25737" xr:uid="{AAAA0E83-CE2F-42FB-BD89-A5451BAFF61E}"/>
    <cellStyle name="Normal 2 29 7 7 4" xfId="25738" xr:uid="{A55C5FB8-6880-489C-BB2B-C3829AA8DF29}"/>
    <cellStyle name="Normal 2 29 7 7 5" xfId="25739" xr:uid="{19F21DCD-C666-45D0-895A-80AC30BF1A6D}"/>
    <cellStyle name="Normal 2 29 7 7 6" xfId="25740" xr:uid="{A75E4DE1-C3F4-4F61-BFC5-DDC2B9AC0418}"/>
    <cellStyle name="Normal 2 29 7 8" xfId="25741" xr:uid="{49B0212F-3DA3-4385-B4CB-A28522676EE8}"/>
    <cellStyle name="Normal 2 29 7 8 2" xfId="25742" xr:uid="{C292FFCD-04E0-4EBD-9334-FD58649C3457}"/>
    <cellStyle name="Normal 2 29 7 8 3" xfId="25743" xr:uid="{B672C28F-7D23-47A0-9B72-245AE9D6E679}"/>
    <cellStyle name="Normal 2 29 7 8 4" xfId="25744" xr:uid="{D20F0482-B8C3-43E7-8CB3-AD84D50163AB}"/>
    <cellStyle name="Normal 2 29 7 8 5" xfId="25745" xr:uid="{17E5376B-C66A-4A51-AD7E-B72361CEF330}"/>
    <cellStyle name="Normal 2 29 7 8 6" xfId="25746" xr:uid="{E230C72C-4081-44A3-BA53-8B8AF4C19EAA}"/>
    <cellStyle name="Normal 2 29 7 9" xfId="25747" xr:uid="{9C65D2EC-F6B3-439B-BD70-EAF2B501285D}"/>
    <cellStyle name="Normal 2 29 8" xfId="25748" xr:uid="{B32A6781-56BB-4682-BCE0-8665861A21A1}"/>
    <cellStyle name="Normal 2 29 8 10" xfId="25749" xr:uid="{27C08481-F6D9-4967-A84D-12216D78C2DC}"/>
    <cellStyle name="Normal 2 29 8 11" xfId="25750" xr:uid="{9A39C2B6-2BEE-4C39-B41F-93A1D2583EE7}"/>
    <cellStyle name="Normal 2 29 8 12" xfId="25751" xr:uid="{374913B5-70BE-4BEA-BBA0-4E9F18B91F8B}"/>
    <cellStyle name="Normal 2 29 8 13" xfId="25752" xr:uid="{759A7BCE-D14A-4732-A49E-0A4EA439F082}"/>
    <cellStyle name="Normal 2 29 8 2" xfId="25753" xr:uid="{69E3B88D-3CA9-4BC5-9D87-31FFAF49185A}"/>
    <cellStyle name="Normal 2 29 8 2 2" xfId="25754" xr:uid="{4C6C3A4D-DB21-454A-9EE7-D065453EA007}"/>
    <cellStyle name="Normal 2 29 8 2 3" xfId="25755" xr:uid="{9120504A-4B04-45F6-A7BE-55FC8228B766}"/>
    <cellStyle name="Normal 2 29 8 2 4" xfId="25756" xr:uid="{04BD63ED-FF58-4366-B4A8-B9BBEC1D7252}"/>
    <cellStyle name="Normal 2 29 8 2 5" xfId="25757" xr:uid="{1593F619-0210-4526-A956-656B6C755BF3}"/>
    <cellStyle name="Normal 2 29 8 2 6" xfId="25758" xr:uid="{E5BA219F-D297-49FC-B781-2DB83362C19C}"/>
    <cellStyle name="Normal 2 29 8 3" xfId="25759" xr:uid="{78889BF1-9F4B-4AB2-B9FD-20EB49680496}"/>
    <cellStyle name="Normal 2 29 8 3 2" xfId="25760" xr:uid="{2012F398-25F7-4D3C-9786-E3C312DA481C}"/>
    <cellStyle name="Normal 2 29 8 3 3" xfId="25761" xr:uid="{3E555C03-ACB6-4678-BC0D-3F173A36C63F}"/>
    <cellStyle name="Normal 2 29 8 3 4" xfId="25762" xr:uid="{A083D4B5-CDE8-4320-A13B-B0C37605B971}"/>
    <cellStyle name="Normal 2 29 8 3 5" xfId="25763" xr:uid="{4D8F1068-7CD6-4E7C-8ED7-59693BB32C04}"/>
    <cellStyle name="Normal 2 29 8 3 6" xfId="25764" xr:uid="{B80417CB-105A-492C-B235-4F78F8A78F3D}"/>
    <cellStyle name="Normal 2 29 8 4" xfId="25765" xr:uid="{7CDF16AB-5617-43AC-9828-EE1D986A9DB8}"/>
    <cellStyle name="Normal 2 29 8 4 2" xfId="25766" xr:uid="{3FE60C7C-E449-48DF-A2FF-ECD0B3DADE81}"/>
    <cellStyle name="Normal 2 29 8 4 3" xfId="25767" xr:uid="{FE915A3A-DD13-4EB7-8B11-3E32374D6E0F}"/>
    <cellStyle name="Normal 2 29 8 4 4" xfId="25768" xr:uid="{CCBC06FA-C908-4C25-9D17-40EA9297B398}"/>
    <cellStyle name="Normal 2 29 8 4 5" xfId="25769" xr:uid="{BC324314-DFCA-4582-8AC7-5756CE9C6244}"/>
    <cellStyle name="Normal 2 29 8 4 6" xfId="25770" xr:uid="{D95BB0FF-5C9F-4FB7-889D-EA5B188193AD}"/>
    <cellStyle name="Normal 2 29 8 5" xfId="25771" xr:uid="{65489E33-66AF-4BA8-A9FE-310790427831}"/>
    <cellStyle name="Normal 2 29 8 5 2" xfId="25772" xr:uid="{A82A087D-FE99-457F-8F7A-DD1F6FF7D5DA}"/>
    <cellStyle name="Normal 2 29 8 5 3" xfId="25773" xr:uid="{05FFE364-CE6D-4AFC-A9DA-839AE15D1B07}"/>
    <cellStyle name="Normal 2 29 8 5 4" xfId="25774" xr:uid="{186DC224-7D2A-4585-9BE1-4D5547A67CAF}"/>
    <cellStyle name="Normal 2 29 8 5 5" xfId="25775" xr:uid="{9CB1B1E3-E2E4-4A3E-8FB2-554AA9572501}"/>
    <cellStyle name="Normal 2 29 8 5 6" xfId="25776" xr:uid="{09873D23-93E6-497D-9CEB-3AA8D989573F}"/>
    <cellStyle name="Normal 2 29 8 6" xfId="25777" xr:uid="{936A2902-488D-4DFE-B5D0-1016FFB77067}"/>
    <cellStyle name="Normal 2 29 8 6 2" xfId="25778" xr:uid="{093114F6-566A-4016-ABEA-FDED345BE422}"/>
    <cellStyle name="Normal 2 29 8 6 3" xfId="25779" xr:uid="{C980F6F9-6407-4FBA-B3E7-E0FB93ADA2B7}"/>
    <cellStyle name="Normal 2 29 8 6 4" xfId="25780" xr:uid="{5C60F643-0F1A-4808-89DD-5047AB3F82AA}"/>
    <cellStyle name="Normal 2 29 8 6 5" xfId="25781" xr:uid="{4BFC3D9F-AB70-467F-99EE-89A66151E4A0}"/>
    <cellStyle name="Normal 2 29 8 6 6" xfId="25782" xr:uid="{190D5A17-EEFA-4585-8EC5-2884F240D85A}"/>
    <cellStyle name="Normal 2 29 8 7" xfId="25783" xr:uid="{0FE958B7-12A1-41A2-81BA-DCB6CE03FDC5}"/>
    <cellStyle name="Normal 2 29 8 7 2" xfId="25784" xr:uid="{77F3C24E-F1A6-49B3-8235-14439FC13A73}"/>
    <cellStyle name="Normal 2 29 8 7 3" xfId="25785" xr:uid="{7EDC8120-E36C-4755-8E0C-0C1DFC56AB7E}"/>
    <cellStyle name="Normal 2 29 8 7 4" xfId="25786" xr:uid="{4352BE9F-1985-4002-946E-9290BE8B07B5}"/>
    <cellStyle name="Normal 2 29 8 7 5" xfId="25787" xr:uid="{4CBCBA37-A5FB-41D8-BE91-78A9AD2C80BA}"/>
    <cellStyle name="Normal 2 29 8 7 6" xfId="25788" xr:uid="{E921C51A-C980-488D-9E96-B88C41733487}"/>
    <cellStyle name="Normal 2 29 8 8" xfId="25789" xr:uid="{29ABF972-290B-4712-A677-2A62E467DC01}"/>
    <cellStyle name="Normal 2 29 8 8 2" xfId="25790" xr:uid="{44AD4E49-D2C0-48A4-B88C-876E2E7F8335}"/>
    <cellStyle name="Normal 2 29 8 8 3" xfId="25791" xr:uid="{B39654E8-9ED4-4602-8C90-7F865B4A9A88}"/>
    <cellStyle name="Normal 2 29 8 8 4" xfId="25792" xr:uid="{68CDC6BB-BAA0-46A3-A4C7-A24777378C54}"/>
    <cellStyle name="Normal 2 29 8 8 5" xfId="25793" xr:uid="{14E05CCA-EA37-4367-97A6-3A4DC5D4C608}"/>
    <cellStyle name="Normal 2 29 8 8 6" xfId="25794" xr:uid="{CA5CD9E2-6476-418C-8EC2-F217DF94D642}"/>
    <cellStyle name="Normal 2 29 8 9" xfId="25795" xr:uid="{0BDC6CE7-BC39-4864-9102-88EB4E13BC38}"/>
    <cellStyle name="Normal 2 29 9" xfId="25796" xr:uid="{459AC755-640E-4734-9722-603A78BAE8D0}"/>
    <cellStyle name="Normal 2 29 9 10" xfId="25797" xr:uid="{C572833E-3DD4-48AF-848B-BEA6D1E07236}"/>
    <cellStyle name="Normal 2 29 9 11" xfId="25798" xr:uid="{CA5B231C-F593-4D69-A815-23CC168AA214}"/>
    <cellStyle name="Normal 2 29 9 12" xfId="25799" xr:uid="{98AAEE35-9428-43DB-99BA-2DFD5BF16481}"/>
    <cellStyle name="Normal 2 29 9 13" xfId="25800" xr:uid="{11462003-0575-496F-BBB4-EF9AE4210347}"/>
    <cellStyle name="Normal 2 29 9 2" xfId="25801" xr:uid="{86A82FEF-7065-4E80-9AB3-CA1BDE819E3A}"/>
    <cellStyle name="Normal 2 29 9 2 2" xfId="25802" xr:uid="{1111E910-0A96-4C94-94AB-43D0E8A5C9C4}"/>
    <cellStyle name="Normal 2 29 9 2 3" xfId="25803" xr:uid="{2C95662B-1C8C-4107-8F2D-61C0B14177C8}"/>
    <cellStyle name="Normal 2 29 9 2 4" xfId="25804" xr:uid="{0E18A421-8EDD-4910-B651-F494ACCC7FC6}"/>
    <cellStyle name="Normal 2 29 9 2 5" xfId="25805" xr:uid="{244AA8A5-F6E9-44A2-8328-C372320B5559}"/>
    <cellStyle name="Normal 2 29 9 2 6" xfId="25806" xr:uid="{6201AEA6-44B6-4AFD-BFDF-DB456AA52B3E}"/>
    <cellStyle name="Normal 2 29 9 3" xfId="25807" xr:uid="{382F6B85-90AF-4093-9793-8C52ADD477A5}"/>
    <cellStyle name="Normal 2 29 9 3 2" xfId="25808" xr:uid="{145D3B86-0B39-4866-B621-92CF85F6724B}"/>
    <cellStyle name="Normal 2 29 9 3 3" xfId="25809" xr:uid="{BCEC1384-DEB7-4E32-83E0-AA9BE79CAF57}"/>
    <cellStyle name="Normal 2 29 9 3 4" xfId="25810" xr:uid="{3CDA3ADD-1866-4408-B704-ECA3A46E2B80}"/>
    <cellStyle name="Normal 2 29 9 3 5" xfId="25811" xr:uid="{10B2A87F-B91F-4B59-92EF-062F6BCC6557}"/>
    <cellStyle name="Normal 2 29 9 3 6" xfId="25812" xr:uid="{CD587D9F-8B11-4FA9-9DE5-8E7C90851F45}"/>
    <cellStyle name="Normal 2 29 9 4" xfId="25813" xr:uid="{940C3846-A76D-47BE-A9FA-F028322441F5}"/>
    <cellStyle name="Normal 2 29 9 4 2" xfId="25814" xr:uid="{D0C68642-130A-459B-AD64-1748F831DCD4}"/>
    <cellStyle name="Normal 2 29 9 4 3" xfId="25815" xr:uid="{A7D1B635-0522-4D25-B838-E3A7EB535D77}"/>
    <cellStyle name="Normal 2 29 9 4 4" xfId="25816" xr:uid="{E2A5C4B1-4A09-4FD0-AED6-0A075EFBE1F9}"/>
    <cellStyle name="Normal 2 29 9 4 5" xfId="25817" xr:uid="{14073A95-3B17-4C35-B705-205A93591FA8}"/>
    <cellStyle name="Normal 2 29 9 4 6" xfId="25818" xr:uid="{07688939-1185-417E-906B-CE8514D46458}"/>
    <cellStyle name="Normal 2 29 9 5" xfId="25819" xr:uid="{53EB2332-DF02-41A0-9EFE-A0B1C4F721A0}"/>
    <cellStyle name="Normal 2 29 9 5 2" xfId="25820" xr:uid="{20ABB531-174C-48DC-8066-3276674BAD24}"/>
    <cellStyle name="Normal 2 29 9 5 3" xfId="25821" xr:uid="{C9D0637D-DC35-46B0-A6BB-2E85390E28DC}"/>
    <cellStyle name="Normal 2 29 9 5 4" xfId="25822" xr:uid="{6E2ABC09-A447-47CE-ACAC-E14FA945D928}"/>
    <cellStyle name="Normal 2 29 9 5 5" xfId="25823" xr:uid="{DBEA8DAD-919D-4227-A247-A4F9E2A2EFDC}"/>
    <cellStyle name="Normal 2 29 9 5 6" xfId="25824" xr:uid="{18DA732A-F4F6-43F1-828D-47D076DC3511}"/>
    <cellStyle name="Normal 2 29 9 6" xfId="25825" xr:uid="{53D3E550-DF69-4547-B43C-D876B5D77EBD}"/>
    <cellStyle name="Normal 2 29 9 6 2" xfId="25826" xr:uid="{1C982098-6E5E-463B-86D1-D8496282A5CA}"/>
    <cellStyle name="Normal 2 29 9 6 3" xfId="25827" xr:uid="{43B93CCE-A354-4D36-A775-B7EB76170D20}"/>
    <cellStyle name="Normal 2 29 9 6 4" xfId="25828" xr:uid="{D01F294F-EADF-4CD4-927A-58FAFF058926}"/>
    <cellStyle name="Normal 2 29 9 6 5" xfId="25829" xr:uid="{E38FEE8A-9D13-4C8D-BD12-60B886C7C148}"/>
    <cellStyle name="Normal 2 29 9 6 6" xfId="25830" xr:uid="{3E8D518A-9393-43F2-9ADB-DEAAE14DB3E5}"/>
    <cellStyle name="Normal 2 29 9 7" xfId="25831" xr:uid="{2329BFC8-9DE4-46BD-8FA6-ACD2B7815FC4}"/>
    <cellStyle name="Normal 2 29 9 7 2" xfId="25832" xr:uid="{8074676A-AAD1-404D-BF71-DE5DAD087926}"/>
    <cellStyle name="Normal 2 29 9 7 3" xfId="25833" xr:uid="{45B66F47-6ACC-40F3-812D-CC12E9301642}"/>
    <cellStyle name="Normal 2 29 9 7 4" xfId="25834" xr:uid="{42826281-254D-4235-A8ED-6E5FE2093EFC}"/>
    <cellStyle name="Normal 2 29 9 7 5" xfId="25835" xr:uid="{2FFEFF37-6938-4012-AC46-BD80A4FA6D95}"/>
    <cellStyle name="Normal 2 29 9 7 6" xfId="25836" xr:uid="{4E248B07-ED48-42AD-A4B5-A3A957B52DD8}"/>
    <cellStyle name="Normal 2 29 9 8" xfId="25837" xr:uid="{09D85FC4-2B03-4E9F-86DA-AD942B0F2AE1}"/>
    <cellStyle name="Normal 2 29 9 8 2" xfId="25838" xr:uid="{12F407B2-E984-41FF-89D7-383A758D2931}"/>
    <cellStyle name="Normal 2 29 9 8 3" xfId="25839" xr:uid="{586D3668-925B-4017-AB8B-9468DA507059}"/>
    <cellStyle name="Normal 2 29 9 8 4" xfId="25840" xr:uid="{87878773-923F-41EB-BC5D-8D889C13EBE3}"/>
    <cellStyle name="Normal 2 29 9 8 5" xfId="25841" xr:uid="{806CB646-C407-4011-AA47-5845FF063CBC}"/>
    <cellStyle name="Normal 2 29 9 8 6" xfId="25842" xr:uid="{83067E72-596C-4052-821A-1245553B93AE}"/>
    <cellStyle name="Normal 2 29 9 9" xfId="25843" xr:uid="{08C1420C-FD0F-4D7B-92D8-DE1F88C736A2}"/>
    <cellStyle name="Normal 2 3" xfId="1085" xr:uid="{909E50EA-6CF0-4684-A16F-9879ADE44AD8}"/>
    <cellStyle name="Normal 2 3 10" xfId="25844" xr:uid="{019081AB-DDA3-4550-8738-DE52374A2311}"/>
    <cellStyle name="Normal 2 3 11" xfId="25845" xr:uid="{B8478E96-BE79-4D08-A47F-D2D773ABE016}"/>
    <cellStyle name="Normal 2 3 12" xfId="25846" xr:uid="{47936CE7-8ED4-423A-AA1C-9E4526381B1D}"/>
    <cellStyle name="Normal 2 3 13" xfId="25847" xr:uid="{1A04226A-BCC2-44B5-9454-9BA3342166DF}"/>
    <cellStyle name="Normal 2 3 14" xfId="25848" xr:uid="{A60F4BE1-FAE0-454F-8D84-7846F9DE9597}"/>
    <cellStyle name="Normal 2 3 2" xfId="25849" xr:uid="{9DFF6721-399C-4207-AFBF-DB2A4CC2426E}"/>
    <cellStyle name="Normal 2 3 2 2" xfId="25850" xr:uid="{C9CBE9E7-F1F4-457B-9B79-39FD1167A5DB}"/>
    <cellStyle name="Normal 2 3 2 3" xfId="25851" xr:uid="{82EA55F1-539B-46B4-9C89-CA2434228153}"/>
    <cellStyle name="Normal 2 3 2 4" xfId="25852" xr:uid="{6237B84D-744C-4524-9875-E5A1255A2704}"/>
    <cellStyle name="Normal 2 3 2 5" xfId="25853" xr:uid="{AEAA0FD7-F3F8-4880-9AEE-E5383DE1DA38}"/>
    <cellStyle name="Normal 2 3 2 6" xfId="25854" xr:uid="{92400DE8-CC5C-4504-8843-74F128AADCF6}"/>
    <cellStyle name="Normal 2 3 3" xfId="25855" xr:uid="{091CE3F5-ADF0-4865-B17E-5C63D22190DD}"/>
    <cellStyle name="Normal 2 3 3 2" xfId="25856" xr:uid="{8B458F4E-EA71-46C2-B9F7-1FB9ADA89F0E}"/>
    <cellStyle name="Normal 2 3 3 3" xfId="25857" xr:uid="{7BAD4082-D5B3-46E7-B2ED-FDB7EFBE9845}"/>
    <cellStyle name="Normal 2 3 3 4" xfId="25858" xr:uid="{DB5EF9C7-04E5-408B-9E27-4CDFD8D7F5E9}"/>
    <cellStyle name="Normal 2 3 3 5" xfId="25859" xr:uid="{EC048C6E-31BD-4151-A6B2-2A3D3D69A54D}"/>
    <cellStyle name="Normal 2 3 3 6" xfId="25860" xr:uid="{044D4950-B952-4303-AA2A-CAD63AD0319F}"/>
    <cellStyle name="Normal 2 3 4" xfId="25861" xr:uid="{805615CA-5E2A-40EE-9E71-D9696E9A5388}"/>
    <cellStyle name="Normal 2 3 4 2" xfId="25862" xr:uid="{2FB7FF6F-9CC1-4900-9911-847029332426}"/>
    <cellStyle name="Normal 2 3 4 3" xfId="25863" xr:uid="{42ECB0AD-B733-4A84-82C5-E804288EB8B3}"/>
    <cellStyle name="Normal 2 3 4 4" xfId="25864" xr:uid="{08976643-6AF4-473C-9BF6-4FF5BB8FB901}"/>
    <cellStyle name="Normal 2 3 4 5" xfId="25865" xr:uid="{D5E82FD0-39ED-4806-A925-D28FCDEDF222}"/>
    <cellStyle name="Normal 2 3 4 6" xfId="25866" xr:uid="{6CF0A08F-7ED4-4A66-93C3-229D0333DCD9}"/>
    <cellStyle name="Normal 2 3 5" xfId="25867" xr:uid="{6DEA81A5-7528-4CCB-8E70-2FFD26B02FD3}"/>
    <cellStyle name="Normal 2 3 5 2" xfId="25868" xr:uid="{F60B817E-A148-494A-A94B-5B70C6F1B56E}"/>
    <cellStyle name="Normal 2 3 5 3" xfId="25869" xr:uid="{D4C604C8-7F73-4066-9447-F129330F8A24}"/>
    <cellStyle name="Normal 2 3 5 4" xfId="25870" xr:uid="{1404B1F5-2C8E-4A13-BD38-91123DDBC274}"/>
    <cellStyle name="Normal 2 3 5 5" xfId="25871" xr:uid="{A7956058-94ED-4BD9-A4EE-FAF386C3500D}"/>
    <cellStyle name="Normal 2 3 5 6" xfId="25872" xr:uid="{BAD0D7E3-1BD9-4B0D-A921-50FB4827E03B}"/>
    <cellStyle name="Normal 2 3 6" xfId="25873" xr:uid="{1684C2BF-CE0D-4A65-946D-565834C13FAC}"/>
    <cellStyle name="Normal 2 3 6 2" xfId="25874" xr:uid="{736751EE-A2E2-4AAA-B905-EBE0D91D18E7}"/>
    <cellStyle name="Normal 2 3 6 3" xfId="25875" xr:uid="{0EE680F8-BDD6-4097-AC4D-ED0C2A86F8C7}"/>
    <cellStyle name="Normal 2 3 6 4" xfId="25876" xr:uid="{B94D27CF-F3BC-4571-A825-57C64B5CC57B}"/>
    <cellStyle name="Normal 2 3 6 5" xfId="25877" xr:uid="{B75EB4CD-067F-4F3D-9E71-9497873F3BD2}"/>
    <cellStyle name="Normal 2 3 6 6" xfId="25878" xr:uid="{9A983688-59F3-4229-8D2B-6340A7448EA9}"/>
    <cellStyle name="Normal 2 3 7" xfId="25879" xr:uid="{470C62A7-7451-4DA5-BC93-725CA5BA9209}"/>
    <cellStyle name="Normal 2 3 7 2" xfId="25880" xr:uid="{76F6AFE4-669C-4B26-A0BE-8BA2C8191CD4}"/>
    <cellStyle name="Normal 2 3 7 3" xfId="25881" xr:uid="{476DC2EB-C0AB-4215-B648-BBFCB929C6BF}"/>
    <cellStyle name="Normal 2 3 7 4" xfId="25882" xr:uid="{21364CEA-1688-48D6-86F0-62420C05D8E6}"/>
    <cellStyle name="Normal 2 3 7 5" xfId="25883" xr:uid="{F2042670-E256-4E5C-B991-2214F35A491E}"/>
    <cellStyle name="Normal 2 3 7 6" xfId="25884" xr:uid="{D774839E-6190-45F3-8334-AAAA25B0C0D0}"/>
    <cellStyle name="Normal 2 3 8" xfId="25885" xr:uid="{A1EA2013-8BEF-4BF1-8F0D-95FDCFD43F50}"/>
    <cellStyle name="Normal 2 3 8 2" xfId="25886" xr:uid="{6D4969B3-3075-46AE-9202-13D5277EB01E}"/>
    <cellStyle name="Normal 2 3 8 3" xfId="25887" xr:uid="{4D29EA8E-5E5C-4398-B121-D2B834772E11}"/>
    <cellStyle name="Normal 2 3 8 4" xfId="25888" xr:uid="{8A07F82B-ED95-4309-9A00-CF1A04C33512}"/>
    <cellStyle name="Normal 2 3 8 5" xfId="25889" xr:uid="{B243998E-AEE8-4190-A936-ACDA59E2EF70}"/>
    <cellStyle name="Normal 2 3 8 6" xfId="25890" xr:uid="{BC042D76-2D53-4CDF-A147-EC971D35D5FA}"/>
    <cellStyle name="Normal 2 3 9" xfId="25891" xr:uid="{CC5F77F0-4E84-4505-8FC0-ADCF474BA99B}"/>
    <cellStyle name="Normal 2 30" xfId="25892" xr:uid="{9360374F-9315-4666-8A1C-2B88A68D1893}"/>
    <cellStyle name="Normal 2 30 10" xfId="25893" xr:uid="{4E928F7C-30CD-4246-B66C-9B6A323409EE}"/>
    <cellStyle name="Normal 2 30 11" xfId="25894" xr:uid="{94916C9A-538D-4E20-B0A8-1F05E906B6F5}"/>
    <cellStyle name="Normal 2 30 12" xfId="25895" xr:uid="{D14E970B-3440-4D1D-9E53-010A6BDFF5E4}"/>
    <cellStyle name="Normal 2 30 13" xfId="25896" xr:uid="{F1F69C06-6575-4D5C-AC2F-94816ADD1ED4}"/>
    <cellStyle name="Normal 2 30 14" xfId="25897" xr:uid="{8C69909D-1A5B-4DDA-8BA9-6FFB98892BC3}"/>
    <cellStyle name="Normal 2 30 2" xfId="25898" xr:uid="{7DFFDF8C-686A-46A3-94BE-C275A39E09DA}"/>
    <cellStyle name="Normal 2 30 2 2" xfId="25899" xr:uid="{94B27801-65ED-473C-B215-6D145ACCCA7A}"/>
    <cellStyle name="Normal 2 30 2 3" xfId="25900" xr:uid="{EE5B6CEB-023E-463A-948E-523B5DF6F263}"/>
    <cellStyle name="Normal 2 30 2 4" xfId="25901" xr:uid="{458AFB3B-BD5B-4BAC-B6F5-4FB197C577E9}"/>
    <cellStyle name="Normal 2 30 2 5" xfId="25902" xr:uid="{3D1A7FD1-DEBF-4F04-9CC5-5588D4C0419C}"/>
    <cellStyle name="Normal 2 30 2 6" xfId="25903" xr:uid="{574C0287-E1BD-4288-8EA6-3C87D4FBA26A}"/>
    <cellStyle name="Normal 2 30 3" xfId="25904" xr:uid="{0CFAC70E-14E4-4B53-BD1D-847137191BE4}"/>
    <cellStyle name="Normal 2 30 3 2" xfId="25905" xr:uid="{7078D519-6264-429C-BC63-9C10408B89DF}"/>
    <cellStyle name="Normal 2 30 3 3" xfId="25906" xr:uid="{2FE92B55-878D-4F1E-94FF-051EADAE5421}"/>
    <cellStyle name="Normal 2 30 3 4" xfId="25907" xr:uid="{C0B7C49C-D558-4191-97EC-61D5F288CEAE}"/>
    <cellStyle name="Normal 2 30 3 5" xfId="25908" xr:uid="{9B6FBB19-3735-45A6-AD08-456F52216D52}"/>
    <cellStyle name="Normal 2 30 3 6" xfId="25909" xr:uid="{BDA8D20F-7E4F-4145-A004-4CAAC4053FC8}"/>
    <cellStyle name="Normal 2 30 4" xfId="25910" xr:uid="{077F5FE7-D794-4A1A-ABCC-F1DF232287DE}"/>
    <cellStyle name="Normal 2 30 4 2" xfId="25911" xr:uid="{C565B11B-E36B-437E-801A-80FDBF0D4E5E}"/>
    <cellStyle name="Normal 2 30 4 3" xfId="25912" xr:uid="{9D77B1A0-3FCC-43EA-83F8-93C113D7F871}"/>
    <cellStyle name="Normal 2 30 4 4" xfId="25913" xr:uid="{EDAA4491-EF82-4B31-AC5B-D98006BC5B47}"/>
    <cellStyle name="Normal 2 30 4 5" xfId="25914" xr:uid="{FC6B3A55-DBDA-4B44-BDC3-49CC66567586}"/>
    <cellStyle name="Normal 2 30 4 6" xfId="25915" xr:uid="{D7C16E4A-02A6-40AC-8AFE-2CBF52D81505}"/>
    <cellStyle name="Normal 2 30 5" xfId="25916" xr:uid="{CBC92FE4-51AF-467A-9BDC-A2E1AD8C3DE4}"/>
    <cellStyle name="Normal 2 30 5 2" xfId="25917" xr:uid="{80E7513B-6BFC-428B-B897-D9EA8F3D0067}"/>
    <cellStyle name="Normal 2 30 5 3" xfId="25918" xr:uid="{773CE759-CC6B-410A-B81C-D00C7014FB93}"/>
    <cellStyle name="Normal 2 30 5 4" xfId="25919" xr:uid="{C65C9230-30C7-4F50-827F-5A2F15646281}"/>
    <cellStyle name="Normal 2 30 5 5" xfId="25920" xr:uid="{BAA51480-B8BB-453F-969F-DDBC9B8F3A21}"/>
    <cellStyle name="Normal 2 30 5 6" xfId="25921" xr:uid="{B7AFBE18-E6F4-4B2F-8596-02406D6DC795}"/>
    <cellStyle name="Normal 2 30 6" xfId="25922" xr:uid="{95AC055E-5BEF-4469-AE49-19F7EE9B5F79}"/>
    <cellStyle name="Normal 2 30 6 2" xfId="25923" xr:uid="{40557FB2-8E08-4E18-A7F5-F8EEA9CE0E20}"/>
    <cellStyle name="Normal 2 30 6 3" xfId="25924" xr:uid="{06FEE4F8-30FB-40B1-9B5D-1ADBE5A37A45}"/>
    <cellStyle name="Normal 2 30 6 4" xfId="25925" xr:uid="{ACF1631A-4456-44D7-A44A-4D61A96AA48F}"/>
    <cellStyle name="Normal 2 30 6 5" xfId="25926" xr:uid="{294A7995-9DBF-4209-B876-73595E1E5108}"/>
    <cellStyle name="Normal 2 30 6 6" xfId="25927" xr:uid="{38A42F16-5755-4779-8163-C87B275701A9}"/>
    <cellStyle name="Normal 2 30 7" xfId="25928" xr:uid="{B858D567-707D-474D-9B85-344E50291346}"/>
    <cellStyle name="Normal 2 30 7 2" xfId="25929" xr:uid="{3FDBD40C-77D7-4289-8B8F-8A9F56B1AA56}"/>
    <cellStyle name="Normal 2 30 7 3" xfId="25930" xr:uid="{FF11FB6D-7F84-4F53-8D79-359F83A49E55}"/>
    <cellStyle name="Normal 2 30 7 4" xfId="25931" xr:uid="{6AB7C83F-53F3-4337-98BD-2D5A76793519}"/>
    <cellStyle name="Normal 2 30 7 5" xfId="25932" xr:uid="{07ED6D3E-9FFE-4345-9E27-D5F0732B4FDC}"/>
    <cellStyle name="Normal 2 30 7 6" xfId="25933" xr:uid="{4C5EB9A1-B3DA-4630-81FD-DC4309F33C57}"/>
    <cellStyle name="Normal 2 30 8" xfId="25934" xr:uid="{04FBED2A-B70B-4B25-A936-42D233FC2EA2}"/>
    <cellStyle name="Normal 2 30 8 2" xfId="25935" xr:uid="{F62970D7-209F-459D-9C9A-DA10870A12D2}"/>
    <cellStyle name="Normal 2 30 8 3" xfId="25936" xr:uid="{FA52F71D-7714-46DE-9AFC-279A432E1678}"/>
    <cellStyle name="Normal 2 30 8 4" xfId="25937" xr:uid="{C44A2233-C485-4B2D-AD64-8EF9747C1B54}"/>
    <cellStyle name="Normal 2 30 8 5" xfId="25938" xr:uid="{B18FA555-AFBD-426D-BA35-87A899E40219}"/>
    <cellStyle name="Normal 2 30 8 6" xfId="25939" xr:uid="{C95491FD-0C0F-4A93-97C8-FCFD4A5C214E}"/>
    <cellStyle name="Normal 2 30 9" xfId="25940" xr:uid="{1BC97EF3-370E-4B34-A2B0-ED8CA31EE8E8}"/>
    <cellStyle name="Normal 2 31" xfId="25941" xr:uid="{C267E2F6-DA29-46D7-9BD7-7A40241D2897}"/>
    <cellStyle name="Normal 2 31 10" xfId="25942" xr:uid="{DA1AA51C-95A9-41A7-863F-CA9BDBC61409}"/>
    <cellStyle name="Normal 2 31 11" xfId="25943" xr:uid="{C6CF8541-487A-415C-9424-748A5B95750A}"/>
    <cellStyle name="Normal 2 31 12" xfId="25944" xr:uid="{018D5538-E57B-4615-A457-FA0024E0255E}"/>
    <cellStyle name="Normal 2 31 13" xfId="25945" xr:uid="{03C97C40-1A2D-4CB7-86D4-0E5C9A83EBEF}"/>
    <cellStyle name="Normal 2 31 14" xfId="25946" xr:uid="{9D9E661B-8775-4927-9505-044C0E9B17F9}"/>
    <cellStyle name="Normal 2 31 2" xfId="25947" xr:uid="{2D21942E-775D-4899-A53B-893A845D9EA3}"/>
    <cellStyle name="Normal 2 31 2 2" xfId="25948" xr:uid="{68728BF7-0F5D-49F3-B627-94B77DD1428C}"/>
    <cellStyle name="Normal 2 31 2 3" xfId="25949" xr:uid="{546930FC-F324-4F48-BF73-F8151E3F0766}"/>
    <cellStyle name="Normal 2 31 2 4" xfId="25950" xr:uid="{932DEB4D-C07B-45C5-8059-06F636BEE263}"/>
    <cellStyle name="Normal 2 31 2 5" xfId="25951" xr:uid="{01D9DE5D-6293-4318-8A40-FA9A669664E5}"/>
    <cellStyle name="Normal 2 31 2 6" xfId="25952" xr:uid="{020545FB-90AF-4F0E-BE71-262AB5B83EDC}"/>
    <cellStyle name="Normal 2 31 3" xfId="25953" xr:uid="{ECF95667-5910-4BC8-A5F5-DBA753FF4208}"/>
    <cellStyle name="Normal 2 31 3 2" xfId="25954" xr:uid="{C9C42B02-F922-410B-9BF2-526AA58F9F99}"/>
    <cellStyle name="Normal 2 31 3 3" xfId="25955" xr:uid="{FE88B5FE-73F1-4702-BFF9-408127DFC345}"/>
    <cellStyle name="Normal 2 31 3 4" xfId="25956" xr:uid="{9D9BF320-F178-4F26-9552-0F2A8B8B2292}"/>
    <cellStyle name="Normal 2 31 3 5" xfId="25957" xr:uid="{541CDDFF-90AA-4215-860E-222EE12B4F97}"/>
    <cellStyle name="Normal 2 31 3 6" xfId="25958" xr:uid="{60900C13-CC51-4023-8620-EC36CB7E0C20}"/>
    <cellStyle name="Normal 2 31 4" xfId="25959" xr:uid="{125E00BE-4663-4004-857B-7AC5291FE6AC}"/>
    <cellStyle name="Normal 2 31 4 2" xfId="25960" xr:uid="{9EE1D163-76E8-4844-88C3-3813E8718243}"/>
    <cellStyle name="Normal 2 31 4 3" xfId="25961" xr:uid="{0A7EC09B-84EC-4D98-BE60-084483D16C43}"/>
    <cellStyle name="Normal 2 31 4 4" xfId="25962" xr:uid="{4F5F91A7-72C4-401D-AB7E-EC681C8BF90A}"/>
    <cellStyle name="Normal 2 31 4 5" xfId="25963" xr:uid="{B7D0417C-BEF1-412D-91B7-5A750EEEC7CB}"/>
    <cellStyle name="Normal 2 31 4 6" xfId="25964" xr:uid="{E1ACB61F-2E96-40E5-A98E-B4E7EF48662F}"/>
    <cellStyle name="Normal 2 31 5" xfId="25965" xr:uid="{685F7774-5767-470E-80EB-C8BF98B0D9AB}"/>
    <cellStyle name="Normal 2 31 5 2" xfId="25966" xr:uid="{E1B88E8D-8D2E-4A37-BEDF-98D9B764C72F}"/>
    <cellStyle name="Normal 2 31 5 3" xfId="25967" xr:uid="{91375D82-EA7E-4231-A9DF-27D7513DCDAA}"/>
    <cellStyle name="Normal 2 31 5 4" xfId="25968" xr:uid="{FFD67B08-CB37-41F8-929D-CC6730112641}"/>
    <cellStyle name="Normal 2 31 5 5" xfId="25969" xr:uid="{643FF81F-86FC-49CD-976F-4EAEE84558E7}"/>
    <cellStyle name="Normal 2 31 5 6" xfId="25970" xr:uid="{F2042623-06C7-43FB-ABA5-C69E2FD79532}"/>
    <cellStyle name="Normal 2 31 6" xfId="25971" xr:uid="{D937FBFD-5CB5-41D2-B9B4-FB7DA50B76A7}"/>
    <cellStyle name="Normal 2 31 6 2" xfId="25972" xr:uid="{389F6665-4ADA-4530-86DA-A947382C9B8B}"/>
    <cellStyle name="Normal 2 31 6 3" xfId="25973" xr:uid="{047CCEE1-44B2-438E-826B-87CB454B3335}"/>
    <cellStyle name="Normal 2 31 6 4" xfId="25974" xr:uid="{81DF6F6D-34B4-484C-800D-666BE5388616}"/>
    <cellStyle name="Normal 2 31 6 5" xfId="25975" xr:uid="{1A117DEC-DF08-445C-A265-674D68EA89E7}"/>
    <cellStyle name="Normal 2 31 6 6" xfId="25976" xr:uid="{E32122D2-6085-42C3-B06C-18FBFA71945D}"/>
    <cellStyle name="Normal 2 31 7" xfId="25977" xr:uid="{B120A144-6881-4347-8554-B0B3741D9F4F}"/>
    <cellStyle name="Normal 2 31 7 2" xfId="25978" xr:uid="{FEBEB5F0-C8C7-4FA5-A13E-72294C0FF8CD}"/>
    <cellStyle name="Normal 2 31 7 3" xfId="25979" xr:uid="{63A4EFE0-9816-4353-8E9B-4693F05125E0}"/>
    <cellStyle name="Normal 2 31 7 4" xfId="25980" xr:uid="{040790FD-E184-4AB7-BFDE-C21109C21781}"/>
    <cellStyle name="Normal 2 31 7 5" xfId="25981" xr:uid="{7C81967C-275C-4471-8F82-47F84FC24E5D}"/>
    <cellStyle name="Normal 2 31 7 6" xfId="25982" xr:uid="{54222C12-0A3F-490C-9F31-2869DC920D28}"/>
    <cellStyle name="Normal 2 31 8" xfId="25983" xr:uid="{E6B7BE35-0592-4C0F-A994-0F1418F66C4B}"/>
    <cellStyle name="Normal 2 31 8 2" xfId="25984" xr:uid="{C75B3261-8492-4E3D-BBFD-7F41E4D78A33}"/>
    <cellStyle name="Normal 2 31 8 3" xfId="25985" xr:uid="{900D7DBB-2587-4058-9F7A-611120613525}"/>
    <cellStyle name="Normal 2 31 8 4" xfId="25986" xr:uid="{E9DC2BAC-6C97-4CE2-B2A2-C38BF99183A7}"/>
    <cellStyle name="Normal 2 31 8 5" xfId="25987" xr:uid="{7B894E93-D38B-4307-893C-7D38F76B9D5F}"/>
    <cellStyle name="Normal 2 31 8 6" xfId="25988" xr:uid="{7E185D40-0478-4388-A354-945A071442DF}"/>
    <cellStyle name="Normal 2 31 9" xfId="25989" xr:uid="{7ED7F4A1-4BD0-4053-9CEB-70D2C3C345FF}"/>
    <cellStyle name="Normal 2 32" xfId="25990" xr:uid="{68B3CDE3-7B29-4319-B0C1-5EF380868DF6}"/>
    <cellStyle name="Normal 2 32 10" xfId="25991" xr:uid="{D077A1B0-050C-4AB2-89AD-8FE3D76D4A02}"/>
    <cellStyle name="Normal 2 32 11" xfId="25992" xr:uid="{18EE16E6-C9BE-41B8-AF93-39B0C2B9D960}"/>
    <cellStyle name="Normal 2 32 12" xfId="25993" xr:uid="{BBE7A732-2A50-4EF8-B9B2-FFD005203CEC}"/>
    <cellStyle name="Normal 2 32 13" xfId="25994" xr:uid="{77187504-A5F1-4AE0-9FEA-202C441EA090}"/>
    <cellStyle name="Normal 2 32 14" xfId="25995" xr:uid="{8C2B0DA5-0C9E-4941-B2E5-F1D5D0EBE8EE}"/>
    <cellStyle name="Normal 2 32 2" xfId="25996" xr:uid="{ED77B841-7542-433C-9D11-56684BEE8491}"/>
    <cellStyle name="Normal 2 32 2 2" xfId="25997" xr:uid="{A0C2AE4F-F23E-4720-B53E-6F324F64ACFB}"/>
    <cellStyle name="Normal 2 32 2 3" xfId="25998" xr:uid="{2E4BEB31-A2F7-4B68-BDEB-0CB1DF0391AE}"/>
    <cellStyle name="Normal 2 32 2 4" xfId="25999" xr:uid="{1AB1C01C-A244-4EC0-8085-29C093B71078}"/>
    <cellStyle name="Normal 2 32 2 5" xfId="26000" xr:uid="{343A8E75-C252-47A9-84EA-A1C6340FF8F0}"/>
    <cellStyle name="Normal 2 32 2 6" xfId="26001" xr:uid="{3BFEC756-F693-442B-B83C-0172DFE60C31}"/>
    <cellStyle name="Normal 2 32 3" xfId="26002" xr:uid="{56ABAC63-87A9-4C76-A932-6E70C76470A7}"/>
    <cellStyle name="Normal 2 32 3 2" xfId="26003" xr:uid="{786CF329-A4D8-44DE-9645-2EA5F8F61EE4}"/>
    <cellStyle name="Normal 2 32 3 3" xfId="26004" xr:uid="{38E21AC9-4351-488C-8876-521CDAB5FBD6}"/>
    <cellStyle name="Normal 2 32 3 4" xfId="26005" xr:uid="{35760508-6A15-490F-BE84-85F38CF2DE14}"/>
    <cellStyle name="Normal 2 32 3 5" xfId="26006" xr:uid="{02A24AC2-FD60-45DA-A8FA-3F4C9C79E2F3}"/>
    <cellStyle name="Normal 2 32 3 6" xfId="26007" xr:uid="{82B78007-5307-42C0-90A6-EB599A5487F8}"/>
    <cellStyle name="Normal 2 32 4" xfId="26008" xr:uid="{A2AFBD4E-BE56-4D57-B64D-F0B3CC859372}"/>
    <cellStyle name="Normal 2 32 4 2" xfId="26009" xr:uid="{3A3ACA2B-D33B-49CC-8C4D-5F48A3A97B9D}"/>
    <cellStyle name="Normal 2 32 4 3" xfId="26010" xr:uid="{8B3DA68D-15F1-4AE8-83E9-BEBE08DAEB8E}"/>
    <cellStyle name="Normal 2 32 4 4" xfId="26011" xr:uid="{68573EBB-B7D5-46F1-B238-9E86ECD76B08}"/>
    <cellStyle name="Normal 2 32 4 5" xfId="26012" xr:uid="{8598FF63-7B52-4F96-848C-DD89CE8437E9}"/>
    <cellStyle name="Normal 2 32 4 6" xfId="26013" xr:uid="{A43306E5-9E0B-4561-A18B-9F5E5DB3DA2A}"/>
    <cellStyle name="Normal 2 32 5" xfId="26014" xr:uid="{D344B885-3FEA-43FF-94FB-864DA4DE18A7}"/>
    <cellStyle name="Normal 2 32 5 2" xfId="26015" xr:uid="{A3BEA715-DEFC-4CB5-8552-7A2D6A8952F4}"/>
    <cellStyle name="Normal 2 32 5 3" xfId="26016" xr:uid="{CA3D6338-BC73-4626-9B1F-07E9E73DE759}"/>
    <cellStyle name="Normal 2 32 5 4" xfId="26017" xr:uid="{8A32EF04-0AE5-452E-8C6D-7842F0E0BDC5}"/>
    <cellStyle name="Normal 2 32 5 5" xfId="26018" xr:uid="{FB55CF75-6F5B-4219-A29F-C5A0601148EE}"/>
    <cellStyle name="Normal 2 32 5 6" xfId="26019" xr:uid="{6333E05A-2F70-494E-8F10-506D42465942}"/>
    <cellStyle name="Normal 2 32 6" xfId="26020" xr:uid="{4AE647DC-B814-4E44-A890-504623714F2A}"/>
    <cellStyle name="Normal 2 32 6 2" xfId="26021" xr:uid="{E93A4811-EB4B-4048-8320-A8E06739C549}"/>
    <cellStyle name="Normal 2 32 6 3" xfId="26022" xr:uid="{12C054A4-1FFC-4FF6-9F85-D09515219852}"/>
    <cellStyle name="Normal 2 32 6 4" xfId="26023" xr:uid="{E58020F3-E854-4571-BF40-BDBAD0F52961}"/>
    <cellStyle name="Normal 2 32 6 5" xfId="26024" xr:uid="{15087F73-1495-4186-AB3C-E52A2694A31A}"/>
    <cellStyle name="Normal 2 32 6 6" xfId="26025" xr:uid="{411C0B00-47C0-44C8-B6C7-3CDD9DBC6005}"/>
    <cellStyle name="Normal 2 32 7" xfId="26026" xr:uid="{6A6FAB99-DE38-4AED-A7F0-CF67C74A8C91}"/>
    <cellStyle name="Normal 2 32 7 2" xfId="26027" xr:uid="{051088C6-E0F3-4B3D-B19C-404624E1CC0A}"/>
    <cellStyle name="Normal 2 32 7 3" xfId="26028" xr:uid="{CC44F334-69D0-4894-8591-879F4946ACA6}"/>
    <cellStyle name="Normal 2 32 7 4" xfId="26029" xr:uid="{0E91185D-094D-4A1C-A6FE-9675DF59EC16}"/>
    <cellStyle name="Normal 2 32 7 5" xfId="26030" xr:uid="{170E8BFE-2D1F-4D76-93D8-51FA512219D0}"/>
    <cellStyle name="Normal 2 32 7 6" xfId="26031" xr:uid="{DF085727-4A9D-40A0-B269-C87B5976029F}"/>
    <cellStyle name="Normal 2 32 8" xfId="26032" xr:uid="{40865345-4CBC-436C-ABD8-74A09684A549}"/>
    <cellStyle name="Normal 2 32 8 2" xfId="26033" xr:uid="{5D78A0D7-2622-4236-B5B0-86F795CD6D8E}"/>
    <cellStyle name="Normal 2 32 8 3" xfId="26034" xr:uid="{2D75A8E3-C39B-4124-93A6-5CFEFC8B2869}"/>
    <cellStyle name="Normal 2 32 8 4" xfId="26035" xr:uid="{9BD7E88C-275F-4F29-A357-73EC19EF2CFB}"/>
    <cellStyle name="Normal 2 32 8 5" xfId="26036" xr:uid="{BA25D649-7D36-4650-BF8D-408C224387E1}"/>
    <cellStyle name="Normal 2 32 8 6" xfId="26037" xr:uid="{1F44D356-7171-4DA7-9654-4D2A0D003C2A}"/>
    <cellStyle name="Normal 2 32 9" xfId="26038" xr:uid="{C1DC774C-01C5-491A-AD10-5BAADC6182F3}"/>
    <cellStyle name="Normal 2 33" xfId="26039" xr:uid="{377B7E3D-67FD-4DFC-98AA-F49443A2E193}"/>
    <cellStyle name="Normal 2 33 10" xfId="26040" xr:uid="{25158A4F-CFF1-4814-9116-7D6A52F7F21D}"/>
    <cellStyle name="Normal 2 33 11" xfId="26041" xr:uid="{0B4A6144-F81D-487A-AC57-73A696F9CA24}"/>
    <cellStyle name="Normal 2 33 12" xfId="26042" xr:uid="{34348B8B-7F62-42CC-BFE4-6F38F4870D99}"/>
    <cellStyle name="Normal 2 33 13" xfId="26043" xr:uid="{2274BF76-E526-4ECD-8FE5-9486063BDFF2}"/>
    <cellStyle name="Normal 2 33 14" xfId="26044" xr:uid="{EEAFFD58-ACFC-4F95-8E5D-A5856D2CBC2B}"/>
    <cellStyle name="Normal 2 33 2" xfId="26045" xr:uid="{FCB5384C-A31D-4A95-98A8-FA34E4CA63AA}"/>
    <cellStyle name="Normal 2 33 2 2" xfId="26046" xr:uid="{BC107F05-7355-4AAE-B6E8-C8AED4F956A3}"/>
    <cellStyle name="Normal 2 33 2 3" xfId="26047" xr:uid="{CFEA32E9-26DC-41CF-95C4-2E11C6575C93}"/>
    <cellStyle name="Normal 2 33 2 4" xfId="26048" xr:uid="{257A4F5A-0DBC-4870-8452-D5E15D5BC703}"/>
    <cellStyle name="Normal 2 33 2 5" xfId="26049" xr:uid="{E5612AD4-CCA3-44DE-8088-43239717C684}"/>
    <cellStyle name="Normal 2 33 2 6" xfId="26050" xr:uid="{91F12872-5CE7-4661-8D51-9BEE04D71EDB}"/>
    <cellStyle name="Normal 2 33 3" xfId="26051" xr:uid="{B0B1A8DF-4760-4747-AF1B-03BC6F08F4B3}"/>
    <cellStyle name="Normal 2 33 3 2" xfId="26052" xr:uid="{FF73DD12-92B4-4D9A-BACB-326B0597B7E0}"/>
    <cellStyle name="Normal 2 33 3 3" xfId="26053" xr:uid="{A39959BB-F0F7-40B1-AA35-F3E6E308B80A}"/>
    <cellStyle name="Normal 2 33 3 4" xfId="26054" xr:uid="{2E2557E6-C412-4381-8269-79A8D021F8FD}"/>
    <cellStyle name="Normal 2 33 3 5" xfId="26055" xr:uid="{44A83A91-F220-4F8F-8D9F-9A8B77CD1553}"/>
    <cellStyle name="Normal 2 33 3 6" xfId="26056" xr:uid="{F4B966DE-0A32-4309-A3E8-5167980F708C}"/>
    <cellStyle name="Normal 2 33 4" xfId="26057" xr:uid="{398D11A0-04D5-48C0-BAE4-5848273DCCC4}"/>
    <cellStyle name="Normal 2 33 4 2" xfId="26058" xr:uid="{D8DE4B2D-450C-476B-97D8-9D92CABDFDBB}"/>
    <cellStyle name="Normal 2 33 4 3" xfId="26059" xr:uid="{0FB722E7-D8C6-4980-AAF8-3E9CCECB04FD}"/>
    <cellStyle name="Normal 2 33 4 4" xfId="26060" xr:uid="{E20A7689-AD77-4F3E-860D-3F4497A01346}"/>
    <cellStyle name="Normal 2 33 4 5" xfId="26061" xr:uid="{8B77F3B5-6539-49C5-9945-F425AFE1C8C7}"/>
    <cellStyle name="Normal 2 33 4 6" xfId="26062" xr:uid="{58A23FEA-762D-46D9-8BE1-1A30887B9152}"/>
    <cellStyle name="Normal 2 33 5" xfId="26063" xr:uid="{A3385DDD-B2A7-411F-A17E-FC2270F77EF6}"/>
    <cellStyle name="Normal 2 33 5 2" xfId="26064" xr:uid="{E6A63484-9061-47E5-A74B-4639A5A5F76E}"/>
    <cellStyle name="Normal 2 33 5 3" xfId="26065" xr:uid="{6FD531D0-6177-49E0-9F32-7D94C7AC48CE}"/>
    <cellStyle name="Normal 2 33 5 4" xfId="26066" xr:uid="{2B081C0D-6652-49A6-B07B-7FEA66915018}"/>
    <cellStyle name="Normal 2 33 5 5" xfId="26067" xr:uid="{D9446633-CB9D-49E3-882C-533CCA7B4040}"/>
    <cellStyle name="Normal 2 33 5 6" xfId="26068" xr:uid="{9E57C245-AF38-4E3A-9EDE-C9337BE8DDC9}"/>
    <cellStyle name="Normal 2 33 6" xfId="26069" xr:uid="{5C357ABC-68A9-4B2C-BE34-841A3FE9D4A4}"/>
    <cellStyle name="Normal 2 33 6 2" xfId="26070" xr:uid="{B4C8B9FD-34A9-403D-9909-3E58A43A3B5E}"/>
    <cellStyle name="Normal 2 33 6 3" xfId="26071" xr:uid="{614B5DF2-78AC-426C-8937-264B411BC8DB}"/>
    <cellStyle name="Normal 2 33 6 4" xfId="26072" xr:uid="{4122F2CC-E5CF-458B-A898-BE0E5AB3CAB1}"/>
    <cellStyle name="Normal 2 33 6 5" xfId="26073" xr:uid="{9DE0CFCA-A67D-4155-A093-24937D3A4D9F}"/>
    <cellStyle name="Normal 2 33 6 6" xfId="26074" xr:uid="{C981446B-059C-4235-A676-FA1DCBD30AAF}"/>
    <cellStyle name="Normal 2 33 7" xfId="26075" xr:uid="{BFF92B0D-4298-4B96-B985-9A81907A452C}"/>
    <cellStyle name="Normal 2 33 7 2" xfId="26076" xr:uid="{69FB5976-7374-4A27-B710-AB72BEB06D84}"/>
    <cellStyle name="Normal 2 33 7 3" xfId="26077" xr:uid="{0E43B359-D3C3-4F8C-9C59-06FF47B8FAB9}"/>
    <cellStyle name="Normal 2 33 7 4" xfId="26078" xr:uid="{F9788602-377F-4B0A-BABF-60FF5EC7EC05}"/>
    <cellStyle name="Normal 2 33 7 5" xfId="26079" xr:uid="{1C50295F-78AA-4AE4-80B8-6A9AF4477963}"/>
    <cellStyle name="Normal 2 33 7 6" xfId="26080" xr:uid="{D558E1E0-E0BB-4B31-9E2C-4234F03C1505}"/>
    <cellStyle name="Normal 2 33 8" xfId="26081" xr:uid="{C353F9E8-3F9F-4FC9-A52C-1B03C1001B75}"/>
    <cellStyle name="Normal 2 33 8 2" xfId="26082" xr:uid="{7B40C801-FB74-43CE-AC33-0B8EB11AE904}"/>
    <cellStyle name="Normal 2 33 8 3" xfId="26083" xr:uid="{580DAB4D-5290-4A98-A0A6-12B231F8B2A2}"/>
    <cellStyle name="Normal 2 33 8 4" xfId="26084" xr:uid="{953E6CCF-10BF-41EF-8F55-6733BD7F9032}"/>
    <cellStyle name="Normal 2 33 8 5" xfId="26085" xr:uid="{7DD6AF5B-E899-47B4-BBF6-6F8CB4E094DE}"/>
    <cellStyle name="Normal 2 33 8 6" xfId="26086" xr:uid="{C322D850-55A4-4C0E-9713-7554EA944F6A}"/>
    <cellStyle name="Normal 2 33 9" xfId="26087" xr:uid="{0B015FAD-0753-40AE-A9EE-964432233705}"/>
    <cellStyle name="Normal 2 34" xfId="26088" xr:uid="{71B1333A-004F-4D0E-B67A-016612AA27C0}"/>
    <cellStyle name="Normal 2 34 10" xfId="26089" xr:uid="{B289B5FD-FADF-4C77-AA91-70CF65C35909}"/>
    <cellStyle name="Normal 2 34 11" xfId="26090" xr:uid="{D8AB751F-B081-4C3B-9E75-DADB64926302}"/>
    <cellStyle name="Normal 2 34 12" xfId="26091" xr:uid="{84778E3D-53B9-48E1-9217-A476EB78E667}"/>
    <cellStyle name="Normal 2 34 13" xfId="26092" xr:uid="{3E0B8810-85CA-4F09-B82C-AFAEF2B060CC}"/>
    <cellStyle name="Normal 2 34 14" xfId="26093" xr:uid="{88263842-E483-4CF3-B723-9ECBB8FDE775}"/>
    <cellStyle name="Normal 2 34 2" xfId="26094" xr:uid="{5993E019-E852-4302-92E8-1005227ED032}"/>
    <cellStyle name="Normal 2 34 2 2" xfId="26095" xr:uid="{1FA51154-6CB1-4DB6-8623-AF99E983EAFD}"/>
    <cellStyle name="Normal 2 34 2 3" xfId="26096" xr:uid="{0B45B0B4-0E8C-4A85-A583-7439A49A5F84}"/>
    <cellStyle name="Normal 2 34 2 4" xfId="26097" xr:uid="{BA0EBAE4-15DE-49F0-B8E4-DA4E2C11407B}"/>
    <cellStyle name="Normal 2 34 2 5" xfId="26098" xr:uid="{E4B694B5-1CF1-4455-AD3B-E234520614F7}"/>
    <cellStyle name="Normal 2 34 2 6" xfId="26099" xr:uid="{57D51CE0-C2B7-41FB-85FE-996E8463164E}"/>
    <cellStyle name="Normal 2 34 3" xfId="26100" xr:uid="{1FF4D51C-D5F5-4076-9B49-987CD7F4B027}"/>
    <cellStyle name="Normal 2 34 3 2" xfId="26101" xr:uid="{2B24F65E-8DFD-47C9-A3DF-F7341EC8856A}"/>
    <cellStyle name="Normal 2 34 3 3" xfId="26102" xr:uid="{97AA151D-E12B-4D07-A2FB-C1E4E7F51FFF}"/>
    <cellStyle name="Normal 2 34 3 4" xfId="26103" xr:uid="{01850B21-2414-4C72-8CD4-050F48B0C445}"/>
    <cellStyle name="Normal 2 34 3 5" xfId="26104" xr:uid="{9A88F71D-59C2-49C7-B32A-7CA85244682D}"/>
    <cellStyle name="Normal 2 34 3 6" xfId="26105" xr:uid="{DF344704-0AAC-4EB7-AA6B-B43AD32FAC7A}"/>
    <cellStyle name="Normal 2 34 4" xfId="26106" xr:uid="{65D406A3-B590-47E2-B953-19C9F83A4BE1}"/>
    <cellStyle name="Normal 2 34 4 2" xfId="26107" xr:uid="{8F63CDB7-036D-4BD6-9D5C-B4E8031645EB}"/>
    <cellStyle name="Normal 2 34 4 3" xfId="26108" xr:uid="{6EBB4196-2D94-40CE-95C0-30548BBF08C7}"/>
    <cellStyle name="Normal 2 34 4 4" xfId="26109" xr:uid="{512F31A5-A255-4E12-8680-839C11B60402}"/>
    <cellStyle name="Normal 2 34 4 5" xfId="26110" xr:uid="{8FB53FF7-E277-4B29-9D7C-258A3801AA0D}"/>
    <cellStyle name="Normal 2 34 4 6" xfId="26111" xr:uid="{7443CCA0-BA30-46F2-8782-1EE5F30BEC5A}"/>
    <cellStyle name="Normal 2 34 5" xfId="26112" xr:uid="{BB665F3E-F472-4EB6-A6A8-9200CFE25352}"/>
    <cellStyle name="Normal 2 34 5 2" xfId="26113" xr:uid="{3AAE28B3-955F-4B84-83A2-332DE7E394EB}"/>
    <cellStyle name="Normal 2 34 5 3" xfId="26114" xr:uid="{A302C2A6-A281-47D5-A31D-557AF9C3BDCC}"/>
    <cellStyle name="Normal 2 34 5 4" xfId="26115" xr:uid="{C9836780-E038-4929-A3E5-E83AF79CB977}"/>
    <cellStyle name="Normal 2 34 5 5" xfId="26116" xr:uid="{E6157C6B-797E-4D0D-B7EE-EBCDB8A99221}"/>
    <cellStyle name="Normal 2 34 5 6" xfId="26117" xr:uid="{9169DD5F-E834-4B54-BDFA-DFEE8F65CBE9}"/>
    <cellStyle name="Normal 2 34 6" xfId="26118" xr:uid="{43214D14-C3C1-4FC3-8F4B-40838FD231C6}"/>
    <cellStyle name="Normal 2 34 6 2" xfId="26119" xr:uid="{8418A17B-A718-4F1B-834F-05087204D99B}"/>
    <cellStyle name="Normal 2 34 6 3" xfId="26120" xr:uid="{EB3D54CD-F382-4296-959D-37597205E4E5}"/>
    <cellStyle name="Normal 2 34 6 4" xfId="26121" xr:uid="{6C3477C4-2FA5-47C3-82A4-B4B6F708A62E}"/>
    <cellStyle name="Normal 2 34 6 5" xfId="26122" xr:uid="{6D89C55B-94B1-4F75-8347-A505C68365B0}"/>
    <cellStyle name="Normal 2 34 6 6" xfId="26123" xr:uid="{7D72871F-5297-4BF4-BAF9-F27FE15A9610}"/>
    <cellStyle name="Normal 2 34 7" xfId="26124" xr:uid="{FF2E9DD9-825A-44CC-AB52-405DA6168997}"/>
    <cellStyle name="Normal 2 34 7 2" xfId="26125" xr:uid="{DEFCE09E-5DA8-476D-96A8-93E56E1CBF94}"/>
    <cellStyle name="Normal 2 34 7 3" xfId="26126" xr:uid="{A13EE14F-0FC2-46B5-8DE3-F740A3C068A2}"/>
    <cellStyle name="Normal 2 34 7 4" xfId="26127" xr:uid="{D2DBEF8F-4530-41AD-9CC6-040035D5D9AF}"/>
    <cellStyle name="Normal 2 34 7 5" xfId="26128" xr:uid="{5CBBA1C7-DCBB-4F58-93C8-BB3F258B8B19}"/>
    <cellStyle name="Normal 2 34 7 6" xfId="26129" xr:uid="{1DBA99B8-18A7-4D5D-827F-133723723936}"/>
    <cellStyle name="Normal 2 34 8" xfId="26130" xr:uid="{CB3DF134-6620-4103-AE31-6D07D0506E98}"/>
    <cellStyle name="Normal 2 34 8 2" xfId="26131" xr:uid="{D60EA367-DDCC-4E0F-981E-A3F203213A47}"/>
    <cellStyle name="Normal 2 34 8 3" xfId="26132" xr:uid="{785F54FD-B3E9-43DE-B935-6B6ADB64A100}"/>
    <cellStyle name="Normal 2 34 8 4" xfId="26133" xr:uid="{F07EEE18-3E81-4E3E-9CDA-020C7009FD49}"/>
    <cellStyle name="Normal 2 34 8 5" xfId="26134" xr:uid="{C3CA0BAF-C9D6-429F-8122-650707F48849}"/>
    <cellStyle name="Normal 2 34 8 6" xfId="26135" xr:uid="{BFF715C7-00D8-4287-958A-4A9B6A9B0A5B}"/>
    <cellStyle name="Normal 2 34 9" xfId="26136" xr:uid="{72A8E945-AB3A-427B-A173-967B29D5D484}"/>
    <cellStyle name="Normal 2 35" xfId="26137" xr:uid="{E3E09D68-B5B3-494B-A4F2-0C500F1DE1C0}"/>
    <cellStyle name="Normal 2 35 10" xfId="26138" xr:uid="{4001F2B8-791C-496E-92E5-8CC7F2AC99D0}"/>
    <cellStyle name="Normal 2 35 11" xfId="26139" xr:uid="{20B55C15-08CA-4857-83BA-038524422F83}"/>
    <cellStyle name="Normal 2 35 12" xfId="26140" xr:uid="{DF16FBC2-EFAC-4A4A-8B02-44EFECEC28CB}"/>
    <cellStyle name="Normal 2 35 13" xfId="26141" xr:uid="{51359409-41BB-4726-A01E-23A681914D9A}"/>
    <cellStyle name="Normal 2 35 14" xfId="26142" xr:uid="{8CC9CE45-B08F-4C69-98EB-56F0C7025902}"/>
    <cellStyle name="Normal 2 35 2" xfId="26143" xr:uid="{981A368A-DB97-4B5E-90F7-EAB7F0DCF5C9}"/>
    <cellStyle name="Normal 2 35 2 2" xfId="26144" xr:uid="{CA29A62D-DD9E-447F-BEBD-F1234E1602FC}"/>
    <cellStyle name="Normal 2 35 2 3" xfId="26145" xr:uid="{179CEE25-703A-42D7-BB7A-FCCEBAB4D5C7}"/>
    <cellStyle name="Normal 2 35 2 4" xfId="26146" xr:uid="{54F68D62-2C98-4B7F-8CEE-64515FF7C6CB}"/>
    <cellStyle name="Normal 2 35 2 5" xfId="26147" xr:uid="{E6B74B8F-2E56-4D19-BFCE-7ECB0BCD45BD}"/>
    <cellStyle name="Normal 2 35 2 6" xfId="26148" xr:uid="{D7498296-E0D9-41B0-99C7-ADDEAC2BDDF2}"/>
    <cellStyle name="Normal 2 35 3" xfId="26149" xr:uid="{A0A18076-9BBC-484D-949A-B6EFAA8A36CD}"/>
    <cellStyle name="Normal 2 35 3 2" xfId="26150" xr:uid="{80272058-A59A-451D-A875-2715ACF1C7B6}"/>
    <cellStyle name="Normal 2 35 3 3" xfId="26151" xr:uid="{BE2311E3-9CF6-49C2-984E-086FCDD6021D}"/>
    <cellStyle name="Normal 2 35 3 4" xfId="26152" xr:uid="{631E48A7-4EBC-403A-963D-F19F3C08C98A}"/>
    <cellStyle name="Normal 2 35 3 5" xfId="26153" xr:uid="{E4F0A981-A499-4BB8-9642-39B5A012419E}"/>
    <cellStyle name="Normal 2 35 3 6" xfId="26154" xr:uid="{D33EAF7A-C81D-4F36-ADAE-B31799B85AC2}"/>
    <cellStyle name="Normal 2 35 4" xfId="26155" xr:uid="{A2A8AB6E-3316-4E09-ABE6-298209F74452}"/>
    <cellStyle name="Normal 2 35 4 2" xfId="26156" xr:uid="{BD0DB410-C24F-4D64-874C-FF0566053D88}"/>
    <cellStyle name="Normal 2 35 4 3" xfId="26157" xr:uid="{2543A39F-31EE-464F-9087-0BC16C833B0A}"/>
    <cellStyle name="Normal 2 35 4 4" xfId="26158" xr:uid="{92BB8AA2-3C8C-49A0-A96D-089A810B68C8}"/>
    <cellStyle name="Normal 2 35 4 5" xfId="26159" xr:uid="{1ABD937B-EDB1-4500-958C-4AE17D747539}"/>
    <cellStyle name="Normal 2 35 4 6" xfId="26160" xr:uid="{D32BD125-52F9-4CF0-AC0C-2A02EEA98CC4}"/>
    <cellStyle name="Normal 2 35 5" xfId="26161" xr:uid="{38BC1986-EEBD-4172-BE26-5947DD3A5D9F}"/>
    <cellStyle name="Normal 2 35 5 2" xfId="26162" xr:uid="{8D92895C-0D26-49DF-84EB-959FE6BC35CD}"/>
    <cellStyle name="Normal 2 35 5 3" xfId="26163" xr:uid="{36D9CF3D-15E5-456A-B534-E02A5D1921E5}"/>
    <cellStyle name="Normal 2 35 5 4" xfId="26164" xr:uid="{CCACBBA6-9E80-4F69-BF20-23206FC3D095}"/>
    <cellStyle name="Normal 2 35 5 5" xfId="26165" xr:uid="{C01C85F9-8C44-4133-9CB1-D209143286CE}"/>
    <cellStyle name="Normal 2 35 5 6" xfId="26166" xr:uid="{E082599C-875E-410D-8F4A-6F61924D0121}"/>
    <cellStyle name="Normal 2 35 6" xfId="26167" xr:uid="{5B265FA4-8E1D-45EB-B1AA-6C5219C1CDEB}"/>
    <cellStyle name="Normal 2 35 6 2" xfId="26168" xr:uid="{7FEE3DC8-7398-44E2-AA11-32570A3168E6}"/>
    <cellStyle name="Normal 2 35 6 3" xfId="26169" xr:uid="{0F84D099-243F-43F3-AF32-76FA87D618AB}"/>
    <cellStyle name="Normal 2 35 6 4" xfId="26170" xr:uid="{17AF35C6-9DD1-46A5-9F79-6777F1BF6B96}"/>
    <cellStyle name="Normal 2 35 6 5" xfId="26171" xr:uid="{E0074C06-BA41-4780-BF3E-AE722F31105F}"/>
    <cellStyle name="Normal 2 35 6 6" xfId="26172" xr:uid="{9BEDAE5C-FA5A-4D31-B3D0-8493BDF29D7A}"/>
    <cellStyle name="Normal 2 35 7" xfId="26173" xr:uid="{A54B8BB1-C044-4B02-9116-71370DD70632}"/>
    <cellStyle name="Normal 2 35 7 2" xfId="26174" xr:uid="{710BEF0F-9DE4-40A7-97BE-8EC0400199A0}"/>
    <cellStyle name="Normal 2 35 7 3" xfId="26175" xr:uid="{856D1619-4BCF-4EF6-A098-5814965EB474}"/>
    <cellStyle name="Normal 2 35 7 4" xfId="26176" xr:uid="{C8046FDA-C304-4A8C-BC1C-82AE96B9A6CD}"/>
    <cellStyle name="Normal 2 35 7 5" xfId="26177" xr:uid="{E33B47D3-42E6-4F96-B441-FB749F50FD4F}"/>
    <cellStyle name="Normal 2 35 7 6" xfId="26178" xr:uid="{A2302DD7-912C-413F-9B44-E95AF5C634DE}"/>
    <cellStyle name="Normal 2 35 8" xfId="26179" xr:uid="{3702992B-B2A3-4397-9784-4F261730ECF1}"/>
    <cellStyle name="Normal 2 35 8 2" xfId="26180" xr:uid="{91DB5BEE-2498-4E77-B9A9-C3AADA4E8313}"/>
    <cellStyle name="Normal 2 35 8 3" xfId="26181" xr:uid="{646C8F55-BDAF-4F6F-B0EB-CC58C56E6602}"/>
    <cellStyle name="Normal 2 35 8 4" xfId="26182" xr:uid="{35487BC4-903B-4F4D-9EDF-492305CF23EA}"/>
    <cellStyle name="Normal 2 35 8 5" xfId="26183" xr:uid="{69F2F013-E71E-42AE-A3D7-EE2A1E68A41B}"/>
    <cellStyle name="Normal 2 35 8 6" xfId="26184" xr:uid="{C7C8DD98-42F5-417B-8707-FD99224BCF49}"/>
    <cellStyle name="Normal 2 35 9" xfId="26185" xr:uid="{EF1B4C05-09A7-4322-A64A-4081D5C5553A}"/>
    <cellStyle name="Normal 2 36" xfId="26186" xr:uid="{CA449FB2-CE42-421D-976D-C21862AC6A1B}"/>
    <cellStyle name="Normal 2 36 10" xfId="26187" xr:uid="{ABDD2E9F-838B-48B5-9A98-A272C981A9A4}"/>
    <cellStyle name="Normal 2 36 11" xfId="26188" xr:uid="{551D498D-E2CB-4F92-907E-C79BAEB16035}"/>
    <cellStyle name="Normal 2 36 12" xfId="26189" xr:uid="{181685AE-BEA8-43FB-88F8-AD9E5F965C08}"/>
    <cellStyle name="Normal 2 36 13" xfId="26190" xr:uid="{39980EFE-47E7-4EC9-B13C-53BD9D63E00B}"/>
    <cellStyle name="Normal 2 36 14" xfId="26191" xr:uid="{DEDA7979-C21E-4152-B07E-EAAAB4447931}"/>
    <cellStyle name="Normal 2 36 2" xfId="26192" xr:uid="{AB2175E4-10FA-43D6-8E14-461273268435}"/>
    <cellStyle name="Normal 2 36 2 2" xfId="26193" xr:uid="{E9CBD529-3629-4437-8D59-C5C293568B07}"/>
    <cellStyle name="Normal 2 36 2 3" xfId="26194" xr:uid="{FB5E5210-DA0F-4A6B-9D99-21E8461D40C8}"/>
    <cellStyle name="Normal 2 36 2 4" xfId="26195" xr:uid="{696B6CE4-233D-485B-83B5-6CE643517671}"/>
    <cellStyle name="Normal 2 36 2 5" xfId="26196" xr:uid="{EEBA7093-25B1-410F-8567-27FEFE6DC009}"/>
    <cellStyle name="Normal 2 36 2 6" xfId="26197" xr:uid="{E3CE5989-EF75-4F51-B379-D97B0600D85E}"/>
    <cellStyle name="Normal 2 36 3" xfId="26198" xr:uid="{84E0AD55-F044-4DA0-95D4-C08658EE2EE8}"/>
    <cellStyle name="Normal 2 36 3 2" xfId="26199" xr:uid="{60B532C9-4A88-4072-91CE-15015157F1A6}"/>
    <cellStyle name="Normal 2 36 3 3" xfId="26200" xr:uid="{C68D4986-2709-48E3-82B6-7FF4AE3B39C7}"/>
    <cellStyle name="Normal 2 36 3 4" xfId="26201" xr:uid="{360B0EFF-BF74-4192-A561-FBD8C270AE8D}"/>
    <cellStyle name="Normal 2 36 3 5" xfId="26202" xr:uid="{884E768D-F11A-455C-A3DB-8FC8FD6C108B}"/>
    <cellStyle name="Normal 2 36 3 6" xfId="26203" xr:uid="{7713054F-F5EB-483C-BF36-AE6C568317F5}"/>
    <cellStyle name="Normal 2 36 4" xfId="26204" xr:uid="{A096208E-E712-4DE5-A925-05A20F7E267F}"/>
    <cellStyle name="Normal 2 36 4 2" xfId="26205" xr:uid="{EE0FE8C7-FDD5-4223-8F91-65AFE1FC140B}"/>
    <cellStyle name="Normal 2 36 4 3" xfId="26206" xr:uid="{61CCBB00-B8EA-4E8C-BB13-1E16F4D67644}"/>
    <cellStyle name="Normal 2 36 4 4" xfId="26207" xr:uid="{2B1A29D7-2FB8-4231-973E-E2B98168C56B}"/>
    <cellStyle name="Normal 2 36 4 5" xfId="26208" xr:uid="{58C07DCD-67A9-4679-8803-821B4C74E5D9}"/>
    <cellStyle name="Normal 2 36 4 6" xfId="26209" xr:uid="{A141DB42-5D7E-4086-B4E5-6453BF170D81}"/>
    <cellStyle name="Normal 2 36 5" xfId="26210" xr:uid="{C194B850-3DFC-48BF-B57B-6979A5E4F178}"/>
    <cellStyle name="Normal 2 36 5 2" xfId="26211" xr:uid="{CA0EC449-B1FF-4AA6-A1FD-09A7C32B87FF}"/>
    <cellStyle name="Normal 2 36 5 3" xfId="26212" xr:uid="{C123E7D5-B9F6-4278-9CD8-EAA7F0005080}"/>
    <cellStyle name="Normal 2 36 5 4" xfId="26213" xr:uid="{2D2B2324-F7B9-44BC-9F1F-1970F09F8E95}"/>
    <cellStyle name="Normal 2 36 5 5" xfId="26214" xr:uid="{97BBBC54-CDF7-4452-B75C-CA6BE43338FC}"/>
    <cellStyle name="Normal 2 36 5 6" xfId="26215" xr:uid="{3C14FC43-5065-43A5-8CBE-DDC8F9D2B63F}"/>
    <cellStyle name="Normal 2 36 6" xfId="26216" xr:uid="{097B711A-65C3-482C-8B3A-BF44188A18D5}"/>
    <cellStyle name="Normal 2 36 6 2" xfId="26217" xr:uid="{843A8F1E-BD85-46AA-8C5C-50C30087A33A}"/>
    <cellStyle name="Normal 2 36 6 3" xfId="26218" xr:uid="{2360AC3A-E0BA-4E33-B5BB-94B45DB38ED9}"/>
    <cellStyle name="Normal 2 36 6 4" xfId="26219" xr:uid="{53770B7F-F5D2-4450-A93F-01C3C62B40E3}"/>
    <cellStyle name="Normal 2 36 6 5" xfId="26220" xr:uid="{2784E004-D8DE-43E5-B149-C3056BA2C5B7}"/>
    <cellStyle name="Normal 2 36 6 6" xfId="26221" xr:uid="{A2544BAB-F478-439A-9D03-F4BB0325D618}"/>
    <cellStyle name="Normal 2 36 7" xfId="26222" xr:uid="{54AC31BA-5242-41E0-B405-FB5B05136063}"/>
    <cellStyle name="Normal 2 36 7 2" xfId="26223" xr:uid="{21B2B574-7074-4BF7-9042-3C416ABB39CD}"/>
    <cellStyle name="Normal 2 36 7 3" xfId="26224" xr:uid="{05D3280E-7C10-44C9-843C-FE3B02C4FDEE}"/>
    <cellStyle name="Normal 2 36 7 4" xfId="26225" xr:uid="{CD37A509-8BDD-4526-A304-3C813CF76C0F}"/>
    <cellStyle name="Normal 2 36 7 5" xfId="26226" xr:uid="{6629C953-CD50-48D6-8496-A3AEA0C88F76}"/>
    <cellStyle name="Normal 2 36 7 6" xfId="26227" xr:uid="{E97ADB7A-837B-4425-8949-8A65200AACD8}"/>
    <cellStyle name="Normal 2 36 8" xfId="26228" xr:uid="{F8271B33-9B16-4E15-B01B-EEFEC06FBB72}"/>
    <cellStyle name="Normal 2 36 8 2" xfId="26229" xr:uid="{3708CF65-8B6C-4F45-8CB6-E3CD2938F046}"/>
    <cellStyle name="Normal 2 36 8 3" xfId="26230" xr:uid="{25D4B1A8-63EA-450D-9EAD-80FA103FF55D}"/>
    <cellStyle name="Normal 2 36 8 4" xfId="26231" xr:uid="{BF55B87F-56DD-4DFE-8E07-A7A770445998}"/>
    <cellStyle name="Normal 2 36 8 5" xfId="26232" xr:uid="{0492CD15-077C-4EAF-882A-7F5176D554F9}"/>
    <cellStyle name="Normal 2 36 8 6" xfId="26233" xr:uid="{3048BC16-C2EE-4E9F-93FA-3F1AE0272EBE}"/>
    <cellStyle name="Normal 2 36 9" xfId="26234" xr:uid="{BB09DB15-F0C9-4AF7-A31D-9CBC513B3B78}"/>
    <cellStyle name="Normal 2 37" xfId="26235" xr:uid="{BF6C5B68-DAB1-41D4-83BE-15B40A0B78C9}"/>
    <cellStyle name="Normal 2 37 10" xfId="26236" xr:uid="{47A66231-F3AC-45F8-BF60-CD652F9ABC77}"/>
    <cellStyle name="Normal 2 37 11" xfId="26237" xr:uid="{D9C01E92-09F7-4ED7-8BC7-CA2542EE96C7}"/>
    <cellStyle name="Normal 2 37 12" xfId="26238" xr:uid="{55E362C9-C841-41D0-81FF-ACD1DBB72ED7}"/>
    <cellStyle name="Normal 2 37 13" xfId="26239" xr:uid="{D3C627A6-270A-47E6-B368-6A5E6118D4E5}"/>
    <cellStyle name="Normal 2 37 14" xfId="26240" xr:uid="{2A22B128-ABC5-413F-ADE5-EF3D2E11D0A3}"/>
    <cellStyle name="Normal 2 37 2" xfId="26241" xr:uid="{BE5D97BE-A4D5-4BA9-AE95-6962C1434632}"/>
    <cellStyle name="Normal 2 37 2 2" xfId="26242" xr:uid="{D7AAD394-AC5B-441F-B8EA-09932D54FA2F}"/>
    <cellStyle name="Normal 2 37 2 3" xfId="26243" xr:uid="{E3B79DE4-6DC3-440E-9A3F-5D6BA6E4482E}"/>
    <cellStyle name="Normal 2 37 2 4" xfId="26244" xr:uid="{8BD051A7-DB36-49CD-89FF-BF6EDD6A7E12}"/>
    <cellStyle name="Normal 2 37 2 5" xfId="26245" xr:uid="{5F743601-65A5-4570-9A24-F79D3DF59385}"/>
    <cellStyle name="Normal 2 37 2 6" xfId="26246" xr:uid="{E492F636-E125-4C91-B6CE-FB3830E85A07}"/>
    <cellStyle name="Normal 2 37 3" xfId="26247" xr:uid="{213B5E55-9092-42D8-805F-5A8ED44751EB}"/>
    <cellStyle name="Normal 2 37 3 2" xfId="26248" xr:uid="{2A713CA0-4268-4DF5-8327-1ED42B0740BE}"/>
    <cellStyle name="Normal 2 37 3 3" xfId="26249" xr:uid="{FF8CA8B0-4C0F-4C0A-B9F0-33E1806747DA}"/>
    <cellStyle name="Normal 2 37 3 4" xfId="26250" xr:uid="{98BF77EF-010E-4A04-A2B1-E8312C7EBF09}"/>
    <cellStyle name="Normal 2 37 3 5" xfId="26251" xr:uid="{7279A0D0-C23B-4D19-964F-FBF245D7222E}"/>
    <cellStyle name="Normal 2 37 3 6" xfId="26252" xr:uid="{77BB5865-66AA-4C0A-BBDA-F992539CFB0A}"/>
    <cellStyle name="Normal 2 37 4" xfId="26253" xr:uid="{7973B4C1-30D6-4C5A-AA46-364127879B96}"/>
    <cellStyle name="Normal 2 37 4 2" xfId="26254" xr:uid="{672ED4AF-E483-4C59-BF77-A872EB838371}"/>
    <cellStyle name="Normal 2 37 4 3" xfId="26255" xr:uid="{8F434226-B3D8-4347-9C69-5BA471DDA9CB}"/>
    <cellStyle name="Normal 2 37 4 4" xfId="26256" xr:uid="{B2FDB03B-3CCD-4CEF-A8F3-9B655124CB5C}"/>
    <cellStyle name="Normal 2 37 4 5" xfId="26257" xr:uid="{F6B064B3-4653-435D-B2ED-6938B2AC9008}"/>
    <cellStyle name="Normal 2 37 4 6" xfId="26258" xr:uid="{EDE6389E-009B-4831-A752-7F7AD671F2BE}"/>
    <cellStyle name="Normal 2 37 5" xfId="26259" xr:uid="{527869B0-7BEF-490A-A4AF-7540830E1E50}"/>
    <cellStyle name="Normal 2 37 5 2" xfId="26260" xr:uid="{12DC1017-A83E-40E3-ACBA-347737196548}"/>
    <cellStyle name="Normal 2 37 5 3" xfId="26261" xr:uid="{3BBC5052-F0C0-48C4-92F8-321B9D228247}"/>
    <cellStyle name="Normal 2 37 5 4" xfId="26262" xr:uid="{0BA157B5-E1D4-41FD-8FF8-CAF3D83CD50D}"/>
    <cellStyle name="Normal 2 37 5 5" xfId="26263" xr:uid="{80CE80EC-120D-4BD6-9062-F25EB4576C99}"/>
    <cellStyle name="Normal 2 37 5 6" xfId="26264" xr:uid="{7F745BBD-2A2D-4FC7-B6EF-9171930BBF4D}"/>
    <cellStyle name="Normal 2 37 6" xfId="26265" xr:uid="{5F0E0F58-F76E-4E92-94B1-96E013139529}"/>
    <cellStyle name="Normal 2 37 6 2" xfId="26266" xr:uid="{C46E39CC-774E-455B-BE46-934E651F090B}"/>
    <cellStyle name="Normal 2 37 6 3" xfId="26267" xr:uid="{19992DD9-E3F5-444B-A927-3877E6C78044}"/>
    <cellStyle name="Normal 2 37 6 4" xfId="26268" xr:uid="{75ABEB6D-44B2-4B52-A77E-868663EBBEC5}"/>
    <cellStyle name="Normal 2 37 6 5" xfId="26269" xr:uid="{4DF901F1-1F4F-497E-A766-BABAFEDE19B3}"/>
    <cellStyle name="Normal 2 37 6 6" xfId="26270" xr:uid="{E6FCFA75-1CEF-4E12-8BCC-00BD1B46C02F}"/>
    <cellStyle name="Normal 2 37 7" xfId="26271" xr:uid="{B79792CD-C45A-4889-A74D-8CC45AA09366}"/>
    <cellStyle name="Normal 2 37 7 2" xfId="26272" xr:uid="{B9B30DFE-EFB7-48E4-B30E-4F1333271F12}"/>
    <cellStyle name="Normal 2 37 7 3" xfId="26273" xr:uid="{0CC539AE-300F-4E2F-8C32-E98E51DCE889}"/>
    <cellStyle name="Normal 2 37 7 4" xfId="26274" xr:uid="{B084A1E2-A77A-4C68-B1B2-E4A1429BF88F}"/>
    <cellStyle name="Normal 2 37 7 5" xfId="26275" xr:uid="{087E881A-1731-4F1C-8E07-6415ED2E5686}"/>
    <cellStyle name="Normal 2 37 7 6" xfId="26276" xr:uid="{B68BC7BD-7A14-42FB-AB07-6C5542C78320}"/>
    <cellStyle name="Normal 2 37 8" xfId="26277" xr:uid="{072738C0-4AD2-4586-AB67-2CBB2E29F709}"/>
    <cellStyle name="Normal 2 37 8 2" xfId="26278" xr:uid="{7BCC55F3-7637-45F2-9938-BC4BD9F185C4}"/>
    <cellStyle name="Normal 2 37 8 3" xfId="26279" xr:uid="{7D959729-DA94-4BAB-B190-8D22FC8C531C}"/>
    <cellStyle name="Normal 2 37 8 4" xfId="26280" xr:uid="{032BF092-0326-40F0-8C43-C1EB1809FE0F}"/>
    <cellStyle name="Normal 2 37 8 5" xfId="26281" xr:uid="{DE0DB420-F456-4BF2-8681-230C2FA08B21}"/>
    <cellStyle name="Normal 2 37 8 6" xfId="26282" xr:uid="{6DC7530C-8383-4ACA-A0E1-9C8BA727F27D}"/>
    <cellStyle name="Normal 2 37 9" xfId="26283" xr:uid="{82B54A8C-4630-423B-8BEC-33175C455E13}"/>
    <cellStyle name="Normal 2 38" xfId="26284" xr:uid="{A6E565AD-3AD7-4D7D-BA4C-F6C5C5BBEB8E}"/>
    <cellStyle name="Normal 2 38 10" xfId="26285" xr:uid="{779026B1-EC8D-485E-9751-C3ABD1DF6ACF}"/>
    <cellStyle name="Normal 2 38 11" xfId="26286" xr:uid="{6C3FAD6E-E4E0-4666-9724-8BE4393B31C1}"/>
    <cellStyle name="Normal 2 38 12" xfId="26287" xr:uid="{CFEB84DB-B8F3-46CB-A899-6EF31E032AF2}"/>
    <cellStyle name="Normal 2 38 13" xfId="26288" xr:uid="{F2A54F43-04B8-4838-B70F-E77B60562D19}"/>
    <cellStyle name="Normal 2 38 14" xfId="26289" xr:uid="{C1A3DEB6-2098-4A6C-9E26-C03117D14488}"/>
    <cellStyle name="Normal 2 38 2" xfId="26290" xr:uid="{3301C03C-6B35-4BF6-A5D2-CC15CCEC7CF3}"/>
    <cellStyle name="Normal 2 38 2 2" xfId="26291" xr:uid="{C0490145-12A4-4ED8-B6D1-A01D36E3C1C4}"/>
    <cellStyle name="Normal 2 38 2 3" xfId="26292" xr:uid="{51179623-C627-4808-A804-CE68E3B6DE92}"/>
    <cellStyle name="Normal 2 38 2 4" xfId="26293" xr:uid="{2792BDE9-38E0-496B-A484-D118D5FD6CF3}"/>
    <cellStyle name="Normal 2 38 2 5" xfId="26294" xr:uid="{4780DA31-E11D-43A8-97D7-8C602E9E675F}"/>
    <cellStyle name="Normal 2 38 2 6" xfId="26295" xr:uid="{1FD09CD2-A944-4394-A7F2-D80798CFA2E1}"/>
    <cellStyle name="Normal 2 38 3" xfId="26296" xr:uid="{0017104D-9294-42CB-851F-4AF62C7395CC}"/>
    <cellStyle name="Normal 2 38 3 2" xfId="26297" xr:uid="{82B41B62-6CAA-4C57-9DCC-084EDAD4B145}"/>
    <cellStyle name="Normal 2 38 3 3" xfId="26298" xr:uid="{608E8ACA-34A5-4FD1-9532-140BBD138D4A}"/>
    <cellStyle name="Normal 2 38 3 4" xfId="26299" xr:uid="{6222241A-4F9E-4008-9904-340217A52B86}"/>
    <cellStyle name="Normal 2 38 3 5" xfId="26300" xr:uid="{4508EB58-6F76-4E7F-A860-7FE7E5969C5B}"/>
    <cellStyle name="Normal 2 38 3 6" xfId="26301" xr:uid="{2D7090DA-8B69-4B6C-B7D5-37BCD3616494}"/>
    <cellStyle name="Normal 2 38 4" xfId="26302" xr:uid="{E4C65136-1183-460C-A8C2-4C853A49F40A}"/>
    <cellStyle name="Normal 2 38 4 2" xfId="26303" xr:uid="{3F9FEBAE-86D5-4931-BD23-E0583F92C649}"/>
    <cellStyle name="Normal 2 38 4 3" xfId="26304" xr:uid="{D38A2C61-8017-498F-908C-44C097B1FEB3}"/>
    <cellStyle name="Normal 2 38 4 4" xfId="26305" xr:uid="{389A4AC0-83C7-4A23-93D6-07346AC4BA48}"/>
    <cellStyle name="Normal 2 38 4 5" xfId="26306" xr:uid="{B7FE17BF-D6F1-45B6-8E03-B228FC83CC56}"/>
    <cellStyle name="Normal 2 38 4 6" xfId="26307" xr:uid="{7A26D51D-60B1-4F16-BB0C-E8A38FAB4956}"/>
    <cellStyle name="Normal 2 38 5" xfId="26308" xr:uid="{19B91A44-9E04-4C37-A3BA-A7B21A95D7D7}"/>
    <cellStyle name="Normal 2 38 5 2" xfId="26309" xr:uid="{FC540C59-5D91-497E-9C29-7440C90670CC}"/>
    <cellStyle name="Normal 2 38 5 3" xfId="26310" xr:uid="{390A88AE-D513-4896-B91F-5D4CC5154F65}"/>
    <cellStyle name="Normal 2 38 5 4" xfId="26311" xr:uid="{A35C3543-7A7E-42AA-89E6-7727FD8ADD2D}"/>
    <cellStyle name="Normal 2 38 5 5" xfId="26312" xr:uid="{1177C1EC-7131-480F-8CB6-52BE47EADC2E}"/>
    <cellStyle name="Normal 2 38 5 6" xfId="26313" xr:uid="{FF4C89D4-6E18-478C-9522-88BBC73CA8A7}"/>
    <cellStyle name="Normal 2 38 6" xfId="26314" xr:uid="{ABFF7DCF-445E-4140-A00A-04A297F7020E}"/>
    <cellStyle name="Normal 2 38 6 2" xfId="26315" xr:uid="{076F674F-24FE-4A18-9FFF-7FB1B58FEC4D}"/>
    <cellStyle name="Normal 2 38 6 3" xfId="26316" xr:uid="{D21CA759-7122-4882-9626-5F8DE3409FEF}"/>
    <cellStyle name="Normal 2 38 6 4" xfId="26317" xr:uid="{B12413C6-3424-4747-BD2C-8084E47259C4}"/>
    <cellStyle name="Normal 2 38 6 5" xfId="26318" xr:uid="{01CF7DC3-0992-4BC5-A5BB-EE05AE6DFDC1}"/>
    <cellStyle name="Normal 2 38 6 6" xfId="26319" xr:uid="{A9BDE184-61D3-482C-B007-3CD3E00F68D3}"/>
    <cellStyle name="Normal 2 38 7" xfId="26320" xr:uid="{DB5BF5BB-8B54-4E3F-8C15-5D3AD335E457}"/>
    <cellStyle name="Normal 2 38 7 2" xfId="26321" xr:uid="{C4969C53-ABF1-4A35-9E10-79F221E72085}"/>
    <cellStyle name="Normal 2 38 7 3" xfId="26322" xr:uid="{78DFD6CD-8BA7-4C7D-B7F1-91C9D23DCDA9}"/>
    <cellStyle name="Normal 2 38 7 4" xfId="26323" xr:uid="{8663C8F9-A9F2-4B3A-98FF-5C78DB260B60}"/>
    <cellStyle name="Normal 2 38 7 5" xfId="26324" xr:uid="{92920E0C-F7C8-4E55-BEB2-DF6B13B622D0}"/>
    <cellStyle name="Normal 2 38 7 6" xfId="26325" xr:uid="{E6321FC0-0393-43CF-974E-357B7AC2B4BC}"/>
    <cellStyle name="Normal 2 38 8" xfId="26326" xr:uid="{468C0E9C-52F6-40CB-88E1-96D0CCC4DE89}"/>
    <cellStyle name="Normal 2 38 8 2" xfId="26327" xr:uid="{0EA65901-8301-4149-B6BB-FAE58424CE38}"/>
    <cellStyle name="Normal 2 38 8 3" xfId="26328" xr:uid="{56687490-CB17-4FF4-A30E-F6879A1B35B8}"/>
    <cellStyle name="Normal 2 38 8 4" xfId="26329" xr:uid="{162D1F14-5EAD-42D2-A9E1-3DBAEA312E64}"/>
    <cellStyle name="Normal 2 38 8 5" xfId="26330" xr:uid="{5F7D449B-7888-4D8E-94F4-88A0F8AFE83F}"/>
    <cellStyle name="Normal 2 38 8 6" xfId="26331" xr:uid="{25743A56-A3EA-45E9-A43A-DAFCAA58A7DD}"/>
    <cellStyle name="Normal 2 38 9" xfId="26332" xr:uid="{3A07A137-EA38-4157-BDED-CE2CB3A5B396}"/>
    <cellStyle name="Normal 2 39" xfId="26333" xr:uid="{90D92C6F-AC6C-4370-A44E-CE2E09C72F11}"/>
    <cellStyle name="Normal 2 39 10" xfId="26334" xr:uid="{CF11FCA8-3490-49DC-8E50-B9CB26DD8F28}"/>
    <cellStyle name="Normal 2 39 11" xfId="26335" xr:uid="{16B16E56-C50E-4DAF-AF1B-F0E12D9160CB}"/>
    <cellStyle name="Normal 2 39 12" xfId="26336" xr:uid="{F7C505F4-FD40-4B48-A4B3-5E53843D5949}"/>
    <cellStyle name="Normal 2 39 13" xfId="26337" xr:uid="{DDF99E9F-3119-4CE4-8DF0-41C60E0F09F0}"/>
    <cellStyle name="Normal 2 39 14" xfId="26338" xr:uid="{4C659A80-EC0A-45FA-8D3F-B7497651F8E2}"/>
    <cellStyle name="Normal 2 39 2" xfId="26339" xr:uid="{58586F56-A092-4B56-A6BD-EFE9E88BB740}"/>
    <cellStyle name="Normal 2 39 2 2" xfId="26340" xr:uid="{0D6C3BCB-4CFE-409D-9966-ADE47D945B28}"/>
    <cellStyle name="Normal 2 39 2 3" xfId="26341" xr:uid="{0ADBE090-0424-42A1-9382-C36F965F2ED5}"/>
    <cellStyle name="Normal 2 39 2 4" xfId="26342" xr:uid="{2BA3C3D5-06DD-4BAA-BB6A-FF4982E76965}"/>
    <cellStyle name="Normal 2 39 2 5" xfId="26343" xr:uid="{0B3A3AE8-6EF7-48EC-955D-A8BA3A410A45}"/>
    <cellStyle name="Normal 2 39 2 6" xfId="26344" xr:uid="{18CCCF0E-81A6-4ACE-A1A3-D367732CF494}"/>
    <cellStyle name="Normal 2 39 3" xfId="26345" xr:uid="{9F3B8D80-0BA7-42F2-B9CB-C210BA6B6B6E}"/>
    <cellStyle name="Normal 2 39 3 2" xfId="26346" xr:uid="{D723EE2C-0A21-4980-93F5-A27FF34AA2A4}"/>
    <cellStyle name="Normal 2 39 3 3" xfId="26347" xr:uid="{D4102873-C25C-4550-8870-291C465AE388}"/>
    <cellStyle name="Normal 2 39 3 4" xfId="26348" xr:uid="{7A99145B-E7DD-4E94-9DED-C9778F8F7FC6}"/>
    <cellStyle name="Normal 2 39 3 5" xfId="26349" xr:uid="{F1C35F45-0F63-4E8A-A7D1-BEF2DDD8B5A6}"/>
    <cellStyle name="Normal 2 39 3 6" xfId="26350" xr:uid="{79D60879-91C0-4727-9A77-11036608260D}"/>
    <cellStyle name="Normal 2 39 4" xfId="26351" xr:uid="{2737142C-84AA-4034-99A5-0073C9A579CD}"/>
    <cellStyle name="Normal 2 39 4 2" xfId="26352" xr:uid="{DCC9F25D-8B8F-4DA5-B8F9-4AD1695F6862}"/>
    <cellStyle name="Normal 2 39 4 3" xfId="26353" xr:uid="{3B1BBB1D-DFB7-4EFD-8602-6D5FBB1AE9E7}"/>
    <cellStyle name="Normal 2 39 4 4" xfId="26354" xr:uid="{31CEA755-2B56-4D03-A466-1AC52D9C3736}"/>
    <cellStyle name="Normal 2 39 4 5" xfId="26355" xr:uid="{DD609DFF-9530-427A-97B4-BD614FA59FF3}"/>
    <cellStyle name="Normal 2 39 4 6" xfId="26356" xr:uid="{E0C7C135-0A48-487F-87F9-AD9170140C76}"/>
    <cellStyle name="Normal 2 39 5" xfId="26357" xr:uid="{A2500C98-F9EC-4BCF-9F1B-1201D865BD9A}"/>
    <cellStyle name="Normal 2 39 5 2" xfId="26358" xr:uid="{97C9EB4D-9197-45A4-B300-D3E4ECEC9916}"/>
    <cellStyle name="Normal 2 39 5 3" xfId="26359" xr:uid="{B7D19FF9-CE33-4ED5-A0C1-E8BCFE012B12}"/>
    <cellStyle name="Normal 2 39 5 4" xfId="26360" xr:uid="{231F5832-B6F9-40C3-A7DF-A974093425E9}"/>
    <cellStyle name="Normal 2 39 5 5" xfId="26361" xr:uid="{BF22F7A1-0E1A-48E5-8A0A-AB461CB041ED}"/>
    <cellStyle name="Normal 2 39 5 6" xfId="26362" xr:uid="{3F9F57AA-5FAE-41AB-ACA0-CE90F9A1AC61}"/>
    <cellStyle name="Normal 2 39 6" xfId="26363" xr:uid="{8114806C-6D6E-41BE-A133-5595FF76CE07}"/>
    <cellStyle name="Normal 2 39 6 2" xfId="26364" xr:uid="{196D3639-363D-4B50-B5C9-96AEB57BA2E4}"/>
    <cellStyle name="Normal 2 39 6 3" xfId="26365" xr:uid="{18A0AB7D-119A-47EA-9D73-C01598F2C27B}"/>
    <cellStyle name="Normal 2 39 6 4" xfId="26366" xr:uid="{B706B526-46B7-4C6B-AA9B-E46D31208C88}"/>
    <cellStyle name="Normal 2 39 6 5" xfId="26367" xr:uid="{1BCC4316-0101-4E88-8162-DE482A626D4C}"/>
    <cellStyle name="Normal 2 39 6 6" xfId="26368" xr:uid="{61269F03-DF98-456B-ABD5-D555FF6BB0CF}"/>
    <cellStyle name="Normal 2 39 7" xfId="26369" xr:uid="{80743972-E2DA-4C64-9B96-7CACA67402CD}"/>
    <cellStyle name="Normal 2 39 7 2" xfId="26370" xr:uid="{3FDD05B5-38DA-40F5-A383-AE2DF32A26E5}"/>
    <cellStyle name="Normal 2 39 7 3" xfId="26371" xr:uid="{8F63EDF1-02A1-4044-BE2D-553E26BE542E}"/>
    <cellStyle name="Normal 2 39 7 4" xfId="26372" xr:uid="{74E89305-3744-4410-B206-EFDDC68932A5}"/>
    <cellStyle name="Normal 2 39 7 5" xfId="26373" xr:uid="{0774D8E0-E06A-458B-B7DA-3EB1CCB5C9ED}"/>
    <cellStyle name="Normal 2 39 7 6" xfId="26374" xr:uid="{6CB9D934-25DE-4485-912A-767457F77938}"/>
    <cellStyle name="Normal 2 39 8" xfId="26375" xr:uid="{ACC1F815-8CBC-4C2A-9476-875FDAC30576}"/>
    <cellStyle name="Normal 2 39 8 2" xfId="26376" xr:uid="{51BF2D6D-2639-4599-AF1B-4820A689ECA7}"/>
    <cellStyle name="Normal 2 39 8 3" xfId="26377" xr:uid="{35AF05A9-752C-40E4-9B71-4CC3894F6A0F}"/>
    <cellStyle name="Normal 2 39 8 4" xfId="26378" xr:uid="{07784AD4-6A99-4159-99E2-345191B7FA5D}"/>
    <cellStyle name="Normal 2 39 8 5" xfId="26379" xr:uid="{60438BF0-89FB-4CA2-949C-B25F1D16DC97}"/>
    <cellStyle name="Normal 2 39 8 6" xfId="26380" xr:uid="{53C371F9-522D-4375-8DD3-742236BCF3E8}"/>
    <cellStyle name="Normal 2 39 9" xfId="26381" xr:uid="{433A1D67-0273-43C0-9B47-FD179E314582}"/>
    <cellStyle name="Normal 2 4" xfId="1086" xr:uid="{E49A6FF7-B180-4E5F-BCBB-6DEAB432A471}"/>
    <cellStyle name="Normal 2 4 10" xfId="26382" xr:uid="{90274C5A-A92B-4B82-B9E4-16849CB66DE0}"/>
    <cellStyle name="Normal 2 4 11" xfId="26383" xr:uid="{9897F2ED-5468-4615-BCA8-221C188C13D1}"/>
    <cellStyle name="Normal 2 4 12" xfId="26384" xr:uid="{4A32BEF2-1149-428A-B3C8-4FFFE3426862}"/>
    <cellStyle name="Normal 2 4 13" xfId="26385" xr:uid="{E916C84C-B976-494B-A395-B6D823B84D32}"/>
    <cellStyle name="Normal 2 4 14" xfId="26386" xr:uid="{09EA55C4-5768-4686-A894-850BC8A4E92A}"/>
    <cellStyle name="Normal 2 4 2" xfId="26387" xr:uid="{378E1E5A-026A-4047-944E-B1729F5C4955}"/>
    <cellStyle name="Normal 2 4 2 2" xfId="26388" xr:uid="{BA3249BC-015C-4213-8359-5AB70F8D99D4}"/>
    <cellStyle name="Normal 2 4 2 3" xfId="26389" xr:uid="{79741633-1EA7-434F-9EA8-030C4F3653BC}"/>
    <cellStyle name="Normal 2 4 2 4" xfId="26390" xr:uid="{1525E5C8-FA24-4116-985C-A11FB137EE4A}"/>
    <cellStyle name="Normal 2 4 2 5" xfId="26391" xr:uid="{9B71EE81-958B-447A-A178-9D5A51529242}"/>
    <cellStyle name="Normal 2 4 2 6" xfId="26392" xr:uid="{A19E9AAD-C5DB-4B7C-B2EF-8612FA8CCE64}"/>
    <cellStyle name="Normal 2 4 3" xfId="26393" xr:uid="{FAAA6B34-17D0-4659-9FF6-061C3A927291}"/>
    <cellStyle name="Normal 2 4 3 2" xfId="26394" xr:uid="{8FD84808-FC63-45AD-B407-B805E6473BDE}"/>
    <cellStyle name="Normal 2 4 3 3" xfId="26395" xr:uid="{5C63C4B9-7DB4-4258-A8F3-4B0EEA55F50D}"/>
    <cellStyle name="Normal 2 4 3 4" xfId="26396" xr:uid="{AC152F3A-DE84-4D20-A557-31177DDF569F}"/>
    <cellStyle name="Normal 2 4 3 5" xfId="26397" xr:uid="{C575464C-AB4E-4652-AF17-B74C2BA8118F}"/>
    <cellStyle name="Normal 2 4 3 6" xfId="26398" xr:uid="{98545E86-9EC4-445C-BC8E-392F7EEFDC85}"/>
    <cellStyle name="Normal 2 4 4" xfId="26399" xr:uid="{8E335A20-8867-4669-A192-65340E0A58A0}"/>
    <cellStyle name="Normal 2 4 4 2" xfId="26400" xr:uid="{145A2EF0-CB8A-4853-80CA-8ADE1476E67F}"/>
    <cellStyle name="Normal 2 4 4 3" xfId="26401" xr:uid="{4B64DFED-9D56-4A8D-AF1A-07A3725DBCE6}"/>
    <cellStyle name="Normal 2 4 4 4" xfId="26402" xr:uid="{725B1871-7C1F-41D4-A6EF-C020ED2922C2}"/>
    <cellStyle name="Normal 2 4 4 5" xfId="26403" xr:uid="{EC4411A9-8E56-43BC-8262-824E780409A5}"/>
    <cellStyle name="Normal 2 4 4 6" xfId="26404" xr:uid="{8DAA4A99-EDE8-46F8-91E2-6A6FD287CD09}"/>
    <cellStyle name="Normal 2 4 5" xfId="26405" xr:uid="{6CE1817C-852B-4AC5-BCCB-9A8AD4964E9B}"/>
    <cellStyle name="Normal 2 4 5 2" xfId="26406" xr:uid="{A76AF889-5E4F-47E6-B94F-C73A98F3DD5C}"/>
    <cellStyle name="Normal 2 4 5 3" xfId="26407" xr:uid="{AA3C25EB-4C28-4141-8883-025D961F41AF}"/>
    <cellStyle name="Normal 2 4 5 4" xfId="26408" xr:uid="{9078263D-B75B-4568-A80C-EF6570B66D95}"/>
    <cellStyle name="Normal 2 4 5 5" xfId="26409" xr:uid="{2223B336-7B02-4D0E-9469-08961960A12F}"/>
    <cellStyle name="Normal 2 4 5 6" xfId="26410" xr:uid="{2A952AB0-A28D-4F4E-AC47-61B3CDA11D0E}"/>
    <cellStyle name="Normal 2 4 6" xfId="26411" xr:uid="{FB8BCDB0-DA8A-4C86-B7E9-07C028BB12E2}"/>
    <cellStyle name="Normal 2 4 6 2" xfId="26412" xr:uid="{76ADC6BB-1990-4191-9B17-F79E4DE422B9}"/>
    <cellStyle name="Normal 2 4 6 3" xfId="26413" xr:uid="{3E0522F1-9D1E-4B51-853D-903183FB2755}"/>
    <cellStyle name="Normal 2 4 6 4" xfId="26414" xr:uid="{91FE6B39-0402-45CD-9C3E-4C8B1AA3DBB6}"/>
    <cellStyle name="Normal 2 4 6 5" xfId="26415" xr:uid="{77934DD7-95EC-47E7-8963-96AF1C27F407}"/>
    <cellStyle name="Normal 2 4 6 6" xfId="26416" xr:uid="{2F6943CB-CFA9-49B8-B515-8AD148DADB9F}"/>
    <cellStyle name="Normal 2 4 7" xfId="26417" xr:uid="{1806B2CB-6E23-4A72-9BA3-2CACE5EC7D68}"/>
    <cellStyle name="Normal 2 4 7 2" xfId="26418" xr:uid="{BA1C6696-6E9C-45A7-9100-24A7E887FD88}"/>
    <cellStyle name="Normal 2 4 7 3" xfId="26419" xr:uid="{546E5C99-3604-4657-ACDF-0C543F32F778}"/>
    <cellStyle name="Normal 2 4 7 4" xfId="26420" xr:uid="{5AA86EE7-FF53-4227-A188-AB8DFB6D5E97}"/>
    <cellStyle name="Normal 2 4 7 5" xfId="26421" xr:uid="{BF930454-7691-455D-8CFE-79ED20C9A990}"/>
    <cellStyle name="Normal 2 4 7 6" xfId="26422" xr:uid="{678BED57-DFD3-4580-82C5-FB83C3D8ED8A}"/>
    <cellStyle name="Normal 2 4 8" xfId="26423" xr:uid="{C7C4C32D-DD4F-4E79-BB9A-B6AD1B0E70D8}"/>
    <cellStyle name="Normal 2 4 8 2" xfId="26424" xr:uid="{46FBB681-BB5E-4CAD-8187-CAA9ED149A88}"/>
    <cellStyle name="Normal 2 4 8 3" xfId="26425" xr:uid="{D13664B1-1DAC-42E5-A4FD-DA43C1DA9C37}"/>
    <cellStyle name="Normal 2 4 8 4" xfId="26426" xr:uid="{2AB2F8D1-B0C1-49B8-83CB-F8CB07CC921A}"/>
    <cellStyle name="Normal 2 4 8 5" xfId="26427" xr:uid="{11B8AFBD-D10D-4991-ACBB-EA9B802D1E8F}"/>
    <cellStyle name="Normal 2 4 8 6" xfId="26428" xr:uid="{8A76994D-3C25-4E78-9A08-F280D67BF307}"/>
    <cellStyle name="Normal 2 4 9" xfId="26429" xr:uid="{9E81FEF6-1054-4AE8-9507-D9D3B17B6181}"/>
    <cellStyle name="Normal 2 40" xfId="26430" xr:uid="{8FE6FE75-C391-4818-B641-7A982257C8F3}"/>
    <cellStyle name="Normal 2 40 10" xfId="26431" xr:uid="{2565A9DA-D8DE-43EE-A0DF-93B92F267899}"/>
    <cellStyle name="Normal 2 40 11" xfId="26432" xr:uid="{9713A30F-90EB-4C60-B9AE-FD16C5F83D81}"/>
    <cellStyle name="Normal 2 40 12" xfId="26433" xr:uid="{1A897F49-E4AF-48E8-8A33-3CDFE4976409}"/>
    <cellStyle name="Normal 2 40 13" xfId="26434" xr:uid="{E2D2BE9D-C21B-426A-AB97-84B6CA495AB8}"/>
    <cellStyle name="Normal 2 40 14" xfId="26435" xr:uid="{816D4E77-9547-4FEC-8689-983F151D6A17}"/>
    <cellStyle name="Normal 2 40 15" xfId="26436" xr:uid="{B8B8696B-68A9-4069-A633-3213DE213D03}"/>
    <cellStyle name="Normal 2 40 16" xfId="26437" xr:uid="{C13957FB-E2FA-43D3-9019-1BF429873221}"/>
    <cellStyle name="Normal 2 40 17" xfId="26438" xr:uid="{F0F75A4C-DA01-4BB5-94B5-0F24A48AA5AD}"/>
    <cellStyle name="Normal 2 40 18" xfId="26439" xr:uid="{74E1D176-9E31-4C4C-8CF3-4E8FF3D7B325}"/>
    <cellStyle name="Normal 2 40 19" xfId="26440" xr:uid="{AB58CC68-4ECF-408F-82E2-9E3F620821E4}"/>
    <cellStyle name="Normal 2 40 2" xfId="26441" xr:uid="{6BB09C34-9139-44D5-8E42-88AD3FBF65A9}"/>
    <cellStyle name="Normal 2 40 20" xfId="26442" xr:uid="{8178BFDE-8CBE-4F25-86EB-B0B827D73EE2}"/>
    <cellStyle name="Normal 2 40 21" xfId="26443" xr:uid="{7E33520A-4CE5-4A61-B7B5-7325A26DD2C9}"/>
    <cellStyle name="Normal 2 40 22" xfId="26444" xr:uid="{D51E07AB-F40A-4DCB-8D20-F794D95EA85D}"/>
    <cellStyle name="Normal 2 40 23" xfId="26445" xr:uid="{E69D481A-4002-46CC-AB04-EDEF54D343F8}"/>
    <cellStyle name="Normal 2 40 24" xfId="26446" xr:uid="{46B9F4F7-610E-4D43-9E2E-C79C11DF14A5}"/>
    <cellStyle name="Normal 2 40 25" xfId="26447" xr:uid="{9AE50A6E-D8FD-4B8B-BBD6-A31DD991274A}"/>
    <cellStyle name="Normal 2 40 26" xfId="26448" xr:uid="{16E08BA6-8A84-4466-9D40-D28FC1BCAB9D}"/>
    <cellStyle name="Normal 2 40 27" xfId="26449" xr:uid="{61A90486-67CC-417A-81E4-0DA92CF80372}"/>
    <cellStyle name="Normal 2 40 28" xfId="26450" xr:uid="{F41E31AC-6A7B-46CE-81B6-A0485AD111C9}"/>
    <cellStyle name="Normal 2 40 29" xfId="26451" xr:uid="{4950F42F-BF1A-4294-8698-15BF8464E02B}"/>
    <cellStyle name="Normal 2 40 3" xfId="26452" xr:uid="{F40D0AE3-9FD8-4BEC-8B99-84A37716FB21}"/>
    <cellStyle name="Normal 2 40 30" xfId="26453" xr:uid="{4D202567-DE1F-44FA-A041-319AB5AF94CE}"/>
    <cellStyle name="Normal 2 40 31" xfId="26454" xr:uid="{3799D65A-7553-47E5-9CFB-FDC5B5CA1FD5}"/>
    <cellStyle name="Normal 2 40 32" xfId="26455" xr:uid="{1F8F6872-4E57-4C6B-ABFE-B187182830C3}"/>
    <cellStyle name="Normal 2 40 33" xfId="26456" xr:uid="{F911EAB3-9F31-49C2-8207-A8523CF6C430}"/>
    <cellStyle name="Normal 2 40 34" xfId="26457" xr:uid="{3ECCFDB6-2CC7-4169-95DB-0614E1D419DB}"/>
    <cellStyle name="Normal 2 40 35" xfId="26458" xr:uid="{BFC0ECBD-7284-4952-AD50-1A9BA7642E39}"/>
    <cellStyle name="Normal 2 40 36" xfId="26459" xr:uid="{1733548F-F8FC-496A-9DED-2CBBCD00EC72}"/>
    <cellStyle name="Normal 2 40 37" xfId="26460" xr:uid="{2C428C63-53A7-4251-B687-2F2EDFD68D8F}"/>
    <cellStyle name="Normal 2 40 38" xfId="26461" xr:uid="{00CEADB4-C564-4784-9138-B1F97C90986A}"/>
    <cellStyle name="Normal 2 40 4" xfId="26462" xr:uid="{F832326C-5FD9-47C6-8C17-544A5BA62E73}"/>
    <cellStyle name="Normal 2 40 5" xfId="26463" xr:uid="{21DE1CFA-A7E1-4674-9439-4EEA2C69F823}"/>
    <cellStyle name="Normal 2 40 6" xfId="26464" xr:uid="{7A6D6EDB-5F32-48D7-AB61-F58350C8F230}"/>
    <cellStyle name="Normal 2 40 7" xfId="26465" xr:uid="{ED2291C9-978F-40BE-A05C-B4038F6B2100}"/>
    <cellStyle name="Normal 2 40 8" xfId="26466" xr:uid="{4722B712-899D-4337-B512-A12361931F53}"/>
    <cellStyle name="Normal 2 40 9" xfId="26467" xr:uid="{BF2455C4-056F-4CB3-8E1C-59DA3E43CA58}"/>
    <cellStyle name="Normal 2 41" xfId="26468" xr:uid="{AD801C24-3641-4530-B34A-B94073C48607}"/>
    <cellStyle name="Normal 2 41 10" xfId="26469" xr:uid="{A04D12BE-A3D7-4526-B5D1-21DD08545BB3}"/>
    <cellStyle name="Normal 2 41 11" xfId="26470" xr:uid="{C7F6B1DF-6CC3-4FB5-B07F-7E170F0E1523}"/>
    <cellStyle name="Normal 2 41 12" xfId="26471" xr:uid="{E452C6C3-27D8-4D1B-A455-B6D27F3B949A}"/>
    <cellStyle name="Normal 2 41 13" xfId="26472" xr:uid="{18F868B1-AAAA-4D39-BCB0-160F09CA8895}"/>
    <cellStyle name="Normal 2 41 14" xfId="26473" xr:uid="{2945AA27-4FCD-4174-89A1-6BC9509FBE61}"/>
    <cellStyle name="Normal 2 41 15" xfId="26474" xr:uid="{E3BD4855-8D98-4C0E-9731-920BBE89A02B}"/>
    <cellStyle name="Normal 2 41 16" xfId="26475" xr:uid="{30EB9A4C-BCC8-4784-AA0A-A977D8D2C8F9}"/>
    <cellStyle name="Normal 2 41 17" xfId="26476" xr:uid="{F570548C-9502-40CD-9CC6-2ABFA28634A7}"/>
    <cellStyle name="Normal 2 41 18" xfId="26477" xr:uid="{40DC65B2-1A82-4AF9-B977-22C7C1204489}"/>
    <cellStyle name="Normal 2 41 19" xfId="26478" xr:uid="{6FF0C375-2B14-4070-B704-D302AD9B1C54}"/>
    <cellStyle name="Normal 2 41 2" xfId="26479" xr:uid="{4E0DFCDA-D8B5-411A-B484-2FC3706E99BE}"/>
    <cellStyle name="Normal 2 41 20" xfId="26480" xr:uid="{DD55A677-7A84-4EDA-AD16-C44A5C818729}"/>
    <cellStyle name="Normal 2 41 21" xfId="26481" xr:uid="{30B2143D-66E1-470A-B2AB-DA27C3D2606E}"/>
    <cellStyle name="Normal 2 41 22" xfId="26482" xr:uid="{1E619833-0CE9-4598-8C39-D91837AD5717}"/>
    <cellStyle name="Normal 2 41 23" xfId="26483" xr:uid="{6CB511F7-57EE-4BD5-8230-271AF8A00497}"/>
    <cellStyle name="Normal 2 41 24" xfId="26484" xr:uid="{696290CA-BC9C-47D6-8283-77169D64C9A9}"/>
    <cellStyle name="Normal 2 41 25" xfId="26485" xr:uid="{08D08483-D242-46C2-B5A9-8B945BBEBA25}"/>
    <cellStyle name="Normal 2 41 26" xfId="26486" xr:uid="{A9784965-DF37-4FCC-AEBF-700FFD4E70CD}"/>
    <cellStyle name="Normal 2 41 27" xfId="26487" xr:uid="{2D364934-04A4-4A0E-B779-27EF57A20886}"/>
    <cellStyle name="Normal 2 41 28" xfId="26488" xr:uid="{6DF2BFCA-C5BB-4383-97EB-B42404AC1B73}"/>
    <cellStyle name="Normal 2 41 29" xfId="26489" xr:uid="{9CDB294C-A1C2-4A89-BDBB-EE1571839F64}"/>
    <cellStyle name="Normal 2 41 3" xfId="26490" xr:uid="{5B2F16DA-233A-4327-A500-F08358EC3D28}"/>
    <cellStyle name="Normal 2 41 30" xfId="26491" xr:uid="{5A4D5FFD-BB7C-4611-8436-BBC31E485DC2}"/>
    <cellStyle name="Normal 2 41 31" xfId="26492" xr:uid="{B3EF96E9-FAB7-4BCC-AD1A-E673F997BEA2}"/>
    <cellStyle name="Normal 2 41 32" xfId="26493" xr:uid="{9DF05DF4-46C3-4444-8CD8-80BD23B0660B}"/>
    <cellStyle name="Normal 2 41 33" xfId="26494" xr:uid="{446EE8F5-0D9E-4305-BCAA-50295B169F33}"/>
    <cellStyle name="Normal 2 41 34" xfId="26495" xr:uid="{EF55986A-1DC0-4D5F-9B9A-474D6EBA346C}"/>
    <cellStyle name="Normal 2 41 35" xfId="26496" xr:uid="{5A7AD189-DC4B-49CA-998E-B81E407834BF}"/>
    <cellStyle name="Normal 2 41 36" xfId="26497" xr:uid="{537712A9-B539-4E86-BF13-1B47F072614B}"/>
    <cellStyle name="Normal 2 41 37" xfId="26498" xr:uid="{2361CE1F-6534-457F-86C8-8FEFB610C216}"/>
    <cellStyle name="Normal 2 41 38" xfId="26499" xr:uid="{57BCCA12-C404-4019-81A1-64D65E60331A}"/>
    <cellStyle name="Normal 2 41 4" xfId="26500" xr:uid="{58889773-845E-4EE7-BDAE-D18E25EED5F4}"/>
    <cellStyle name="Normal 2 41 5" xfId="26501" xr:uid="{7988B735-E79A-475D-9B17-CE380781971E}"/>
    <cellStyle name="Normal 2 41 6" xfId="26502" xr:uid="{F49765AD-EA9E-4442-8A5F-B6EDCAD8C926}"/>
    <cellStyle name="Normal 2 41 7" xfId="26503" xr:uid="{21E15CD4-B1E5-4D06-893B-BBD51DC70E05}"/>
    <cellStyle name="Normal 2 41 8" xfId="26504" xr:uid="{E2F1B33A-6B5E-44CD-B734-423400755A34}"/>
    <cellStyle name="Normal 2 41 9" xfId="26505" xr:uid="{97A94663-CB4A-4909-9D4A-E06F237FCF92}"/>
    <cellStyle name="Normal 2 42" xfId="26506" xr:uid="{CA19A80C-F36E-4CEF-A9A6-58AAA840412E}"/>
    <cellStyle name="Normal 2 42 10" xfId="26507" xr:uid="{71443A44-B79E-49C9-93E5-C59BBEEBF5C4}"/>
    <cellStyle name="Normal 2 42 11" xfId="26508" xr:uid="{45C726DA-48C1-4398-BF22-179F60E8F86A}"/>
    <cellStyle name="Normal 2 42 12" xfId="26509" xr:uid="{7FD88A9D-2A2B-4C40-B335-A67B95B10D89}"/>
    <cellStyle name="Normal 2 42 13" xfId="26510" xr:uid="{D47BCABB-E18B-43DD-9F2C-ED7962A8DA2A}"/>
    <cellStyle name="Normal 2 42 14" xfId="26511" xr:uid="{ECF54B8A-3D66-4197-8300-B830EABE1D05}"/>
    <cellStyle name="Normal 2 42 15" xfId="26512" xr:uid="{2B62FD79-7111-4C64-83D6-58D59DB4138C}"/>
    <cellStyle name="Normal 2 42 16" xfId="26513" xr:uid="{DAF7D393-9D72-4283-B338-97B44D965B71}"/>
    <cellStyle name="Normal 2 42 17" xfId="26514" xr:uid="{8C4564D6-6801-4ED7-99E1-5BAB1649296D}"/>
    <cellStyle name="Normal 2 42 18" xfId="26515" xr:uid="{60C7EBBC-A8E7-422E-826C-39D7A0C8F8E0}"/>
    <cellStyle name="Normal 2 42 19" xfId="26516" xr:uid="{C9D4610A-2F20-4D27-8409-A43ADEB81DCE}"/>
    <cellStyle name="Normal 2 42 2" xfId="26517" xr:uid="{7B987F39-EF91-4A67-8F9E-30CCDDCAA401}"/>
    <cellStyle name="Normal 2 42 20" xfId="26518" xr:uid="{E0FA902D-3DFF-41A5-A02E-40F3A1B31EA4}"/>
    <cellStyle name="Normal 2 42 21" xfId="26519" xr:uid="{5D8C07D4-A3C0-4CAE-B442-02422C9C4B91}"/>
    <cellStyle name="Normal 2 42 22" xfId="26520" xr:uid="{7E350A8A-B550-4A66-91B5-B7F288E1FDB8}"/>
    <cellStyle name="Normal 2 42 23" xfId="26521" xr:uid="{99D126E3-A955-40CF-BAB2-5F4268B18414}"/>
    <cellStyle name="Normal 2 42 24" xfId="26522" xr:uid="{50E549CE-40BB-41F3-9E43-5678785E5C9B}"/>
    <cellStyle name="Normal 2 42 25" xfId="26523" xr:uid="{DB235B3E-3607-4DD9-AEE4-8A7A766F319C}"/>
    <cellStyle name="Normal 2 42 26" xfId="26524" xr:uid="{4BB6F9CF-015C-4514-9F2A-09108ED0F577}"/>
    <cellStyle name="Normal 2 42 27" xfId="26525" xr:uid="{950D49BA-2597-4938-919A-57376468793F}"/>
    <cellStyle name="Normal 2 42 28" xfId="26526" xr:uid="{47811D32-A9B9-4469-8843-D3E441F02B79}"/>
    <cellStyle name="Normal 2 42 29" xfId="26527" xr:uid="{5A5AC93F-2F2F-4708-AEE8-ADF6ED613615}"/>
    <cellStyle name="Normal 2 42 3" xfId="26528" xr:uid="{C7ECA558-73BA-455E-B5D7-3CF9851B8654}"/>
    <cellStyle name="Normal 2 42 30" xfId="26529" xr:uid="{2981525D-63E0-4C79-B989-0FD40D8DC182}"/>
    <cellStyle name="Normal 2 42 31" xfId="26530" xr:uid="{B825753C-E661-4FDF-9D74-A14FC0018352}"/>
    <cellStyle name="Normal 2 42 32" xfId="26531" xr:uid="{39A82697-DB1E-43A7-8DC3-145809F0EB5A}"/>
    <cellStyle name="Normal 2 42 33" xfId="26532" xr:uid="{987F0A48-1547-4500-BB1B-A43468249B22}"/>
    <cellStyle name="Normal 2 42 34" xfId="26533" xr:uid="{DEE9CE23-746A-470C-A1A2-D267F705FA07}"/>
    <cellStyle name="Normal 2 42 35" xfId="26534" xr:uid="{6B33DC43-F009-47F6-9992-BCC691258733}"/>
    <cellStyle name="Normal 2 42 36" xfId="26535" xr:uid="{40C28A00-D034-4EED-913D-DCD3DCCC944A}"/>
    <cellStyle name="Normal 2 42 37" xfId="26536" xr:uid="{D4991101-AEF6-42DD-8937-74F835D013E4}"/>
    <cellStyle name="Normal 2 42 38" xfId="26537" xr:uid="{743E91C5-729F-47E4-A4AA-5BD60804C102}"/>
    <cellStyle name="Normal 2 42 4" xfId="26538" xr:uid="{63718229-D88A-48B2-9E18-503F9FFEB3E6}"/>
    <cellStyle name="Normal 2 42 5" xfId="26539" xr:uid="{9BADF561-9EAE-48A9-801A-F3EDEC46666F}"/>
    <cellStyle name="Normal 2 42 6" xfId="26540" xr:uid="{E2E7ABA8-E3EC-4E98-ADC7-A8AE6579FAB5}"/>
    <cellStyle name="Normal 2 42 7" xfId="26541" xr:uid="{F0A107E9-7379-4DF4-B820-A8BB88FB5150}"/>
    <cellStyle name="Normal 2 42 8" xfId="26542" xr:uid="{022E2CFD-6DED-49F8-A8FB-95AB14608735}"/>
    <cellStyle name="Normal 2 42 9" xfId="26543" xr:uid="{A25B4A3F-6EC4-4843-9F8F-20651E8BEBF5}"/>
    <cellStyle name="Normal 2 43" xfId="26544" xr:uid="{F28C9D28-DEBB-4553-94A7-1BF342C367B0}"/>
    <cellStyle name="Normal 2 43 10" xfId="26545" xr:uid="{932200F7-5320-4758-A8D6-9AEF55646172}"/>
    <cellStyle name="Normal 2 43 11" xfId="26546" xr:uid="{82BB5A65-91E0-422A-9DEE-07E6F286A76F}"/>
    <cellStyle name="Normal 2 43 12" xfId="26547" xr:uid="{7F5B0C72-C749-40D4-ABFA-831E2A1D06C4}"/>
    <cellStyle name="Normal 2 43 13" xfId="26548" xr:uid="{13B82F72-3703-4FD4-8350-13C7437A3EF9}"/>
    <cellStyle name="Normal 2 43 14" xfId="26549" xr:uid="{02019A9A-57A1-44A3-9273-382EE03356A9}"/>
    <cellStyle name="Normal 2 43 15" xfId="26550" xr:uid="{328BA150-4F7E-4DCF-A1A8-AB1628FF0022}"/>
    <cellStyle name="Normal 2 43 16" xfId="26551" xr:uid="{9BD7EE45-389F-47A1-8E63-ECECCA86E6BB}"/>
    <cellStyle name="Normal 2 43 17" xfId="26552" xr:uid="{6F8263DC-1D1A-422F-98D5-3629C3D3C96F}"/>
    <cellStyle name="Normal 2 43 18" xfId="26553" xr:uid="{52379716-A55A-4893-B8F7-5650631B57FE}"/>
    <cellStyle name="Normal 2 43 19" xfId="26554" xr:uid="{4E014B81-1722-4189-8483-F7FB697244D7}"/>
    <cellStyle name="Normal 2 43 2" xfId="26555" xr:uid="{53C1C918-0EEC-479D-A0BA-A055DF62B4D5}"/>
    <cellStyle name="Normal 2 43 20" xfId="26556" xr:uid="{10D13CD8-8DB6-47AC-A0F9-137C56601EF5}"/>
    <cellStyle name="Normal 2 43 21" xfId="26557" xr:uid="{75A88F3C-46A5-4413-818D-C06299F3399C}"/>
    <cellStyle name="Normal 2 43 22" xfId="26558" xr:uid="{924DDDEA-24F0-4A00-9B50-DC807AD410A7}"/>
    <cellStyle name="Normal 2 43 23" xfId="26559" xr:uid="{8C0B6CB2-2F95-44D9-8A41-5AB0FC5C7020}"/>
    <cellStyle name="Normal 2 43 24" xfId="26560" xr:uid="{3F0A8C1E-8682-4C4D-8F24-BDC27063FD0E}"/>
    <cellStyle name="Normal 2 43 25" xfId="26561" xr:uid="{443B933D-F3C2-40E7-8D64-4EE3091A49DC}"/>
    <cellStyle name="Normal 2 43 26" xfId="26562" xr:uid="{36D1A8C2-7F9E-4BBA-8EBF-2C8973C0BF54}"/>
    <cellStyle name="Normal 2 43 27" xfId="26563" xr:uid="{607D4CDE-9985-4477-ABDB-0A1A52F14923}"/>
    <cellStyle name="Normal 2 43 28" xfId="26564" xr:uid="{ADBD43A6-7E71-42D4-BBC4-80D9E26C1BDD}"/>
    <cellStyle name="Normal 2 43 29" xfId="26565" xr:uid="{DD5993F5-D264-4287-BA59-164C077D3A80}"/>
    <cellStyle name="Normal 2 43 3" xfId="26566" xr:uid="{75FDA55B-07FF-4220-8ACF-1769F224471E}"/>
    <cellStyle name="Normal 2 43 30" xfId="26567" xr:uid="{707C64E9-F545-4CBB-8CBE-101B8B295F57}"/>
    <cellStyle name="Normal 2 43 31" xfId="26568" xr:uid="{9CA4AA75-741B-48F2-A4A1-085FFD98DA9B}"/>
    <cellStyle name="Normal 2 43 32" xfId="26569" xr:uid="{9EA2F124-CD26-4116-93FF-E81EC4B1A207}"/>
    <cellStyle name="Normal 2 43 33" xfId="26570" xr:uid="{F22668A1-E285-463C-851F-5C87C59B35F6}"/>
    <cellStyle name="Normal 2 43 34" xfId="26571" xr:uid="{A6EF2912-7428-4FB1-9BAA-553DE8B288DA}"/>
    <cellStyle name="Normal 2 43 35" xfId="26572" xr:uid="{4C2B1BEB-ACB3-49B9-8DFF-9E019810A476}"/>
    <cellStyle name="Normal 2 43 36" xfId="26573" xr:uid="{AADD6BCF-600B-4041-92F8-6E6A10A3B734}"/>
    <cellStyle name="Normal 2 43 37" xfId="26574" xr:uid="{057660DB-F4A7-4D2C-A057-FB7F4A3F3101}"/>
    <cellStyle name="Normal 2 43 38" xfId="26575" xr:uid="{E560EAFA-C60B-440E-A364-68E852F67DFC}"/>
    <cellStyle name="Normal 2 43 4" xfId="26576" xr:uid="{75A2771B-8471-4630-AB90-CCD4DF41717D}"/>
    <cellStyle name="Normal 2 43 5" xfId="26577" xr:uid="{25B29F1D-ADF1-414B-B71F-312DE9B4C37E}"/>
    <cellStyle name="Normal 2 43 6" xfId="26578" xr:uid="{ABD17117-ABE4-40DE-8278-E84AC8F75E5E}"/>
    <cellStyle name="Normal 2 43 7" xfId="26579" xr:uid="{A9CB5A91-A59E-4291-9D10-FC6A0C131753}"/>
    <cellStyle name="Normal 2 43 8" xfId="26580" xr:uid="{C3C941D7-2C83-4178-B4CF-C0F5A3C1DC18}"/>
    <cellStyle name="Normal 2 43 9" xfId="26581" xr:uid="{D8E89D41-5920-46B7-A7CC-2ECA38ED9D99}"/>
    <cellStyle name="Normal 2 44" xfId="26582" xr:uid="{723EBB15-3F98-4812-BE40-5D5EDED82F14}"/>
    <cellStyle name="Normal 2 44 10" xfId="26583" xr:uid="{237E51EE-3C49-449D-BC41-1F02BDE43025}"/>
    <cellStyle name="Normal 2 44 11" xfId="26584" xr:uid="{EB22459F-11A8-4A5B-B88D-0AFAD4EC1862}"/>
    <cellStyle name="Normal 2 44 12" xfId="26585" xr:uid="{678AE64E-98B6-44A8-94DE-80D6532191EB}"/>
    <cellStyle name="Normal 2 44 13" xfId="26586" xr:uid="{0CD2B264-150B-440B-8523-C4CCF1371156}"/>
    <cellStyle name="Normal 2 44 14" xfId="26587" xr:uid="{2A07A67D-279A-46DB-AA32-94B403934B95}"/>
    <cellStyle name="Normal 2 44 15" xfId="26588" xr:uid="{01763F55-3AB5-460B-A362-A8684B544851}"/>
    <cellStyle name="Normal 2 44 16" xfId="26589" xr:uid="{E4B05AB0-BCD2-4529-B1B0-A1F26B619A47}"/>
    <cellStyle name="Normal 2 44 17" xfId="26590" xr:uid="{86177122-E248-44FA-902E-5CDF0370D963}"/>
    <cellStyle name="Normal 2 44 18" xfId="26591" xr:uid="{BB2A0E01-6A10-489C-A71A-DF2739541661}"/>
    <cellStyle name="Normal 2 44 19" xfId="26592" xr:uid="{F60AEA26-50D1-44A3-B59E-7DC46021F9CF}"/>
    <cellStyle name="Normal 2 44 2" xfId="26593" xr:uid="{789B99D0-8990-4C33-A990-23C95F56A4EE}"/>
    <cellStyle name="Normal 2 44 20" xfId="26594" xr:uid="{871239D7-BA1C-4424-A594-1C1B12A4D3DA}"/>
    <cellStyle name="Normal 2 44 21" xfId="26595" xr:uid="{C8243157-0E08-4CCC-BE3F-58193E126076}"/>
    <cellStyle name="Normal 2 44 22" xfId="26596" xr:uid="{22FFF93C-D74C-4BC2-BABE-6B36A504FFC6}"/>
    <cellStyle name="Normal 2 44 23" xfId="26597" xr:uid="{92DFF1A7-A618-46EF-891A-6724E54CAECE}"/>
    <cellStyle name="Normal 2 44 24" xfId="26598" xr:uid="{30A1216F-C4DA-4443-B335-1803FC1C3DC5}"/>
    <cellStyle name="Normal 2 44 25" xfId="26599" xr:uid="{17294A54-4F03-435F-B750-96AC667022B2}"/>
    <cellStyle name="Normal 2 44 26" xfId="26600" xr:uid="{9EE04850-7401-4FCA-BFEA-0062B74BF2D2}"/>
    <cellStyle name="Normal 2 44 27" xfId="26601" xr:uid="{DA346ED0-8E68-4848-B77C-57DA819C6A2C}"/>
    <cellStyle name="Normal 2 44 28" xfId="26602" xr:uid="{79A3FADF-A1A4-44CD-991C-4D6399EE9ADF}"/>
    <cellStyle name="Normal 2 44 29" xfId="26603" xr:uid="{068EE083-8732-4173-843A-53A5AC15E003}"/>
    <cellStyle name="Normal 2 44 3" xfId="26604" xr:uid="{BA97C003-FA77-4CC1-9887-B6C679283F92}"/>
    <cellStyle name="Normal 2 44 30" xfId="26605" xr:uid="{7D64DB5C-474D-4475-A979-2A70E1A19ABC}"/>
    <cellStyle name="Normal 2 44 31" xfId="26606" xr:uid="{A32827F7-D2E8-4D34-AF66-A900A6278B33}"/>
    <cellStyle name="Normal 2 44 32" xfId="26607" xr:uid="{DDAF2D92-C9F3-4B7B-A214-BB8682C57C55}"/>
    <cellStyle name="Normal 2 44 33" xfId="26608" xr:uid="{25F275C9-6130-4AEA-B61C-7B8B7D9DFAE5}"/>
    <cellStyle name="Normal 2 44 34" xfId="26609" xr:uid="{77AAE25D-4E49-4611-9F48-5F3F5174B3D6}"/>
    <cellStyle name="Normal 2 44 35" xfId="26610" xr:uid="{C5D45971-DDC6-4000-9981-B53DFB78C29E}"/>
    <cellStyle name="Normal 2 44 36" xfId="26611" xr:uid="{4405F0B3-F9A8-498A-8872-7EE27FA54F12}"/>
    <cellStyle name="Normal 2 44 37" xfId="26612" xr:uid="{3407CA50-FC5E-4FFA-BDA2-F4075475667A}"/>
    <cellStyle name="Normal 2 44 38" xfId="26613" xr:uid="{18BD939B-7044-4981-AEE9-C5557FB32107}"/>
    <cellStyle name="Normal 2 44 4" xfId="26614" xr:uid="{4D3B44D1-3CCE-4F2F-BE75-9F812EFC7843}"/>
    <cellStyle name="Normal 2 44 5" xfId="26615" xr:uid="{BA8CA5A9-FC2B-4F2C-8F37-6E8FB9EA1FA2}"/>
    <cellStyle name="Normal 2 44 6" xfId="26616" xr:uid="{FD6EA6CE-AF26-4DD3-A035-B1E5D3C9106C}"/>
    <cellStyle name="Normal 2 44 7" xfId="26617" xr:uid="{4EC2F5CB-5978-4135-A0CD-1F4FE7B0ED67}"/>
    <cellStyle name="Normal 2 44 8" xfId="26618" xr:uid="{38DF6AF7-161E-4437-B2D5-31BDCCB8A4A9}"/>
    <cellStyle name="Normal 2 44 9" xfId="26619" xr:uid="{656E45E1-C4E3-4E35-BD97-154DEE395A4E}"/>
    <cellStyle name="Normal 2 45" xfId="26620" xr:uid="{3EDC1030-245C-45DB-BDBF-72397B686752}"/>
    <cellStyle name="Normal 2 45 10" xfId="26621" xr:uid="{3B6FB5F9-9C84-4470-BA0A-FE3D4327E8D3}"/>
    <cellStyle name="Normal 2 45 11" xfId="26622" xr:uid="{C932DDF8-20C4-4A19-8775-D210FB2B823A}"/>
    <cellStyle name="Normal 2 45 12" xfId="26623" xr:uid="{43D9AD68-78F4-459C-B999-0894A569AB56}"/>
    <cellStyle name="Normal 2 45 13" xfId="26624" xr:uid="{6CB542F0-C983-41BF-B04D-89382E8F09B5}"/>
    <cellStyle name="Normal 2 45 14" xfId="26625" xr:uid="{1CA91E62-47AA-48F1-8203-8F6D6D1D1F81}"/>
    <cellStyle name="Normal 2 45 15" xfId="26626" xr:uid="{E15CCCE6-8331-4C97-8E9F-0A07CD29D874}"/>
    <cellStyle name="Normal 2 45 16" xfId="26627" xr:uid="{61859014-CA5B-48E6-8C3B-1601AC71D594}"/>
    <cellStyle name="Normal 2 45 17" xfId="26628" xr:uid="{4C943211-7F4D-4152-9A80-E6175AAB123C}"/>
    <cellStyle name="Normal 2 45 18" xfId="26629" xr:uid="{67C4D45A-A3F1-4C11-96A8-F572EC472E0D}"/>
    <cellStyle name="Normal 2 45 19" xfId="26630" xr:uid="{15AF3C4E-8AA7-4669-A989-AF9ED7B42CF6}"/>
    <cellStyle name="Normal 2 45 2" xfId="26631" xr:uid="{526127BA-AC2F-4D21-8F03-705C011CC7A4}"/>
    <cellStyle name="Normal 2 45 20" xfId="26632" xr:uid="{207B768D-81A6-4B6B-B249-6A5AE044E2BF}"/>
    <cellStyle name="Normal 2 45 21" xfId="26633" xr:uid="{706B957C-7EA5-4091-B7B7-E14DC7E2BB07}"/>
    <cellStyle name="Normal 2 45 22" xfId="26634" xr:uid="{25254157-F5E3-4AC2-8EBF-8F6B00243B99}"/>
    <cellStyle name="Normal 2 45 23" xfId="26635" xr:uid="{10C9B104-C20F-4E75-8AFB-41536144E5BD}"/>
    <cellStyle name="Normal 2 45 24" xfId="26636" xr:uid="{DFC80CB7-FFE3-4E8B-934E-EA54271A2873}"/>
    <cellStyle name="Normal 2 45 25" xfId="26637" xr:uid="{428717D0-64F7-43C0-91EB-053F8AD73D2A}"/>
    <cellStyle name="Normal 2 45 26" xfId="26638" xr:uid="{E80930A8-5200-433F-A614-1F0CF8B03C95}"/>
    <cellStyle name="Normal 2 45 27" xfId="26639" xr:uid="{C7106F14-F8D0-4021-97EA-73F7FC879D6F}"/>
    <cellStyle name="Normal 2 45 28" xfId="26640" xr:uid="{465EAC40-F088-47B7-B1D7-6D4553F1E0BB}"/>
    <cellStyle name="Normal 2 45 29" xfId="26641" xr:uid="{3D04640F-E583-4BD4-9410-C9934F7849AA}"/>
    <cellStyle name="Normal 2 45 3" xfId="26642" xr:uid="{E9D17DFA-5372-4F28-9974-158DFE5CD98E}"/>
    <cellStyle name="Normal 2 45 30" xfId="26643" xr:uid="{7E8635EB-5A54-4507-B0C1-AAE48915F02C}"/>
    <cellStyle name="Normal 2 45 31" xfId="26644" xr:uid="{3C9E5071-74F0-41CD-AC43-A0C85386CE7D}"/>
    <cellStyle name="Normal 2 45 32" xfId="26645" xr:uid="{0ED11729-078E-4D80-851F-ED6ABCE1BBDE}"/>
    <cellStyle name="Normal 2 45 33" xfId="26646" xr:uid="{6A7AC073-6433-40E7-9B01-3388A438286D}"/>
    <cellStyle name="Normal 2 45 34" xfId="26647" xr:uid="{8AEA63C8-E7AE-4038-B582-86E9EA021A78}"/>
    <cellStyle name="Normal 2 45 35" xfId="26648" xr:uid="{FAD9B16E-8827-4B14-B697-9478DB71677D}"/>
    <cellStyle name="Normal 2 45 36" xfId="26649" xr:uid="{1FBF2032-8CA1-4C91-8A87-15AEFABDFEAD}"/>
    <cellStyle name="Normal 2 45 37" xfId="26650" xr:uid="{24F38174-1C01-4540-BE51-36C62FE0E946}"/>
    <cellStyle name="Normal 2 45 38" xfId="26651" xr:uid="{B612231E-7E1D-44B2-976C-5FBF3BDE8B27}"/>
    <cellStyle name="Normal 2 45 4" xfId="26652" xr:uid="{8D56B592-C038-4D20-92A0-0CC430D6A770}"/>
    <cellStyle name="Normal 2 45 5" xfId="26653" xr:uid="{A49503AD-B8D1-4069-BBD1-60C4C1A2B4DE}"/>
    <cellStyle name="Normal 2 45 6" xfId="26654" xr:uid="{1BA7114D-FD1C-45BA-83CD-EADDF4A9B63C}"/>
    <cellStyle name="Normal 2 45 7" xfId="26655" xr:uid="{C5122413-8D8C-46B2-B9FE-74D66FBF18A4}"/>
    <cellStyle name="Normal 2 45 8" xfId="26656" xr:uid="{CEFD387B-A6C3-4CE7-8FC9-8F241EF22877}"/>
    <cellStyle name="Normal 2 45 9" xfId="26657" xr:uid="{ED9C65E5-71FF-4D74-87D9-406B17929F10}"/>
    <cellStyle name="Normal 2 46" xfId="26658" xr:uid="{A9736904-93D1-4CA1-AE95-C6263A238BB0}"/>
    <cellStyle name="Normal 2 46 10" xfId="26659" xr:uid="{B51372BD-B366-41E3-8536-33449B4A7A66}"/>
    <cellStyle name="Normal 2 46 11" xfId="26660" xr:uid="{61BCEDF1-EFDE-4CCD-9502-87EBF3EC27DC}"/>
    <cellStyle name="Normal 2 46 12" xfId="26661" xr:uid="{4C78C12B-1C92-4FEC-9F02-060B5F80E4DE}"/>
    <cellStyle name="Normal 2 46 13" xfId="26662" xr:uid="{5F0969F2-25A2-4C56-BA59-2190BF7D7E4D}"/>
    <cellStyle name="Normal 2 46 14" xfId="26663" xr:uid="{5328571B-0E76-4305-9411-0DF8D6D9A083}"/>
    <cellStyle name="Normal 2 46 15" xfId="26664" xr:uid="{4D54AF5C-8E04-4815-BCCE-A22D67397B21}"/>
    <cellStyle name="Normal 2 46 16" xfId="26665" xr:uid="{0A606D6F-C9EF-4B7B-83E5-B790F2837149}"/>
    <cellStyle name="Normal 2 46 17" xfId="26666" xr:uid="{CA8F771A-8B1C-4127-97F0-FAF28B754EA7}"/>
    <cellStyle name="Normal 2 46 18" xfId="26667" xr:uid="{BD05BAEB-3620-4D56-9EAF-922CE76C7A30}"/>
    <cellStyle name="Normal 2 46 19" xfId="26668" xr:uid="{BE902D4C-E844-47EE-AB48-5719959C832C}"/>
    <cellStyle name="Normal 2 46 2" xfId="26669" xr:uid="{3270A1CA-F270-47A5-A4B1-1B859E644FD8}"/>
    <cellStyle name="Normal 2 46 20" xfId="26670" xr:uid="{0B6C66D2-0A51-4C74-B9EF-CA2221DBA3E6}"/>
    <cellStyle name="Normal 2 46 21" xfId="26671" xr:uid="{D9AF406F-BF6A-4BFB-BC7B-61D58E3730FA}"/>
    <cellStyle name="Normal 2 46 22" xfId="26672" xr:uid="{7E3CF0D9-1C08-4303-99C9-9DCEDB4D3184}"/>
    <cellStyle name="Normal 2 46 23" xfId="26673" xr:uid="{78FDF428-52EE-41B0-81FA-6EB0FFAE1D45}"/>
    <cellStyle name="Normal 2 46 24" xfId="26674" xr:uid="{576D6265-992B-4C8E-B7A1-C828485F011B}"/>
    <cellStyle name="Normal 2 46 25" xfId="26675" xr:uid="{3A113614-D272-4ECA-9AA4-05A3186418AD}"/>
    <cellStyle name="Normal 2 46 26" xfId="26676" xr:uid="{10255581-547C-4F0D-8AF6-04D39E7661BD}"/>
    <cellStyle name="Normal 2 46 27" xfId="26677" xr:uid="{0CE7F698-EBF0-4C85-A0E0-72D7DAC3FFFA}"/>
    <cellStyle name="Normal 2 46 28" xfId="26678" xr:uid="{29DBC18B-B263-424A-934C-707FC74D19C8}"/>
    <cellStyle name="Normal 2 46 29" xfId="26679" xr:uid="{DCED35CB-6116-4C18-A3E6-BD758F456331}"/>
    <cellStyle name="Normal 2 46 3" xfId="26680" xr:uid="{6E8F3458-6B3A-4624-822E-FC3469014816}"/>
    <cellStyle name="Normal 2 46 30" xfId="26681" xr:uid="{E73FBB6B-08C9-4B95-87A7-456D207C35C0}"/>
    <cellStyle name="Normal 2 46 31" xfId="26682" xr:uid="{B159CEF7-35B7-47FB-958A-7CE8120A0475}"/>
    <cellStyle name="Normal 2 46 32" xfId="26683" xr:uid="{4A8D4FDD-B022-490D-8CC9-7B54C5290DCF}"/>
    <cellStyle name="Normal 2 46 33" xfId="26684" xr:uid="{F171879A-B57B-40A7-9223-F1E39D97876C}"/>
    <cellStyle name="Normal 2 46 34" xfId="26685" xr:uid="{B2481D59-AFA1-411B-8EEB-F3A8ED5237E4}"/>
    <cellStyle name="Normal 2 46 35" xfId="26686" xr:uid="{DAC05C0F-5CDC-4A53-957A-CEE40644509D}"/>
    <cellStyle name="Normal 2 46 36" xfId="26687" xr:uid="{F88F5929-DDEE-4CE6-9DB9-EBC6BF76C5DB}"/>
    <cellStyle name="Normal 2 46 37" xfId="26688" xr:uid="{74CF272A-7F44-4000-96BE-DAC648D54479}"/>
    <cellStyle name="Normal 2 46 38" xfId="26689" xr:uid="{3730B7F5-C727-4199-B699-131D4FD6091E}"/>
    <cellStyle name="Normal 2 46 4" xfId="26690" xr:uid="{71F97362-BC3E-4679-8991-DEB77C85A874}"/>
    <cellStyle name="Normal 2 46 5" xfId="26691" xr:uid="{7D00A05F-101E-4996-8F02-27192A15CBDC}"/>
    <cellStyle name="Normal 2 46 6" xfId="26692" xr:uid="{FD134169-A15D-4FA5-A1FD-7FB8DDC4224A}"/>
    <cellStyle name="Normal 2 46 7" xfId="26693" xr:uid="{D2F25CD2-C16A-4A39-A276-C8F4F7BC56B3}"/>
    <cellStyle name="Normal 2 46 8" xfId="26694" xr:uid="{4849347D-43F1-4E06-83C0-B6AF2A7E4C04}"/>
    <cellStyle name="Normal 2 46 9" xfId="26695" xr:uid="{F0E51850-B5C4-4014-B402-9BFBB145294F}"/>
    <cellStyle name="Normal 2 47" xfId="26696" xr:uid="{CA8F4E05-9698-47A0-A4ED-BEFA5EA33045}"/>
    <cellStyle name="Normal 2 47 10" xfId="26697" xr:uid="{28B638DF-0291-4B8F-AA93-72690223571C}"/>
    <cellStyle name="Normal 2 47 11" xfId="26698" xr:uid="{D6ECD4EF-AF3F-471F-8695-8E9A99192A07}"/>
    <cellStyle name="Normal 2 47 12" xfId="26699" xr:uid="{1352D0B0-CC84-4C85-94AB-BF8BC58DA84C}"/>
    <cellStyle name="Normal 2 47 13" xfId="26700" xr:uid="{8F604575-22E3-4EDA-9728-95C2A59B7378}"/>
    <cellStyle name="Normal 2 47 14" xfId="26701" xr:uid="{7F47C58B-089F-4A5F-A9DF-BAB7E2976BF0}"/>
    <cellStyle name="Normal 2 47 15" xfId="26702" xr:uid="{3218B161-3FF0-4ABA-8433-2D7C1939AE77}"/>
    <cellStyle name="Normal 2 47 16" xfId="26703" xr:uid="{4B43F673-4557-4F2A-97DE-CA8195E5151C}"/>
    <cellStyle name="Normal 2 47 17" xfId="26704" xr:uid="{98707A78-476D-455B-9EE3-5D0BA9747F96}"/>
    <cellStyle name="Normal 2 47 18" xfId="26705" xr:uid="{203283F0-FF4A-4DB0-8B14-76B81C7A9D73}"/>
    <cellStyle name="Normal 2 47 19" xfId="26706" xr:uid="{D20BCA72-B1B6-4827-840D-68141E190AEE}"/>
    <cellStyle name="Normal 2 47 2" xfId="26707" xr:uid="{E73D3F71-3EFB-45E7-8509-484E4AFA8C16}"/>
    <cellStyle name="Normal 2 47 20" xfId="26708" xr:uid="{B90A1539-4258-493F-BE2F-3993D8C5D634}"/>
    <cellStyle name="Normal 2 47 21" xfId="26709" xr:uid="{99E46CD4-4A8F-41FA-9263-3F4A0739D380}"/>
    <cellStyle name="Normal 2 47 22" xfId="26710" xr:uid="{AADF783A-9169-4B43-B1A4-A30A98BFA312}"/>
    <cellStyle name="Normal 2 47 23" xfId="26711" xr:uid="{E98EFEFC-BEC0-4728-A67F-8ACC2CC059A5}"/>
    <cellStyle name="Normal 2 47 24" xfId="26712" xr:uid="{A4C5C2EB-3F38-459C-9990-D3E78BCC6D17}"/>
    <cellStyle name="Normal 2 47 25" xfId="26713" xr:uid="{9E09C258-2B96-4371-A7C6-576AA386E81B}"/>
    <cellStyle name="Normal 2 47 26" xfId="26714" xr:uid="{6EC01DD6-E20A-4FD7-94EF-F044BC096D41}"/>
    <cellStyle name="Normal 2 47 27" xfId="26715" xr:uid="{737BC635-10AF-4448-84C3-41F47676E428}"/>
    <cellStyle name="Normal 2 47 28" xfId="26716" xr:uid="{E8BCB26F-A0DC-4F37-8F48-0D6501097474}"/>
    <cellStyle name="Normal 2 47 29" xfId="26717" xr:uid="{CB0E75F8-7995-4F42-A6D3-B166510FBCF2}"/>
    <cellStyle name="Normal 2 47 3" xfId="26718" xr:uid="{B779BFD7-CAF6-4B1E-852E-5E9BB0A94349}"/>
    <cellStyle name="Normal 2 47 30" xfId="26719" xr:uid="{08892564-7BFE-4089-94FA-45BA5C09C0B8}"/>
    <cellStyle name="Normal 2 47 31" xfId="26720" xr:uid="{56CFB9EA-88BA-4B4D-8A71-CBBFFBEE3761}"/>
    <cellStyle name="Normal 2 47 32" xfId="26721" xr:uid="{0618E074-3FAF-4AEC-9905-BFB1BA003805}"/>
    <cellStyle name="Normal 2 47 33" xfId="26722" xr:uid="{430CBC44-0BEA-487A-B07C-E2C4062BF9A6}"/>
    <cellStyle name="Normal 2 47 34" xfId="26723" xr:uid="{28D0CABD-0D86-4689-85BD-06E3DE557B49}"/>
    <cellStyle name="Normal 2 47 35" xfId="26724" xr:uid="{888EE5FC-3F74-46C0-9E02-A46CD6CDB661}"/>
    <cellStyle name="Normal 2 47 36" xfId="26725" xr:uid="{AFD227D3-0248-47BA-8D9F-1A0CCDA5EF0B}"/>
    <cellStyle name="Normal 2 47 37" xfId="26726" xr:uid="{603B8403-396D-471E-A9FC-D3037AD072B3}"/>
    <cellStyle name="Normal 2 47 38" xfId="26727" xr:uid="{8FCEDE7E-6831-47FA-A8C6-0AFDE8D437B3}"/>
    <cellStyle name="Normal 2 47 4" xfId="26728" xr:uid="{6C663B70-58DE-412E-B20D-CD7082469577}"/>
    <cellStyle name="Normal 2 47 5" xfId="26729" xr:uid="{7BB18F17-5D3F-45A5-8C0E-E045A6AF40F3}"/>
    <cellStyle name="Normal 2 47 6" xfId="26730" xr:uid="{870A203C-1BD2-4DE4-AB81-A0D40060C20C}"/>
    <cellStyle name="Normal 2 47 7" xfId="26731" xr:uid="{44E05CEF-205B-48B6-816E-4359099B6DDF}"/>
    <cellStyle name="Normal 2 47 8" xfId="26732" xr:uid="{875D646A-97D5-47BB-8E98-9235E4CEBA6B}"/>
    <cellStyle name="Normal 2 47 9" xfId="26733" xr:uid="{10FA19D2-73EC-47DE-BD2D-8CCCBD7A5814}"/>
    <cellStyle name="Normal 2 48" xfId="26734" xr:uid="{C52BE02F-E717-4C66-A3B4-0004D0E5491D}"/>
    <cellStyle name="Normal 2 48 10" xfId="26735" xr:uid="{96C8D39F-FF15-4052-9592-3014254A4B6D}"/>
    <cellStyle name="Normal 2 48 11" xfId="26736" xr:uid="{EE30F34D-AAC3-4B0B-BCD5-2C5B56358E76}"/>
    <cellStyle name="Normal 2 48 12" xfId="26737" xr:uid="{C9921D85-D8B2-4E79-A02C-050D5C57814A}"/>
    <cellStyle name="Normal 2 48 13" xfId="26738" xr:uid="{5F3BC48E-8D88-4851-9E68-7D03F7D58E54}"/>
    <cellStyle name="Normal 2 48 14" xfId="26739" xr:uid="{EDB5BC9E-F6F1-4AB6-A973-BE6450896D79}"/>
    <cellStyle name="Normal 2 48 15" xfId="26740" xr:uid="{2AA4FD58-BAF9-4AE3-982A-3767A9959A38}"/>
    <cellStyle name="Normal 2 48 16" xfId="26741" xr:uid="{53CF829A-553A-4C64-8D76-E3F496E0C2AE}"/>
    <cellStyle name="Normal 2 48 17" xfId="26742" xr:uid="{BF24BCC7-F6C0-4CD3-9602-23318C7F8D69}"/>
    <cellStyle name="Normal 2 48 18" xfId="26743" xr:uid="{58606FAF-B3D5-4673-8AB7-72F19B6A6E98}"/>
    <cellStyle name="Normal 2 48 19" xfId="26744" xr:uid="{6A5E322F-AECA-4922-BCB1-DB97AFB30566}"/>
    <cellStyle name="Normal 2 48 2" xfId="26745" xr:uid="{F047A94F-E9C3-425D-8244-06F461A17B2C}"/>
    <cellStyle name="Normal 2 48 20" xfId="26746" xr:uid="{D68D09B2-77DC-4584-A29A-3B1278E7D24D}"/>
    <cellStyle name="Normal 2 48 21" xfId="26747" xr:uid="{348DAABA-26FC-410F-A527-B6D918B8F9BB}"/>
    <cellStyle name="Normal 2 48 22" xfId="26748" xr:uid="{38EDBAD2-AFAB-4F44-87E4-38EFBB6BD8AA}"/>
    <cellStyle name="Normal 2 48 23" xfId="26749" xr:uid="{FBE98612-FAC2-47D3-93DC-6C3E5FB86EA2}"/>
    <cellStyle name="Normal 2 48 24" xfId="26750" xr:uid="{F187BA9A-31F3-4E19-8D7A-EED0C7CFA978}"/>
    <cellStyle name="Normal 2 48 25" xfId="26751" xr:uid="{50BAEC38-187B-4789-9610-71E608B4F9B5}"/>
    <cellStyle name="Normal 2 48 26" xfId="26752" xr:uid="{6D33F4DA-077E-44F2-9DF0-327EDD9E238D}"/>
    <cellStyle name="Normal 2 48 27" xfId="26753" xr:uid="{20B67F87-E2DF-4AE4-8EB5-82B02F117C3C}"/>
    <cellStyle name="Normal 2 48 28" xfId="26754" xr:uid="{0E0D4BF3-5359-41A6-ADEF-6688C4035B3D}"/>
    <cellStyle name="Normal 2 48 29" xfId="26755" xr:uid="{B3A6A83D-E160-4367-93E5-37592BFE3AC4}"/>
    <cellStyle name="Normal 2 48 3" xfId="26756" xr:uid="{BEDEFE53-D0EC-4B31-9678-470224B7DA71}"/>
    <cellStyle name="Normal 2 48 30" xfId="26757" xr:uid="{4FC1FDDF-DBB6-4E73-A4D7-EC522E910AB6}"/>
    <cellStyle name="Normal 2 48 31" xfId="26758" xr:uid="{B8817525-52F6-4CC1-A773-2649E9D4CC27}"/>
    <cellStyle name="Normal 2 48 32" xfId="26759" xr:uid="{8EAF7F94-BEE0-46C6-B587-51AD406CC889}"/>
    <cellStyle name="Normal 2 48 33" xfId="26760" xr:uid="{761FAA42-55CD-4C1E-B5C8-A00E5BC7F643}"/>
    <cellStyle name="Normal 2 48 34" xfId="26761" xr:uid="{528F622C-2B8C-4504-AA1F-7E7C0C597E9B}"/>
    <cellStyle name="Normal 2 48 35" xfId="26762" xr:uid="{B6BCAEE0-92E1-4038-B6EE-F1C94F4F0091}"/>
    <cellStyle name="Normal 2 48 36" xfId="26763" xr:uid="{FC6F44E3-E4CF-4B4B-B216-7C079ED8A7D6}"/>
    <cellStyle name="Normal 2 48 37" xfId="26764" xr:uid="{563B471D-6015-41CA-9BF6-E8E94892D7B9}"/>
    <cellStyle name="Normal 2 48 38" xfId="26765" xr:uid="{38986CA5-DC5D-4986-AD42-812AD2D7226A}"/>
    <cellStyle name="Normal 2 48 4" xfId="26766" xr:uid="{BC5FA72C-814C-4503-B46F-6413CF165968}"/>
    <cellStyle name="Normal 2 48 5" xfId="26767" xr:uid="{7CF9DD50-08A9-46BE-A494-BC121478E2C0}"/>
    <cellStyle name="Normal 2 48 6" xfId="26768" xr:uid="{BE28EEA6-5EBF-426C-B168-38DC671BE9AD}"/>
    <cellStyle name="Normal 2 48 7" xfId="26769" xr:uid="{647AA01E-8AC9-4348-8A25-529856019FA4}"/>
    <cellStyle name="Normal 2 48 8" xfId="26770" xr:uid="{459DC2F9-46DA-4817-841A-4CD76F3DB548}"/>
    <cellStyle name="Normal 2 48 9" xfId="26771" xr:uid="{0116CC5C-04B6-4910-82B1-1A7D4047B445}"/>
    <cellStyle name="Normal 2 49" xfId="26772" xr:uid="{F2AC45DE-03CE-49D5-8C0B-52218F674914}"/>
    <cellStyle name="Normal 2 49 10" xfId="26773" xr:uid="{950DF186-B29D-4476-99B2-826B2195732A}"/>
    <cellStyle name="Normal 2 49 11" xfId="26774" xr:uid="{6AD28B9B-FF8D-49F8-A7E1-D2EDC22E5D5A}"/>
    <cellStyle name="Normal 2 49 12" xfId="26775" xr:uid="{27E7DDA3-1DD5-40E8-98DE-9DFD6ED9BEAE}"/>
    <cellStyle name="Normal 2 49 13" xfId="26776" xr:uid="{47264628-14BD-46AB-8CB0-8F08AAE37976}"/>
    <cellStyle name="Normal 2 49 14" xfId="26777" xr:uid="{A40622E4-964A-49DD-9878-BEBD9C41D679}"/>
    <cellStyle name="Normal 2 49 15" xfId="26778" xr:uid="{EDCB485B-29D6-4016-AC3D-325934888C21}"/>
    <cellStyle name="Normal 2 49 16" xfId="26779" xr:uid="{CE8932BE-232A-4D46-8F5D-3E1A8CE9C0E5}"/>
    <cellStyle name="Normal 2 49 17" xfId="26780" xr:uid="{8E6C0E2A-00B5-4DBE-A8E0-F81DCE6A9A46}"/>
    <cellStyle name="Normal 2 49 18" xfId="26781" xr:uid="{AC9BE068-6FA8-4A9A-AC57-FB5E84956407}"/>
    <cellStyle name="Normal 2 49 19" xfId="26782" xr:uid="{A6DD2A20-CC06-44E1-8F79-E9F268093D56}"/>
    <cellStyle name="Normal 2 49 2" xfId="26783" xr:uid="{164CBD9C-1D0D-4FC1-B9EC-877969448A2B}"/>
    <cellStyle name="Normal 2 49 2 2" xfId="26784" xr:uid="{40F2C570-BAD3-4634-A39D-3BCAC6C850A7}"/>
    <cellStyle name="Normal 2 49 2 3" xfId="26785" xr:uid="{0E3564DE-226A-4748-A0E0-07FD7BD7ACE9}"/>
    <cellStyle name="Normal 2 49 2 4" xfId="26786" xr:uid="{9667C194-DCE7-426D-AE5B-E9143EAEDC3F}"/>
    <cellStyle name="Normal 2 49 2 5" xfId="26787" xr:uid="{7BD5B9D8-A027-4EE1-95E8-1B443BD7D2F4}"/>
    <cellStyle name="Normal 2 49 2 6" xfId="26788" xr:uid="{C5DF3D70-D3D3-42E2-8045-C0DCC5DAADF6}"/>
    <cellStyle name="Normal 2 49 20" xfId="26789" xr:uid="{6F581E41-5EB6-417C-89D3-67F1DF8BECED}"/>
    <cellStyle name="Normal 2 49 21" xfId="26790" xr:uid="{F821676D-6F38-4A6B-808F-89C35D99ED76}"/>
    <cellStyle name="Normal 2 49 22" xfId="26791" xr:uid="{C58E6640-5B55-4503-95FF-878D2DDD9EEC}"/>
    <cellStyle name="Normal 2 49 23" xfId="26792" xr:uid="{E5EA7DC9-A4D3-41C0-B009-2A915AD91AFD}"/>
    <cellStyle name="Normal 2 49 24" xfId="26793" xr:uid="{5BED043D-8D42-4327-8BBB-860B2FC5EEC9}"/>
    <cellStyle name="Normal 2 49 25" xfId="26794" xr:uid="{907487D2-C066-43BE-873A-2F5AB23AD7F8}"/>
    <cellStyle name="Normal 2 49 26" xfId="26795" xr:uid="{E406EB02-90FC-4418-938B-851A9CB939E0}"/>
    <cellStyle name="Normal 2 49 27" xfId="26796" xr:uid="{E831CD97-C5A1-4EBF-95D0-ECCF2EBCBFFA}"/>
    <cellStyle name="Normal 2 49 28" xfId="26797" xr:uid="{0E2F78BE-7DBE-4952-A44B-28F21A08D2B9}"/>
    <cellStyle name="Normal 2 49 29" xfId="26798" xr:uid="{C0BC469B-3E0D-4009-9BC6-DB9ECC51A82A}"/>
    <cellStyle name="Normal 2 49 3" xfId="26799" xr:uid="{54B313EB-0AFE-47CD-9898-548FEF1DBFEC}"/>
    <cellStyle name="Normal 2 49 3 2" xfId="26800" xr:uid="{48BB2671-FD58-4039-B80F-C70A722AB328}"/>
    <cellStyle name="Normal 2 49 3 3" xfId="26801" xr:uid="{22606472-335A-4005-8EBF-929D98FFAD6A}"/>
    <cellStyle name="Normal 2 49 3 4" xfId="26802" xr:uid="{81DF828F-6F4B-41C8-99D0-4F4CCD93D3B9}"/>
    <cellStyle name="Normal 2 49 3 5" xfId="26803" xr:uid="{C23CC163-A0B8-4B14-B69E-DF66B4C44637}"/>
    <cellStyle name="Normal 2 49 3 6" xfId="26804" xr:uid="{F7CDFD45-A948-4636-A4C0-EB01E5D3EB1A}"/>
    <cellStyle name="Normal 2 49 30" xfId="26805" xr:uid="{B52E3336-8F15-4660-8008-2BB80EDB6D36}"/>
    <cellStyle name="Normal 2 49 31" xfId="26806" xr:uid="{2D1F6A8A-0147-4040-841D-E430A729540B}"/>
    <cellStyle name="Normal 2 49 32" xfId="26807" xr:uid="{237929F5-44E9-4970-9C9B-509B88301166}"/>
    <cellStyle name="Normal 2 49 33" xfId="26808" xr:uid="{3B6F9FF4-D172-4551-A514-0F1EE5DF8FEF}"/>
    <cellStyle name="Normal 2 49 34" xfId="26809" xr:uid="{D5C77474-EEC9-4F83-9505-69598FBB2972}"/>
    <cellStyle name="Normal 2 49 35" xfId="26810" xr:uid="{C8DE991F-696E-4A1A-A677-218BD2A6CE60}"/>
    <cellStyle name="Normal 2 49 4" xfId="26811" xr:uid="{4A14038C-DEDC-401A-93F7-2A2D22979F17}"/>
    <cellStyle name="Normal 2 49 4 2" xfId="26812" xr:uid="{3DEEE074-18E7-4241-B456-AFD9D69106F0}"/>
    <cellStyle name="Normal 2 49 4 3" xfId="26813" xr:uid="{07A32FC9-D1E0-4CC4-A495-D4C738E3C934}"/>
    <cellStyle name="Normal 2 49 4 4" xfId="26814" xr:uid="{02E5ABB0-F6DB-4974-9A36-E5339452935B}"/>
    <cellStyle name="Normal 2 49 4 5" xfId="26815" xr:uid="{3AFF1FA0-8D7E-4FF5-88D6-258BC5B4C332}"/>
    <cellStyle name="Normal 2 49 4 6" xfId="26816" xr:uid="{C6821E16-0B84-4D99-9434-A22BACE560A4}"/>
    <cellStyle name="Normal 2 49 5" xfId="26817" xr:uid="{C0A7C1CD-B0D3-4618-83C4-96A397BBEB2C}"/>
    <cellStyle name="Normal 2 49 5 2" xfId="26818" xr:uid="{83641AC7-EFCD-4E84-AE88-D41FDC4A4CBE}"/>
    <cellStyle name="Normal 2 49 5 3" xfId="26819" xr:uid="{CC0E83B4-4F98-49B3-A93B-065322EFE98D}"/>
    <cellStyle name="Normal 2 49 5 4" xfId="26820" xr:uid="{6A6908E5-604D-4AFB-83E5-3E2420B12D47}"/>
    <cellStyle name="Normal 2 49 5 5" xfId="26821" xr:uid="{D44C4192-DC5F-4A6F-9AE6-C4E542486133}"/>
    <cellStyle name="Normal 2 49 5 6" xfId="26822" xr:uid="{E939C144-5B50-4287-B6B2-7EDF45EFF96F}"/>
    <cellStyle name="Normal 2 49 6" xfId="26823" xr:uid="{F9B71932-0A2F-4BFD-8576-62B71CE01E80}"/>
    <cellStyle name="Normal 2 49 6 2" xfId="26824" xr:uid="{87F26A67-85B3-45ED-848E-D22D993C053A}"/>
    <cellStyle name="Normal 2 49 6 3" xfId="26825" xr:uid="{042EFBD6-12A9-41DD-B552-D93F6B22D8C1}"/>
    <cellStyle name="Normal 2 49 6 4" xfId="26826" xr:uid="{3FBE2B69-23F5-44C7-BC60-6C1C18EE777B}"/>
    <cellStyle name="Normal 2 49 6 5" xfId="26827" xr:uid="{AB8449A2-5927-4AA9-B8B4-BCBC7FF521D1}"/>
    <cellStyle name="Normal 2 49 6 6" xfId="26828" xr:uid="{47C0AF08-FC13-4D9B-B96A-BA1166B1FC82}"/>
    <cellStyle name="Normal 2 49 7" xfId="26829" xr:uid="{012834B2-3BC2-4AB0-AAFC-CD9A933F6406}"/>
    <cellStyle name="Normal 2 49 8" xfId="26830" xr:uid="{A858D6B2-275B-4B35-9D10-CCC82EDCBBE4}"/>
    <cellStyle name="Normal 2 49 9" xfId="26831" xr:uid="{C6674057-CD07-45A4-9A0B-F8D427AA2CC0}"/>
    <cellStyle name="Normal 2 5" xfId="1087" xr:uid="{1D1C3522-248F-42E8-BF2A-B9229CA4074A}"/>
    <cellStyle name="Normal 2 5 10" xfId="26832" xr:uid="{992705F2-3D74-4C68-B33D-BB51949181FC}"/>
    <cellStyle name="Normal 2 5 11" xfId="26833" xr:uid="{95D4F0CB-6727-4709-8F5F-CA65D27C2CB6}"/>
    <cellStyle name="Normal 2 5 12" xfId="26834" xr:uid="{1D341768-BC98-4B13-9D73-1035B4D7C220}"/>
    <cellStyle name="Normal 2 5 13" xfId="26835" xr:uid="{297DE6E9-44BC-40E1-A2F7-718329F90C31}"/>
    <cellStyle name="Normal 2 5 14" xfId="26836" xr:uid="{10A8DB7B-8FED-44E0-9610-B7F36B8F4235}"/>
    <cellStyle name="Normal 2 5 2" xfId="26837" xr:uid="{F98ABF41-0910-49C1-8475-4E6ECCCBB220}"/>
    <cellStyle name="Normal 2 5 2 2" xfId="26838" xr:uid="{541A2A62-C410-48A3-B471-4580EBB93020}"/>
    <cellStyle name="Normal 2 5 2 3" xfId="26839" xr:uid="{517A5D49-2BDF-4A11-BB32-0D8639A6D6F3}"/>
    <cellStyle name="Normal 2 5 2 4" xfId="26840" xr:uid="{DCA9C2C6-695D-428C-8DEF-B2124B9345A4}"/>
    <cellStyle name="Normal 2 5 2 5" xfId="26841" xr:uid="{C135AF81-88D6-437A-BCE3-C77F810B41B5}"/>
    <cellStyle name="Normal 2 5 2 6" xfId="26842" xr:uid="{238748A6-A883-4AAA-B8F6-AE43C6F05613}"/>
    <cellStyle name="Normal 2 5 3" xfId="26843" xr:uid="{ADF043F4-70D4-4FD7-9398-E5300F5E260A}"/>
    <cellStyle name="Normal 2 5 3 2" xfId="26844" xr:uid="{70E4AF91-8CA8-4C50-BFBF-021578E0EAE4}"/>
    <cellStyle name="Normal 2 5 3 3" xfId="26845" xr:uid="{E11A5D71-C308-47CF-8DE8-307C270D16AE}"/>
    <cellStyle name="Normal 2 5 3 4" xfId="26846" xr:uid="{785E5158-8813-4A6C-814F-FC120C6257A8}"/>
    <cellStyle name="Normal 2 5 3 5" xfId="26847" xr:uid="{E9AF41C3-1E09-4561-8F3E-FF00AB93A9ED}"/>
    <cellStyle name="Normal 2 5 3 6" xfId="26848" xr:uid="{B6DB3FB5-44F0-48CD-960B-7A62CEF2B0BE}"/>
    <cellStyle name="Normal 2 5 4" xfId="26849" xr:uid="{5D3F1A1D-D744-4A71-8F83-587EE7633C47}"/>
    <cellStyle name="Normal 2 5 4 2" xfId="26850" xr:uid="{128BB763-34A5-4CE5-83E2-7D3705F73A17}"/>
    <cellStyle name="Normal 2 5 4 3" xfId="26851" xr:uid="{EE6D1541-D865-494A-9681-19173E83F044}"/>
    <cellStyle name="Normal 2 5 4 4" xfId="26852" xr:uid="{05E47D48-913F-4874-AC19-8F5364087439}"/>
    <cellStyle name="Normal 2 5 4 5" xfId="26853" xr:uid="{8EE1CECA-1259-4E70-A1DA-C1BE42A591FD}"/>
    <cellStyle name="Normal 2 5 4 6" xfId="26854" xr:uid="{0EEB9F13-8A34-4DF0-8CED-778148A5C4B4}"/>
    <cellStyle name="Normal 2 5 5" xfId="26855" xr:uid="{F7490CC1-7A1A-4E70-B954-F6EDE50B56E9}"/>
    <cellStyle name="Normal 2 5 5 2" xfId="26856" xr:uid="{2D5EA7E9-E659-44E5-849F-C3D6A0439AD6}"/>
    <cellStyle name="Normal 2 5 5 3" xfId="26857" xr:uid="{36107CD4-2168-450F-BE1B-2B7AA542D3DB}"/>
    <cellStyle name="Normal 2 5 5 4" xfId="26858" xr:uid="{9BA7657D-DD06-4710-9F4E-53AB1E382235}"/>
    <cellStyle name="Normal 2 5 5 5" xfId="26859" xr:uid="{FE8A5183-F866-4256-8497-00251E68285E}"/>
    <cellStyle name="Normal 2 5 5 6" xfId="26860" xr:uid="{A25C0F71-165F-465A-9A62-917102893B14}"/>
    <cellStyle name="Normal 2 5 6" xfId="26861" xr:uid="{7D797EFD-9EE8-4A96-90CE-EE384F007469}"/>
    <cellStyle name="Normal 2 5 6 2" xfId="26862" xr:uid="{A98E08AE-B102-4051-9D4F-DAEDF62F3F8A}"/>
    <cellStyle name="Normal 2 5 6 3" xfId="26863" xr:uid="{2089E551-4D2E-4C0D-B75A-C14E3EEAB879}"/>
    <cellStyle name="Normal 2 5 6 4" xfId="26864" xr:uid="{186760C8-AD58-4411-9C75-1A7464028F5B}"/>
    <cellStyle name="Normal 2 5 6 5" xfId="26865" xr:uid="{F48081BB-58AF-48C6-A50C-5E760D92E266}"/>
    <cellStyle name="Normal 2 5 6 6" xfId="26866" xr:uid="{1A29B377-2FC1-428C-94E3-DB3A4BB71911}"/>
    <cellStyle name="Normal 2 5 7" xfId="26867" xr:uid="{4D03F965-F866-452A-97DE-1BEDCADACC52}"/>
    <cellStyle name="Normal 2 5 7 2" xfId="26868" xr:uid="{D5CED873-6658-40AD-AB20-FB508E79143F}"/>
    <cellStyle name="Normal 2 5 7 3" xfId="26869" xr:uid="{212D8458-FC92-4970-A352-15887EC7EDB3}"/>
    <cellStyle name="Normal 2 5 7 4" xfId="26870" xr:uid="{D2A6180B-39AF-48E2-B2EF-38A424FB3109}"/>
    <cellStyle name="Normal 2 5 7 5" xfId="26871" xr:uid="{32EF79A9-C7AF-406F-A1B1-346F0179FBD6}"/>
    <cellStyle name="Normal 2 5 7 6" xfId="26872" xr:uid="{E6377830-8DD2-4EA3-AEA9-E334831DFE3F}"/>
    <cellStyle name="Normal 2 5 8" xfId="26873" xr:uid="{F968B14D-53FA-4EC9-98D5-898E712D71D5}"/>
    <cellStyle name="Normal 2 5 8 2" xfId="26874" xr:uid="{6181DF69-7A67-49B2-A1C1-84E929F516DB}"/>
    <cellStyle name="Normal 2 5 8 3" xfId="26875" xr:uid="{C68FCAF8-1928-45F9-A6AE-323114B98BBD}"/>
    <cellStyle name="Normal 2 5 8 4" xfId="26876" xr:uid="{B2875EAC-B712-4227-B514-7973484625C2}"/>
    <cellStyle name="Normal 2 5 8 5" xfId="26877" xr:uid="{EDDB34A1-9ED3-42F1-868F-B35ADE457C26}"/>
    <cellStyle name="Normal 2 5 8 6" xfId="26878" xr:uid="{E603CF02-3D19-43B7-85B8-7C033B874F46}"/>
    <cellStyle name="Normal 2 5 9" xfId="26879" xr:uid="{BAA94C5C-C945-462E-BFEF-FB084F366359}"/>
    <cellStyle name="Normal 2 50" xfId="26880" xr:uid="{CC3FD232-5781-4384-B788-430929B5412F}"/>
    <cellStyle name="Normal 2 50 2" xfId="26881" xr:uid="{8E5E82F5-FAB7-445B-9D5B-4BF58904C80C}"/>
    <cellStyle name="Normal 2 50 3" xfId="26882" xr:uid="{32C85616-B75F-4C7B-98AB-9E383DB694AA}"/>
    <cellStyle name="Normal 2 50 4" xfId="26883" xr:uid="{E4647CAC-7F33-49A9-A948-9D9F9389AFEB}"/>
    <cellStyle name="Normal 2 50 5" xfId="26884" xr:uid="{5D78C5BF-A12B-46BE-A309-ED3B695A4193}"/>
    <cellStyle name="Normal 2 50 6" xfId="26885" xr:uid="{ECB76271-A28A-4BD7-8029-3135BF5992EA}"/>
    <cellStyle name="Normal 2 50 7" xfId="26886" xr:uid="{A1065693-F194-4625-A4D0-AB075EB3E9B9}"/>
    <cellStyle name="Normal 2 51" xfId="26887" xr:uid="{B30346FA-7AB6-4B59-B9B5-04259020D5E9}"/>
    <cellStyle name="Normal 2 51 2" xfId="26888" xr:uid="{0766CAF2-6E09-4F13-9DF0-266EF84B71BE}"/>
    <cellStyle name="Normal 2 51 3" xfId="26889" xr:uid="{80EC0B3A-7267-4944-95CB-BAFC1E2B623E}"/>
    <cellStyle name="Normal 2 51 4" xfId="26890" xr:uid="{4CD9A38A-D28A-4FBD-BF77-CB4A79C2F97C}"/>
    <cellStyle name="Normal 2 51 5" xfId="26891" xr:uid="{E88A7A08-71FB-404B-B1E5-63D6991B1E04}"/>
    <cellStyle name="Normal 2 51 6" xfId="26892" xr:uid="{BCD5D538-5FF7-4922-878E-05C8358A1E34}"/>
    <cellStyle name="Normal 2 51 7" xfId="26893" xr:uid="{918C5450-9F06-408D-83DB-48E4691BEA13}"/>
    <cellStyle name="Normal 2 52" xfId="26894" xr:uid="{919A21ED-F6F3-45A4-99DB-AF397C479A28}"/>
    <cellStyle name="Normal 2 52 2" xfId="26895" xr:uid="{124862C1-C57C-4528-B8CB-9DC54CAE5DE2}"/>
    <cellStyle name="Normal 2 52 3" xfId="26896" xr:uid="{FC912B29-65A3-452B-82EC-CB8A01D3DA78}"/>
    <cellStyle name="Normal 2 52 4" xfId="26897" xr:uid="{871C7877-242F-447B-9BEC-60F3668AA74A}"/>
    <cellStyle name="Normal 2 52 5" xfId="26898" xr:uid="{713815ED-B79F-48A8-8CD0-9FAC1F3DB4BC}"/>
    <cellStyle name="Normal 2 52 6" xfId="26899" xr:uid="{8A3E260D-0B32-4EA6-A817-9CB0D9DCB159}"/>
    <cellStyle name="Normal 2 52 7" xfId="26900" xr:uid="{D137DA91-6392-47F2-BBB9-AB8A303B13D5}"/>
    <cellStyle name="Normal 2 53" xfId="26901" xr:uid="{80E8B74F-DDD3-45B2-8599-BB069062B40A}"/>
    <cellStyle name="Normal 2 53 2" xfId="26902" xr:uid="{1403564F-3F74-47D7-8302-153A0CD25816}"/>
    <cellStyle name="Normal 2 53 3" xfId="26903" xr:uid="{52AF25A1-8972-425E-BE7D-0D703CFDCEC5}"/>
    <cellStyle name="Normal 2 53 4" xfId="26904" xr:uid="{E095C47D-5D12-4F5C-BCDC-97AD9026F5DA}"/>
    <cellStyle name="Normal 2 53 5" xfId="26905" xr:uid="{0B24DC7E-3DD7-4E05-A208-ED981D5DEFE1}"/>
    <cellStyle name="Normal 2 53 6" xfId="26906" xr:uid="{AB5385BB-ECC6-4D2A-9212-DEA93A66D220}"/>
    <cellStyle name="Normal 2 53 7" xfId="26907" xr:uid="{245E8D72-A443-4A53-BC4C-5892C5025E57}"/>
    <cellStyle name="Normal 2 54" xfId="26908" xr:uid="{607611C1-DF32-4741-A723-02537F65756C}"/>
    <cellStyle name="Normal 2 54 2" xfId="26909" xr:uid="{43E34526-102F-43FF-A059-6EE2A0ECCC5D}"/>
    <cellStyle name="Normal 2 54 3" xfId="26910" xr:uid="{977E3E2F-E195-4823-8195-A9777A47937A}"/>
    <cellStyle name="Normal 2 54 4" xfId="26911" xr:uid="{EBADF7D0-99E8-4E74-BF02-A226A46F4FA4}"/>
    <cellStyle name="Normal 2 54 5" xfId="26912" xr:uid="{7DF18A94-732C-43D0-B8B4-A9F3E79FB85B}"/>
    <cellStyle name="Normal 2 54 6" xfId="26913" xr:uid="{A301B833-7ED1-4710-8B9F-1ACF7A1D0103}"/>
    <cellStyle name="Normal 2 54 7" xfId="26914" xr:uid="{DB9FE7C9-3ABF-45BE-A71E-CBC5A4CA14FE}"/>
    <cellStyle name="Normal 2 55" xfId="26915" xr:uid="{80876F97-2BF9-432A-92F7-6022D80B5059}"/>
    <cellStyle name="Normal 2 55 2" xfId="26916" xr:uid="{A50B0875-6E31-4573-A8EA-6A37A4DF20EF}"/>
    <cellStyle name="Normal 2 55 3" xfId="26917" xr:uid="{1F03A797-9004-4259-A877-CA54A88E914F}"/>
    <cellStyle name="Normal 2 55 4" xfId="26918" xr:uid="{CF58B132-0A24-4425-BC5D-02C29C897BC2}"/>
    <cellStyle name="Normal 2 55 5" xfId="26919" xr:uid="{83005D4A-936D-4437-85FE-DFDBE2791BA3}"/>
    <cellStyle name="Normal 2 55 6" xfId="26920" xr:uid="{2CA62578-3741-4E63-B31A-351ADB1B11DB}"/>
    <cellStyle name="Normal 2 55 7" xfId="26921" xr:uid="{B6C185E4-DAF0-4311-8B80-E8B49CE6E6D7}"/>
    <cellStyle name="Normal 2 56" xfId="26922" xr:uid="{2A6569A0-CAD8-4731-810E-3FF95B4C672E}"/>
    <cellStyle name="Normal 2 56 2" xfId="26923" xr:uid="{693D870F-AD19-48B4-8D17-66520DDF7ABB}"/>
    <cellStyle name="Normal 2 56 3" xfId="26924" xr:uid="{DD88AB92-0B11-43A8-BD6E-D8CCC30ABA94}"/>
    <cellStyle name="Normal 2 56 4" xfId="26925" xr:uid="{6DA4B96E-65D6-426C-A0D2-A807B132A2EB}"/>
    <cellStyle name="Normal 2 56 5" xfId="26926" xr:uid="{B4EEADEE-9689-4FEA-BF57-9851DD7DD340}"/>
    <cellStyle name="Normal 2 56 6" xfId="26927" xr:uid="{9B245446-B24D-4C51-A4C3-B574F2E731DB}"/>
    <cellStyle name="Normal 2 56 7" xfId="26928" xr:uid="{2B6DAACC-9523-487E-A565-D665C12AFEAF}"/>
    <cellStyle name="Normal 2 57" xfId="26929" xr:uid="{B4F3EEAF-A45A-4643-ADD6-4EF33B6FF525}"/>
    <cellStyle name="Normal 2 57 2" xfId="26930" xr:uid="{6655F674-2535-4F24-ACAD-09059AA6C285}"/>
    <cellStyle name="Normal 2 57 3" xfId="26931" xr:uid="{3FB2CE24-2293-40BC-BE36-C102F669D371}"/>
    <cellStyle name="Normal 2 57 4" xfId="26932" xr:uid="{D64FAFD7-8ABB-4CF2-9836-1B9D80EF1A85}"/>
    <cellStyle name="Normal 2 57 5" xfId="26933" xr:uid="{CF58067B-F606-47DC-9CBD-36F215A263C1}"/>
    <cellStyle name="Normal 2 57 6" xfId="26934" xr:uid="{4DC6F801-7310-4505-8F05-228C942DFDE8}"/>
    <cellStyle name="Normal 2 57 7" xfId="26935" xr:uid="{C9E83A4B-10D8-4CD6-8872-851AB9677B12}"/>
    <cellStyle name="Normal 2 58" xfId="26936" xr:uid="{11C95261-0344-4DBA-825A-FBF66FD6A76C}"/>
    <cellStyle name="Normal 2 58 2" xfId="26937" xr:uid="{A3B2D2D1-D772-4DB7-9FD2-2715CFDB49EF}"/>
    <cellStyle name="Normal 2 58 3" xfId="26938" xr:uid="{2EB8B280-59B6-4DA6-95A5-69B21FE94769}"/>
    <cellStyle name="Normal 2 58 4" xfId="26939" xr:uid="{9FC7668D-66F0-4D69-ABDD-DF6CBB00DC41}"/>
    <cellStyle name="Normal 2 58 5" xfId="26940" xr:uid="{1BC6512C-3649-44D3-933A-6B49B4FB8B26}"/>
    <cellStyle name="Normal 2 58 6" xfId="26941" xr:uid="{5529DC43-2161-480A-B4A1-713E55E45BD2}"/>
    <cellStyle name="Normal 2 58 7" xfId="26942" xr:uid="{57A1212E-99A6-4F0C-98DC-2F7390347EDF}"/>
    <cellStyle name="Normal 2 59" xfId="26943" xr:uid="{BEB15DC4-4018-46C3-9D62-433AEC1FC697}"/>
    <cellStyle name="Normal 2 59 2" xfId="26944" xr:uid="{731928B2-2401-4095-896A-190CE5A65127}"/>
    <cellStyle name="Normal 2 59 3" xfId="26945" xr:uid="{53BAAA5C-0431-4AB6-9B17-FE86E042A8EE}"/>
    <cellStyle name="Normal 2 59 4" xfId="26946" xr:uid="{3C0F6C98-8B07-4546-AA8F-D547B132DAA9}"/>
    <cellStyle name="Normal 2 59 5" xfId="26947" xr:uid="{2B353F6A-65F9-4BF6-A9E3-0F87017A2723}"/>
    <cellStyle name="Normal 2 59 6" xfId="26948" xr:uid="{90DDDEB1-8D6F-41B5-9502-5D8DDFB98FE9}"/>
    <cellStyle name="Normal 2 59 7" xfId="26949" xr:uid="{70E4D6DE-8B1A-4547-8C3A-B5C28B943C18}"/>
    <cellStyle name="Normal 2 6" xfId="1088" xr:uid="{C3A6AA93-001F-427D-9BB9-3A813F2F3BA7}"/>
    <cellStyle name="Normal 2 6 10" xfId="26950" xr:uid="{52B5DF34-38B2-437F-B521-CDA5EAE8F8D1}"/>
    <cellStyle name="Normal 2 6 11" xfId="26951" xr:uid="{C7752EFF-B155-468E-A3AD-AB05DDD421E4}"/>
    <cellStyle name="Normal 2 6 12" xfId="26952" xr:uid="{38E6BBE2-5BEC-4648-982B-8D2EDA565D71}"/>
    <cellStyle name="Normal 2 6 13" xfId="26953" xr:uid="{18FC225D-85CB-465A-A817-41E33A2618F9}"/>
    <cellStyle name="Normal 2 6 14" xfId="26954" xr:uid="{373891CD-82E5-4C8A-9D77-6502BFDF3469}"/>
    <cellStyle name="Normal 2 6 15" xfId="26955" xr:uid="{7BFB2E03-DDDA-45DA-A90E-67249FB39AF8}"/>
    <cellStyle name="Normal 2 6 16" xfId="26956" xr:uid="{EF6F47A9-725E-46E7-87DB-3EC74A319252}"/>
    <cellStyle name="Normal 2 6 17" xfId="26957" xr:uid="{4D4FF528-348C-4080-AD07-C3317A2CA32B}"/>
    <cellStyle name="Normal 2 6 18" xfId="26958" xr:uid="{54B71BD4-032E-46ED-B54E-E6029858C0BA}"/>
    <cellStyle name="Normal 2 6 19" xfId="26959" xr:uid="{71C47280-5B0B-4DB1-BEC7-D4CB7B8869CD}"/>
    <cellStyle name="Normal 2 6 2" xfId="26960" xr:uid="{DE3AFD76-BFB0-4BF8-88A2-1CD62BEBE3E1}"/>
    <cellStyle name="Normal 2 6 2 10" xfId="26961" xr:uid="{F0548346-3FEF-4833-9467-16CECBDAA1AC}"/>
    <cellStyle name="Normal 2 6 2 10 2" xfId="26962" xr:uid="{B0100085-70E4-4666-9008-AE621C1978F3}"/>
    <cellStyle name="Normal 2 6 2 10 3" xfId="26963" xr:uid="{E5E0BF01-2E83-49D4-951E-A008F741B9F5}"/>
    <cellStyle name="Normal 2 6 2 10 4" xfId="26964" xr:uid="{91A282E8-C125-4068-AD3F-967BE61F1257}"/>
    <cellStyle name="Normal 2 6 2 10 5" xfId="26965" xr:uid="{95FA80D5-3F77-4ACF-A42C-A272AA3A216D}"/>
    <cellStyle name="Normal 2 6 2 10 6" xfId="26966" xr:uid="{72DC5520-B306-489C-8C2E-D76A665B04D6}"/>
    <cellStyle name="Normal 2 6 2 11" xfId="26967" xr:uid="{B867B89C-E7CB-448B-8D9E-8FD3EE062722}"/>
    <cellStyle name="Normal 2 6 2 11 2" xfId="26968" xr:uid="{02041145-BA1E-4674-97C3-4D4D53A4C564}"/>
    <cellStyle name="Normal 2 6 2 11 3" xfId="26969" xr:uid="{B197F1EE-7AFF-489C-B7F3-FBF98173917A}"/>
    <cellStyle name="Normal 2 6 2 11 4" xfId="26970" xr:uid="{679BF93B-E2BC-484C-92CA-BCA26088D7ED}"/>
    <cellStyle name="Normal 2 6 2 11 5" xfId="26971" xr:uid="{DA062F36-0E94-423C-9FD0-B1EDCCDA3705}"/>
    <cellStyle name="Normal 2 6 2 11 6" xfId="26972" xr:uid="{574EFE65-F74B-4613-B584-A58611881DA5}"/>
    <cellStyle name="Normal 2 6 2 12" xfId="26973" xr:uid="{DD659D4E-415F-40B1-BCCC-17AB32AB7719}"/>
    <cellStyle name="Normal 2 6 2 12 2" xfId="26974" xr:uid="{71F6F9F8-645E-4641-99E8-1BDB7C27898C}"/>
    <cellStyle name="Normal 2 6 2 12 3" xfId="26975" xr:uid="{F91897DF-E16C-43F8-827E-55CDD14DCFB4}"/>
    <cellStyle name="Normal 2 6 2 12 4" xfId="26976" xr:uid="{93C409A9-F612-43F1-9A2E-8CC065C2D324}"/>
    <cellStyle name="Normal 2 6 2 12 5" xfId="26977" xr:uid="{BB063DC1-1996-4DBC-88D8-7F320650CF45}"/>
    <cellStyle name="Normal 2 6 2 12 6" xfId="26978" xr:uid="{50B9A742-1059-4470-AB08-720922CC12DD}"/>
    <cellStyle name="Normal 2 6 2 13" xfId="26979" xr:uid="{8E9F0678-C919-4CDB-91CC-83CD37598DC5}"/>
    <cellStyle name="Normal 2 6 2 13 2" xfId="26980" xr:uid="{8B55614C-8985-4078-8788-3920CB60179E}"/>
    <cellStyle name="Normal 2 6 2 13 3" xfId="26981" xr:uid="{8F384E6F-FE5B-46FF-BC3B-8B282C494126}"/>
    <cellStyle name="Normal 2 6 2 13 4" xfId="26982" xr:uid="{6DD7BF8F-5D0D-4778-9333-B65AB0FA1D77}"/>
    <cellStyle name="Normal 2 6 2 13 5" xfId="26983" xr:uid="{ADA3D937-FD07-4A30-97A0-371304187947}"/>
    <cellStyle name="Normal 2 6 2 13 6" xfId="26984" xr:uid="{FDC829A5-41AB-40F2-B8F5-F80A7C132989}"/>
    <cellStyle name="Normal 2 6 2 14" xfId="26985" xr:uid="{FA8ABE8E-6279-4385-878F-9B4C0492A735}"/>
    <cellStyle name="Normal 2 6 2 14 2" xfId="26986" xr:uid="{9894A865-22BF-4DAD-B563-767E16934760}"/>
    <cellStyle name="Normal 2 6 2 14 3" xfId="26987" xr:uid="{536E8C4C-30F8-4328-9E28-C37BA1B2B6D7}"/>
    <cellStyle name="Normal 2 6 2 14 4" xfId="26988" xr:uid="{96FD35DF-F09F-4956-A80D-C39A148EF5EC}"/>
    <cellStyle name="Normal 2 6 2 14 5" xfId="26989" xr:uid="{8075F083-8E51-4D0F-9D28-F704D1940189}"/>
    <cellStyle name="Normal 2 6 2 14 6" xfId="26990" xr:uid="{98B70091-CCF5-4C56-8602-32D185DD144C}"/>
    <cellStyle name="Normal 2 6 2 15" xfId="26991" xr:uid="{2E5BB218-3ADB-40D7-BDBC-A2D77EA0F7AE}"/>
    <cellStyle name="Normal 2 6 2 15 2" xfId="26992" xr:uid="{BC51C9F2-5494-4551-89C7-8C1D777D799A}"/>
    <cellStyle name="Normal 2 6 2 15 3" xfId="26993" xr:uid="{ACEC440E-82DF-40EC-BE4F-F559357775D2}"/>
    <cellStyle name="Normal 2 6 2 15 4" xfId="26994" xr:uid="{C124740B-40A9-4B8E-877B-A6C84E35500E}"/>
    <cellStyle name="Normal 2 6 2 15 5" xfId="26995" xr:uid="{D8F2DB7B-23B5-4FBC-9B3A-7E8CEF95DC77}"/>
    <cellStyle name="Normal 2 6 2 15 6" xfId="26996" xr:uid="{6EFF4401-38D4-49E5-B7F0-4C1BC660998E}"/>
    <cellStyle name="Normal 2 6 2 16" xfId="26997" xr:uid="{3A357947-51AE-4BCF-A9CF-AA0D6F4294F5}"/>
    <cellStyle name="Normal 2 6 2 17" xfId="26998" xr:uid="{8C481F61-C844-4F30-AC19-4D5D526D70B2}"/>
    <cellStyle name="Normal 2 6 2 18" xfId="26999" xr:uid="{5A29F430-C414-470A-AB3E-10A75701D412}"/>
    <cellStyle name="Normal 2 6 2 19" xfId="27000" xr:uid="{01A7CBFA-0BD1-4697-8FC3-7E9826D06C02}"/>
    <cellStyle name="Normal 2 6 2 2" xfId="27001" xr:uid="{BB538485-00EB-43BC-91AC-0B84BFD43F12}"/>
    <cellStyle name="Normal 2 6 2 2 2" xfId="27002" xr:uid="{5E6054F3-53E1-4F56-B1AF-67F64C021337}"/>
    <cellStyle name="Normal 2 6 2 2 2 2" xfId="27003" xr:uid="{AA823CC0-1907-4241-84DB-5662E05DE23C}"/>
    <cellStyle name="Normal 2 6 2 2 2 3" xfId="27004" xr:uid="{558413C2-AC33-49F3-8BDD-83F18F9CB1A6}"/>
    <cellStyle name="Normal 2 6 2 2 2 4" xfId="27005" xr:uid="{36AD49DB-34F6-43A7-97C9-5DC9A73A2148}"/>
    <cellStyle name="Normal 2 6 2 2 3" xfId="27006" xr:uid="{0D835B23-2D1F-4A83-B6C6-B0FB1C6B748E}"/>
    <cellStyle name="Normal 2 6 2 2 4" xfId="27007" xr:uid="{BD2F7C3C-6A97-4BC7-86F5-89FBFDA8F278}"/>
    <cellStyle name="Normal 2 6 2 2 5" xfId="27008" xr:uid="{C15D4B2E-CFFA-43E0-9EDA-D98DB4B4F8D4}"/>
    <cellStyle name="Normal 2 6 2 20" xfId="27009" xr:uid="{E94CD402-E932-4DB2-989B-A62AF6309CBE}"/>
    <cellStyle name="Normal 2 6 2 3" xfId="27010" xr:uid="{18CA3533-F447-41B5-9D3E-FCEDB22B098C}"/>
    <cellStyle name="Normal 2 6 2 3 2" xfId="27011" xr:uid="{A0EE8B3C-392F-4DE9-9046-C1C7622F189B}"/>
    <cellStyle name="Normal 2 6 2 3 3" xfId="27012" xr:uid="{EFA2A69D-B368-4E9D-B85A-5C4B1C8861A7}"/>
    <cellStyle name="Normal 2 6 2 3 4" xfId="27013" xr:uid="{B5758293-B076-46CE-A1E7-898A857CB91A}"/>
    <cellStyle name="Normal 2 6 2 4" xfId="27014" xr:uid="{C095A8CB-FE79-444D-AF7B-062C53050631}"/>
    <cellStyle name="Normal 2 6 2 5" xfId="27015" xr:uid="{2DB7131F-841B-4773-A926-1B976E3AC4D9}"/>
    <cellStyle name="Normal 2 6 2 6" xfId="27016" xr:uid="{57161175-1D89-4BC4-B970-11A08E2F3AFC}"/>
    <cellStyle name="Normal 2 6 2 7" xfId="27017" xr:uid="{5A6CEDB3-7254-4966-AECE-DBEA5389E2F2}"/>
    <cellStyle name="Normal 2 6 2 8" xfId="27018" xr:uid="{781151EA-1751-4D9F-B6ED-BE9A3CE91A1B}"/>
    <cellStyle name="Normal 2 6 2 9" xfId="27019" xr:uid="{7CE1F91B-71B8-489B-8E8F-8BE827990D14}"/>
    <cellStyle name="Normal 2 6 2 9 2" xfId="27020" xr:uid="{A40CBEA0-9FB1-4100-8D04-C517D9B2F274}"/>
    <cellStyle name="Normal 2 6 2 9 3" xfId="27021" xr:uid="{35DE5946-0504-4DB8-ABD8-CBB2E3034F9D}"/>
    <cellStyle name="Normal 2 6 2 9 4" xfId="27022" xr:uid="{FC89B6C5-0438-4399-BEDD-FF7FB5841A58}"/>
    <cellStyle name="Normal 2 6 2 9 5" xfId="27023" xr:uid="{BECD37D1-E07E-4EC8-A304-057A3C36C0D2}"/>
    <cellStyle name="Normal 2 6 2 9 6" xfId="27024" xr:uid="{8495475D-327A-4A86-A45C-A1D83B4E39DA}"/>
    <cellStyle name="Normal 2 6 20" xfId="27025" xr:uid="{CFBD5858-AC2A-4416-888B-E5CE751875D2}"/>
    <cellStyle name="Normal 2 6 21" xfId="27026" xr:uid="{C326B69A-FF7C-4F76-BCDE-6C31A0A2B26A}"/>
    <cellStyle name="Normal 2 6 22" xfId="27027" xr:uid="{C4DB60DE-F563-4410-B27D-917913328D50}"/>
    <cellStyle name="Normal 2 6 23" xfId="27028" xr:uid="{CC1569DB-8AC6-4202-BDD9-9E2973BA1B38}"/>
    <cellStyle name="Normal 2 6 24" xfId="27029" xr:uid="{A7A5BF92-908D-4D2D-8CAC-A3D74013BE0A}"/>
    <cellStyle name="Normal 2 6 25" xfId="27030" xr:uid="{6D3A648A-FE1C-488C-88E5-C8CC4293284F}"/>
    <cellStyle name="Normal 2 6 26" xfId="27031" xr:uid="{50ED06AF-88C6-45A2-BBD5-9AEBD66FADD3}"/>
    <cellStyle name="Normal 2 6 27" xfId="27032" xr:uid="{92FAEC6E-5435-4FF4-BFCA-1FFBEF18A41A}"/>
    <cellStyle name="Normal 2 6 28" xfId="27033" xr:uid="{D45C6E06-47D6-4848-8982-03ED6301E9AC}"/>
    <cellStyle name="Normal 2 6 29" xfId="27034" xr:uid="{20609078-2AE7-4935-8BF2-39ADE8E9DB91}"/>
    <cellStyle name="Normal 2 6 3" xfId="27035" xr:uid="{DF6B445D-9E68-4747-941A-5854B9E6D807}"/>
    <cellStyle name="Normal 2 6 3 10" xfId="27036" xr:uid="{A29C2E8D-B50F-4C10-A233-7862D399FA4B}"/>
    <cellStyle name="Normal 2 6 3 11" xfId="27037" xr:uid="{31C247D6-84F0-4A00-AB17-EF0C31084D64}"/>
    <cellStyle name="Normal 2 6 3 12" xfId="27038" xr:uid="{5AFB1398-A39F-42D9-9BCE-12D411C3D336}"/>
    <cellStyle name="Normal 2 6 3 13" xfId="27039" xr:uid="{7A7DAF5D-F1CE-4E9B-85CE-10C0284BABC4}"/>
    <cellStyle name="Normal 2 6 3 2" xfId="27040" xr:uid="{9990D371-5FAC-47E4-B8D5-A99CC8DA3D45}"/>
    <cellStyle name="Normal 2 6 3 2 2" xfId="27041" xr:uid="{B9DE98AC-F4CE-4C18-8C4C-5442D7EA20BB}"/>
    <cellStyle name="Normal 2 6 3 2 3" xfId="27042" xr:uid="{8C37C313-1B6A-40E2-BF63-FEC84A7AC42B}"/>
    <cellStyle name="Normal 2 6 3 2 4" xfId="27043" xr:uid="{6D64DC6C-ED2B-44C2-9746-937FE8CC5A38}"/>
    <cellStyle name="Normal 2 6 3 2 5" xfId="27044" xr:uid="{33D1BCCC-1394-4012-843F-C153EA0876B3}"/>
    <cellStyle name="Normal 2 6 3 2 6" xfId="27045" xr:uid="{783AF786-08E7-4484-A3D5-CCF5F3F50CFB}"/>
    <cellStyle name="Normal 2 6 3 3" xfId="27046" xr:uid="{F329A9D0-B4D3-4E52-9D31-19B9412D1D6A}"/>
    <cellStyle name="Normal 2 6 3 3 2" xfId="27047" xr:uid="{0CF76C7C-7FCE-4DC5-B777-632FF463734D}"/>
    <cellStyle name="Normal 2 6 3 3 3" xfId="27048" xr:uid="{779F77F5-6335-43F0-B3DA-DA6960196176}"/>
    <cellStyle name="Normal 2 6 3 3 4" xfId="27049" xr:uid="{8E3131F5-B349-4E87-817A-22571536AE54}"/>
    <cellStyle name="Normal 2 6 3 3 5" xfId="27050" xr:uid="{0D057685-6B0F-4C18-BF08-B66D4C769170}"/>
    <cellStyle name="Normal 2 6 3 3 6" xfId="27051" xr:uid="{93B0DBAE-829C-4CB8-A1E6-2523BE212E40}"/>
    <cellStyle name="Normal 2 6 3 4" xfId="27052" xr:uid="{46A369E5-8BCC-4CE7-8BA5-D3A91B7003D6}"/>
    <cellStyle name="Normal 2 6 3 4 2" xfId="27053" xr:uid="{1F32189B-682E-4B37-B572-EFFEB86E6459}"/>
    <cellStyle name="Normal 2 6 3 4 3" xfId="27054" xr:uid="{0F28EDC2-33E2-4934-8F82-20EF54DEA7B5}"/>
    <cellStyle name="Normal 2 6 3 4 4" xfId="27055" xr:uid="{F91A08DC-E695-46FD-9F86-A44FEB552AB6}"/>
    <cellStyle name="Normal 2 6 3 4 5" xfId="27056" xr:uid="{4D50D1F3-1C12-4ED5-8AA6-F71DA4533F9E}"/>
    <cellStyle name="Normal 2 6 3 4 6" xfId="27057" xr:uid="{D281E54F-D551-4D60-AEB6-DD866CA2BBE0}"/>
    <cellStyle name="Normal 2 6 3 5" xfId="27058" xr:uid="{015632A6-E005-4C63-A3A9-BB0D1E6814DB}"/>
    <cellStyle name="Normal 2 6 3 5 2" xfId="27059" xr:uid="{291AD6AA-7C2F-4580-AE3F-D52E05C93250}"/>
    <cellStyle name="Normal 2 6 3 5 3" xfId="27060" xr:uid="{1125D735-6758-4E9B-872C-B79344FA138B}"/>
    <cellStyle name="Normal 2 6 3 5 4" xfId="27061" xr:uid="{1FA4DAB0-7C2D-46C8-8E1E-F59D8D7DEE74}"/>
    <cellStyle name="Normal 2 6 3 5 5" xfId="27062" xr:uid="{4504B953-D35E-40DA-872A-CDB24726EADF}"/>
    <cellStyle name="Normal 2 6 3 5 6" xfId="27063" xr:uid="{4B21B478-1453-477B-9DF3-17CE8AE1E4D9}"/>
    <cellStyle name="Normal 2 6 3 6" xfId="27064" xr:uid="{16A32B3F-667F-4085-9552-4DD3D4BAA19E}"/>
    <cellStyle name="Normal 2 6 3 6 2" xfId="27065" xr:uid="{596698B1-0A79-469E-9DA1-80015175AAEB}"/>
    <cellStyle name="Normal 2 6 3 6 3" xfId="27066" xr:uid="{A1EE8809-9287-4D54-8FCA-5245429C8BF2}"/>
    <cellStyle name="Normal 2 6 3 6 4" xfId="27067" xr:uid="{9A4AA025-2491-472D-AE66-AD2CCD32942F}"/>
    <cellStyle name="Normal 2 6 3 6 5" xfId="27068" xr:uid="{E8A92D6B-8A26-4279-B24D-322764B8C7D4}"/>
    <cellStyle name="Normal 2 6 3 6 6" xfId="27069" xr:uid="{592873C1-0561-4082-A669-9D29926EE1B6}"/>
    <cellStyle name="Normal 2 6 3 7" xfId="27070" xr:uid="{C1BB594F-B031-4EDD-A8EA-BDD43DF0F64A}"/>
    <cellStyle name="Normal 2 6 3 7 2" xfId="27071" xr:uid="{DB104078-D7EF-4957-9342-7C076666057C}"/>
    <cellStyle name="Normal 2 6 3 7 3" xfId="27072" xr:uid="{A7A6BFF0-8E02-485B-8599-9F2050479E27}"/>
    <cellStyle name="Normal 2 6 3 7 4" xfId="27073" xr:uid="{7CE8DC6E-A0FA-4F80-B7C6-5140A54D6E4B}"/>
    <cellStyle name="Normal 2 6 3 7 5" xfId="27074" xr:uid="{E3A7A6DC-F335-4B3E-B5DB-5E46E0C4FF05}"/>
    <cellStyle name="Normal 2 6 3 7 6" xfId="27075" xr:uid="{05038912-9D7B-4A36-8B1C-4BA215ED0563}"/>
    <cellStyle name="Normal 2 6 3 8" xfId="27076" xr:uid="{670B2FEB-B065-4D6E-91B4-A68BC00E7CC3}"/>
    <cellStyle name="Normal 2 6 3 8 2" xfId="27077" xr:uid="{E7A88B4D-260A-4C61-9B1F-55270805EA39}"/>
    <cellStyle name="Normal 2 6 3 8 3" xfId="27078" xr:uid="{18DF4001-CCAD-4666-BD4A-5FA017B9C01E}"/>
    <cellStyle name="Normal 2 6 3 8 4" xfId="27079" xr:uid="{96E618FE-2215-417D-A6AE-4CC47293BD6F}"/>
    <cellStyle name="Normal 2 6 3 8 5" xfId="27080" xr:uid="{7D6F746E-8F86-4F0F-965B-37A04BE90A65}"/>
    <cellStyle name="Normal 2 6 3 8 6" xfId="27081" xr:uid="{7A361C81-4016-4FB9-99A7-01A2F1A8E2B1}"/>
    <cellStyle name="Normal 2 6 3 9" xfId="27082" xr:uid="{9EB9F809-F26B-48B9-B0DC-DBFC28CE80CB}"/>
    <cellStyle name="Normal 2 6 30" xfId="27083" xr:uid="{A3E1FDEC-F7D5-43F2-B72B-1711F542B3EB}"/>
    <cellStyle name="Normal 2 6 31" xfId="27084" xr:uid="{E29319FA-8F3B-4801-822D-37FF25036BE2}"/>
    <cellStyle name="Normal 2 6 32" xfId="27085" xr:uid="{CC3C303D-D065-41BF-AE94-3132FA8BCC70}"/>
    <cellStyle name="Normal 2 6 33" xfId="27086" xr:uid="{6505FF1A-E089-470B-891F-5C3E853D2FE1}"/>
    <cellStyle name="Normal 2 6 34" xfId="27087" xr:uid="{BCCC0E7F-EF6B-439D-9DA6-B8E16915A8C1}"/>
    <cellStyle name="Normal 2 6 35" xfId="27088" xr:uid="{997418BC-2D78-45C0-A90C-A4755E38C1EB}"/>
    <cellStyle name="Normal 2 6 36" xfId="27089" xr:uid="{B666CEB6-A4E4-4C37-94A7-21487E72B48A}"/>
    <cellStyle name="Normal 2 6 37" xfId="27090" xr:uid="{300555D7-FE68-46BB-9C17-A27D0D34D4DC}"/>
    <cellStyle name="Normal 2 6 38" xfId="27091" xr:uid="{E3D3A5A9-2EED-4A97-8AD1-B813C964DCBB}"/>
    <cellStyle name="Normal 2 6 39" xfId="27092" xr:uid="{1E6A3B7A-F641-4C63-A813-8C97EF863BE7}"/>
    <cellStyle name="Normal 2 6 4" xfId="27093" xr:uid="{A59A6C5A-20EC-4FF2-9B42-2AE01D072D15}"/>
    <cellStyle name="Normal 2 6 4 10" xfId="27094" xr:uid="{AE871B38-5618-43B2-9C62-8698B22849CA}"/>
    <cellStyle name="Normal 2 6 4 11" xfId="27095" xr:uid="{772A2C09-A99C-4C6C-9F4F-D7C799318334}"/>
    <cellStyle name="Normal 2 6 4 12" xfId="27096" xr:uid="{D9BEDA17-963C-4831-B9BD-4250C553A806}"/>
    <cellStyle name="Normal 2 6 4 13" xfId="27097" xr:uid="{89D86BDC-35D0-43E1-9792-9E511095102B}"/>
    <cellStyle name="Normal 2 6 4 2" xfId="27098" xr:uid="{248A856D-8530-4ADD-822F-70C3E97972D4}"/>
    <cellStyle name="Normal 2 6 4 2 2" xfId="27099" xr:uid="{8F5109A8-F349-46E0-93AA-7284A8EA2097}"/>
    <cellStyle name="Normal 2 6 4 2 3" xfId="27100" xr:uid="{8022D3DD-24A9-49DA-B5AE-924B1C8A6869}"/>
    <cellStyle name="Normal 2 6 4 2 4" xfId="27101" xr:uid="{F741C565-6382-436C-BAC3-B2D3538C5DE6}"/>
    <cellStyle name="Normal 2 6 4 2 5" xfId="27102" xr:uid="{FA012584-D115-4B36-92B3-49F012C76ABE}"/>
    <cellStyle name="Normal 2 6 4 2 6" xfId="27103" xr:uid="{D400997B-FD92-4210-857E-B701CB1F873B}"/>
    <cellStyle name="Normal 2 6 4 3" xfId="27104" xr:uid="{43622D45-3F91-486C-A5CF-B622D41D1E56}"/>
    <cellStyle name="Normal 2 6 4 3 2" xfId="27105" xr:uid="{041EC84D-A5C6-416C-8C91-2892ACF1C964}"/>
    <cellStyle name="Normal 2 6 4 3 3" xfId="27106" xr:uid="{4F7EE09B-2337-428A-95E3-BDBD99EDC97C}"/>
    <cellStyle name="Normal 2 6 4 3 4" xfId="27107" xr:uid="{BD0C2104-B933-4F17-8950-09F3ED4CFDAD}"/>
    <cellStyle name="Normal 2 6 4 3 5" xfId="27108" xr:uid="{614E5E6C-62CE-4432-8D5B-C38578977F82}"/>
    <cellStyle name="Normal 2 6 4 3 6" xfId="27109" xr:uid="{EE43F176-F961-47F5-B82C-F64A6A44B7D0}"/>
    <cellStyle name="Normal 2 6 4 4" xfId="27110" xr:uid="{F3BC2E74-E25B-4041-8FCF-5CC209D4E0B3}"/>
    <cellStyle name="Normal 2 6 4 4 2" xfId="27111" xr:uid="{859896D0-A57F-4821-9B6A-0692EBFCF40C}"/>
    <cellStyle name="Normal 2 6 4 4 3" xfId="27112" xr:uid="{F4E9DEDD-329A-4480-857D-0B8599A2459C}"/>
    <cellStyle name="Normal 2 6 4 4 4" xfId="27113" xr:uid="{3200DDCC-40C8-4978-B7B5-2AEF8C7EDA93}"/>
    <cellStyle name="Normal 2 6 4 4 5" xfId="27114" xr:uid="{4C88ED2A-17B1-4F43-B6B8-B4B5D0D65545}"/>
    <cellStyle name="Normal 2 6 4 4 6" xfId="27115" xr:uid="{C0540EAB-2CED-49B6-AFEC-66AE1DDDCB25}"/>
    <cellStyle name="Normal 2 6 4 5" xfId="27116" xr:uid="{B62CBE66-171F-4AA6-9560-8C8DE7DA2BD3}"/>
    <cellStyle name="Normal 2 6 4 5 2" xfId="27117" xr:uid="{A71F0B18-DAB4-4BEF-9909-4C99CC1A291F}"/>
    <cellStyle name="Normal 2 6 4 5 3" xfId="27118" xr:uid="{382B0035-4E0B-45A7-AD78-A9B871598157}"/>
    <cellStyle name="Normal 2 6 4 5 4" xfId="27119" xr:uid="{0B61D26A-AAF7-4B32-B924-460DBBB49563}"/>
    <cellStyle name="Normal 2 6 4 5 5" xfId="27120" xr:uid="{13035021-9B67-4DEC-8C2C-FE707C9F34E5}"/>
    <cellStyle name="Normal 2 6 4 5 6" xfId="27121" xr:uid="{BD085785-CDA6-4D7A-BDDE-7857D8E3EE2E}"/>
    <cellStyle name="Normal 2 6 4 6" xfId="27122" xr:uid="{66B86AA1-3D0B-46F6-89F0-D54845F5C14C}"/>
    <cellStyle name="Normal 2 6 4 6 2" xfId="27123" xr:uid="{E573A78B-52EE-498B-9B9C-119A46ABFCD8}"/>
    <cellStyle name="Normal 2 6 4 6 3" xfId="27124" xr:uid="{43D0E8E4-E943-426C-883C-8CEDC18205AD}"/>
    <cellStyle name="Normal 2 6 4 6 4" xfId="27125" xr:uid="{7C68DF54-9897-46A4-AF79-475138CD7D3D}"/>
    <cellStyle name="Normal 2 6 4 6 5" xfId="27126" xr:uid="{CC80158B-A4B4-485B-B31D-9EEA74678DCF}"/>
    <cellStyle name="Normal 2 6 4 6 6" xfId="27127" xr:uid="{43DE4A64-7AA8-4CC5-8E54-5EE90943F633}"/>
    <cellStyle name="Normal 2 6 4 7" xfId="27128" xr:uid="{A89BF258-D5D9-4E56-AA9D-8C3EC28507AE}"/>
    <cellStyle name="Normal 2 6 4 7 2" xfId="27129" xr:uid="{3BAA7561-6B80-4EE2-BEFF-B90DDA5DB715}"/>
    <cellStyle name="Normal 2 6 4 7 3" xfId="27130" xr:uid="{36B5B1C3-37DE-41E9-95E3-2E4F079A29CB}"/>
    <cellStyle name="Normal 2 6 4 7 4" xfId="27131" xr:uid="{BE57F919-E099-4C30-9340-C0407A8514EF}"/>
    <cellStyle name="Normal 2 6 4 7 5" xfId="27132" xr:uid="{087374A1-75EC-4941-821D-79E5B93D2D73}"/>
    <cellStyle name="Normal 2 6 4 7 6" xfId="27133" xr:uid="{175AAEC6-4646-4DE1-AF91-97031A2EDC9B}"/>
    <cellStyle name="Normal 2 6 4 8" xfId="27134" xr:uid="{C093326C-4918-4E45-8138-45498D0989CD}"/>
    <cellStyle name="Normal 2 6 4 8 2" xfId="27135" xr:uid="{D1E7BAF3-46A9-4A87-ADC1-2A18DC799DFE}"/>
    <cellStyle name="Normal 2 6 4 8 3" xfId="27136" xr:uid="{43BE64D7-13C0-4249-9F91-513C04ACBD81}"/>
    <cellStyle name="Normal 2 6 4 8 4" xfId="27137" xr:uid="{33C25E8C-9F6D-4D4D-A4D2-E3E0EB1F2F39}"/>
    <cellStyle name="Normal 2 6 4 8 5" xfId="27138" xr:uid="{75D3CAEC-212E-4B71-8B10-71520EE0DB4F}"/>
    <cellStyle name="Normal 2 6 4 8 6" xfId="27139" xr:uid="{BFDC42B9-1758-4BA5-8385-7DAC99C8CE4A}"/>
    <cellStyle name="Normal 2 6 4 9" xfId="27140" xr:uid="{99CF4026-C215-40C9-85DF-946FBE305271}"/>
    <cellStyle name="Normal 2 6 40" xfId="27141" xr:uid="{437EEAD7-2857-44BA-A1EC-0DC3B4664966}"/>
    <cellStyle name="Normal 2 6 41" xfId="27142" xr:uid="{DEB2FC7F-0CB9-4B7B-8E87-877F36C84139}"/>
    <cellStyle name="Normal 2 6 42" xfId="27143" xr:uid="{AA19D3E6-267E-4F3B-BEB9-C302CF6EDCAD}"/>
    <cellStyle name="Normal 2 6 43" xfId="27144" xr:uid="{42F97A72-EBD8-4BA2-A7CB-572C1F3EA617}"/>
    <cellStyle name="Normal 2 6 44" xfId="27145" xr:uid="{9AE067A6-34E7-4E1E-9CD8-8AB627F855B1}"/>
    <cellStyle name="Normal 2 6 45" xfId="27146" xr:uid="{04748365-23D0-4B99-B0B3-BFF78F540B2C}"/>
    <cellStyle name="Normal 2 6 46" xfId="27147" xr:uid="{3F47631C-F852-4643-9A0A-10161FC524FC}"/>
    <cellStyle name="Normal 2 6 47" xfId="27148" xr:uid="{8153F4C7-8889-4689-9D2C-CD2C80352E9B}"/>
    <cellStyle name="Normal 2 6 48" xfId="27149" xr:uid="{04657113-86F0-4E39-9AB4-F3824920A092}"/>
    <cellStyle name="Normal 2 6 49" xfId="27150" xr:uid="{50FC8560-3417-4D2F-84F8-374433EC85BC}"/>
    <cellStyle name="Normal 2 6 5" xfId="27151" xr:uid="{DF979E93-7C74-4D34-9742-EA258EAFFE2B}"/>
    <cellStyle name="Normal 2 6 5 10" xfId="27152" xr:uid="{2C58C62F-8BA7-4B7A-A776-9599A8AE0DFC}"/>
    <cellStyle name="Normal 2 6 5 11" xfId="27153" xr:uid="{4AD1D4EA-EEFD-4AB0-82CC-F3B4AE91C711}"/>
    <cellStyle name="Normal 2 6 5 12" xfId="27154" xr:uid="{4E0AEE0D-4B4F-4861-B0A5-E3730BA3398C}"/>
    <cellStyle name="Normal 2 6 5 13" xfId="27155" xr:uid="{1B3AFE6B-BD03-4CE2-A287-5BBA0FB69BEC}"/>
    <cellStyle name="Normal 2 6 5 2" xfId="27156" xr:uid="{4A1F7D4E-4B1C-4D4D-990B-938D00C14DE0}"/>
    <cellStyle name="Normal 2 6 5 2 2" xfId="27157" xr:uid="{F0EA5055-EDFD-4B30-B0D4-FD67AB4061D3}"/>
    <cellStyle name="Normal 2 6 5 2 3" xfId="27158" xr:uid="{995150AA-424A-4C73-9255-8281EE889CF4}"/>
    <cellStyle name="Normal 2 6 5 2 4" xfId="27159" xr:uid="{9B26EBBD-B341-43A4-B8BF-309C6D0BEFB8}"/>
    <cellStyle name="Normal 2 6 5 2 5" xfId="27160" xr:uid="{D82DE6A2-AB2B-4B9B-AE7B-DABF87A9A0B9}"/>
    <cellStyle name="Normal 2 6 5 2 6" xfId="27161" xr:uid="{742139A0-A054-4541-829B-F65D29ED6D90}"/>
    <cellStyle name="Normal 2 6 5 3" xfId="27162" xr:uid="{ACCBFFA1-ECBF-4C38-B20E-C6B0B095F7F8}"/>
    <cellStyle name="Normal 2 6 5 3 2" xfId="27163" xr:uid="{E93F002E-571E-4244-B364-C326527C4E89}"/>
    <cellStyle name="Normal 2 6 5 3 3" xfId="27164" xr:uid="{8ADB2D92-68EB-4002-9684-71B967829153}"/>
    <cellStyle name="Normal 2 6 5 3 4" xfId="27165" xr:uid="{03C07F91-16C9-42AF-8BDF-5FFFBF949344}"/>
    <cellStyle name="Normal 2 6 5 3 5" xfId="27166" xr:uid="{22FB4969-C72C-4C50-910B-14AD8E35C4FF}"/>
    <cellStyle name="Normal 2 6 5 3 6" xfId="27167" xr:uid="{A5E9CB34-9860-4292-B67F-FC416F5B9A22}"/>
    <cellStyle name="Normal 2 6 5 4" xfId="27168" xr:uid="{2F3F2477-D324-4754-9C37-0AB0292534B7}"/>
    <cellStyle name="Normal 2 6 5 4 2" xfId="27169" xr:uid="{09688C25-7442-458A-B4BA-B705F4725697}"/>
    <cellStyle name="Normal 2 6 5 4 3" xfId="27170" xr:uid="{7B4B0561-78D7-4102-B56F-E4E0D7226BF9}"/>
    <cellStyle name="Normal 2 6 5 4 4" xfId="27171" xr:uid="{8D8429B2-D12B-4E35-B524-E62914E57EC8}"/>
    <cellStyle name="Normal 2 6 5 4 5" xfId="27172" xr:uid="{EEBB027A-4FE0-4C2F-B194-9F9E747E3BEE}"/>
    <cellStyle name="Normal 2 6 5 4 6" xfId="27173" xr:uid="{119A9E88-638A-4969-977A-9903D321170D}"/>
    <cellStyle name="Normal 2 6 5 5" xfId="27174" xr:uid="{7053F9B6-3F79-445F-B841-A8B8C60C875D}"/>
    <cellStyle name="Normal 2 6 5 5 2" xfId="27175" xr:uid="{4802DC71-B3D2-474B-A591-BDFE5D980F23}"/>
    <cellStyle name="Normal 2 6 5 5 3" xfId="27176" xr:uid="{7C057774-5F7A-4E48-9B58-3056E5B099F8}"/>
    <cellStyle name="Normal 2 6 5 5 4" xfId="27177" xr:uid="{3C5809E7-F65D-49F7-9A2D-CCA2C6D22FD0}"/>
    <cellStyle name="Normal 2 6 5 5 5" xfId="27178" xr:uid="{608992DF-6B21-4E52-8F03-000BA053918A}"/>
    <cellStyle name="Normal 2 6 5 5 6" xfId="27179" xr:uid="{385680ED-25D0-4B8E-BBA3-223906D1AFE0}"/>
    <cellStyle name="Normal 2 6 5 6" xfId="27180" xr:uid="{91C3E842-6551-4167-AA01-B7E55CFC0006}"/>
    <cellStyle name="Normal 2 6 5 6 2" xfId="27181" xr:uid="{DB38D461-5247-42F1-8E0A-08BECD82AE2B}"/>
    <cellStyle name="Normal 2 6 5 6 3" xfId="27182" xr:uid="{09F7C5D7-F88A-4C44-B28D-E3CB1967B519}"/>
    <cellStyle name="Normal 2 6 5 6 4" xfId="27183" xr:uid="{F7908515-417D-4380-9F4A-9D51CE56A01D}"/>
    <cellStyle name="Normal 2 6 5 6 5" xfId="27184" xr:uid="{64C9909A-956A-4D9E-9A66-4D30111B548F}"/>
    <cellStyle name="Normal 2 6 5 6 6" xfId="27185" xr:uid="{DB0B98A3-B05F-4687-AE74-DBD0F6F3ACC8}"/>
    <cellStyle name="Normal 2 6 5 7" xfId="27186" xr:uid="{85D1EA0D-C6A7-44E3-8522-4D42E7D92F60}"/>
    <cellStyle name="Normal 2 6 5 7 2" xfId="27187" xr:uid="{B409BAF5-34CF-4D8B-B898-FC905E8E9777}"/>
    <cellStyle name="Normal 2 6 5 7 3" xfId="27188" xr:uid="{58B9360E-D20A-4312-A5F0-93B256BEA942}"/>
    <cellStyle name="Normal 2 6 5 7 4" xfId="27189" xr:uid="{9A07E357-EF6E-4E80-88B0-D1CAB3899770}"/>
    <cellStyle name="Normal 2 6 5 7 5" xfId="27190" xr:uid="{A7AB986C-F1FA-4556-B241-5ABC35DD000F}"/>
    <cellStyle name="Normal 2 6 5 7 6" xfId="27191" xr:uid="{6DA5EA59-E170-453A-9A2B-EA0328675C84}"/>
    <cellStyle name="Normal 2 6 5 8" xfId="27192" xr:uid="{748EA1CC-C109-4904-82F4-FD5765E3540F}"/>
    <cellStyle name="Normal 2 6 5 8 2" xfId="27193" xr:uid="{0C050435-0174-4AEE-8F3D-15325FD0A0AB}"/>
    <cellStyle name="Normal 2 6 5 8 3" xfId="27194" xr:uid="{D1C8271C-0BA5-443A-95C0-B4F14618B07C}"/>
    <cellStyle name="Normal 2 6 5 8 4" xfId="27195" xr:uid="{18A86DD8-E208-495A-BDCC-7315C6300621}"/>
    <cellStyle name="Normal 2 6 5 8 5" xfId="27196" xr:uid="{006F2A8D-563D-4156-8B08-4256592AC829}"/>
    <cellStyle name="Normal 2 6 5 8 6" xfId="27197" xr:uid="{737370B5-1987-4C63-B8E2-D98F21BD67B7}"/>
    <cellStyle name="Normal 2 6 5 9" xfId="27198" xr:uid="{CCC7B9A9-EF88-4A19-9734-F5F639095F0A}"/>
    <cellStyle name="Normal 2 6 50" xfId="27199" xr:uid="{A0621154-20FD-4DEF-A3FA-0616940F413E}"/>
    <cellStyle name="Normal 2 6 51" xfId="27200" xr:uid="{6B2DE25F-E36A-4A60-9EA4-A714070301CB}"/>
    <cellStyle name="Normal 2 6 52" xfId="27201" xr:uid="{1720F12E-EB31-42E3-983A-3218BA15C3A8}"/>
    <cellStyle name="Normal 2 6 53" xfId="27202" xr:uid="{108EBE1B-D299-4895-A87C-09CABA486D95}"/>
    <cellStyle name="Normal 2 6 6" xfId="27203" xr:uid="{BC7B9933-B582-404A-9A61-232F28082555}"/>
    <cellStyle name="Normal 2 6 6 10" xfId="27204" xr:uid="{216EEDDC-FF3F-41CD-B7D4-546ECAB38E3A}"/>
    <cellStyle name="Normal 2 6 6 11" xfId="27205" xr:uid="{6B3A41AC-2B79-492C-9219-7F0DA6B10703}"/>
    <cellStyle name="Normal 2 6 6 12" xfId="27206" xr:uid="{6083D468-826B-455E-8CEC-E0E3A11094A8}"/>
    <cellStyle name="Normal 2 6 6 13" xfId="27207" xr:uid="{A254AC8C-4050-469C-AB8E-D3624D2711AA}"/>
    <cellStyle name="Normal 2 6 6 2" xfId="27208" xr:uid="{A192AA09-DED1-465B-8523-A3AD0CFF9713}"/>
    <cellStyle name="Normal 2 6 6 2 2" xfId="27209" xr:uid="{638F9E12-8ED1-452E-BF8B-6174C6A7C015}"/>
    <cellStyle name="Normal 2 6 6 2 3" xfId="27210" xr:uid="{2EC0445B-ECE8-4D07-B815-5C541B6797CD}"/>
    <cellStyle name="Normal 2 6 6 2 4" xfId="27211" xr:uid="{F12310F2-2439-435D-9861-AA94090D017B}"/>
    <cellStyle name="Normal 2 6 6 2 5" xfId="27212" xr:uid="{BB90A7FF-2999-46ED-BB73-439764726BF3}"/>
    <cellStyle name="Normal 2 6 6 2 6" xfId="27213" xr:uid="{FC66A9F9-BE70-47FE-BD20-76A8FB617AF5}"/>
    <cellStyle name="Normal 2 6 6 3" xfId="27214" xr:uid="{FC94C90D-1C87-40E0-A7BE-410AD2FAD7F4}"/>
    <cellStyle name="Normal 2 6 6 3 2" xfId="27215" xr:uid="{9353EC3E-0B51-4862-AB2A-D51A57E3FFD3}"/>
    <cellStyle name="Normal 2 6 6 3 3" xfId="27216" xr:uid="{7AC76578-346D-4511-8630-A11D8B478211}"/>
    <cellStyle name="Normal 2 6 6 3 4" xfId="27217" xr:uid="{F9265397-EC4D-456E-B300-DB3F53E0AD83}"/>
    <cellStyle name="Normal 2 6 6 3 5" xfId="27218" xr:uid="{B718ED58-5FE4-406F-BD31-466C8D76A6FB}"/>
    <cellStyle name="Normal 2 6 6 3 6" xfId="27219" xr:uid="{C4D846A6-79CB-4590-9BC4-E9946D22B087}"/>
    <cellStyle name="Normal 2 6 6 4" xfId="27220" xr:uid="{B7A376B2-8BE3-4AD3-A546-3C566B8E8B3E}"/>
    <cellStyle name="Normal 2 6 6 4 2" xfId="27221" xr:uid="{CE815DA0-62B8-42EB-B511-ED11AF09C68D}"/>
    <cellStyle name="Normal 2 6 6 4 3" xfId="27222" xr:uid="{5868A53F-0AA9-421A-96CA-EACD08CCC41F}"/>
    <cellStyle name="Normal 2 6 6 4 4" xfId="27223" xr:uid="{36A83C60-1E8D-4CBB-8CA9-3309085161B8}"/>
    <cellStyle name="Normal 2 6 6 4 5" xfId="27224" xr:uid="{2ECA6821-8098-4DA1-83EA-D38AE6F22C86}"/>
    <cellStyle name="Normal 2 6 6 4 6" xfId="27225" xr:uid="{6D746E0E-C804-4C64-8E26-2B184D9B1F5E}"/>
    <cellStyle name="Normal 2 6 6 5" xfId="27226" xr:uid="{14DCBB6C-99E2-41C6-BD96-F1590829349B}"/>
    <cellStyle name="Normal 2 6 6 5 2" xfId="27227" xr:uid="{CDA82324-71F0-468C-8089-B5814A2F8191}"/>
    <cellStyle name="Normal 2 6 6 5 3" xfId="27228" xr:uid="{E48FE4EE-4417-4B91-91AE-E8D21B2CA113}"/>
    <cellStyle name="Normal 2 6 6 5 4" xfId="27229" xr:uid="{8B467632-9EAC-4AA5-A20A-6F1F3357BF11}"/>
    <cellStyle name="Normal 2 6 6 5 5" xfId="27230" xr:uid="{F9C2CA44-FAB5-4D50-9EDE-38BD1B923B55}"/>
    <cellStyle name="Normal 2 6 6 5 6" xfId="27231" xr:uid="{ED59B47D-C4A9-4163-AE16-4ACD9C90A7F5}"/>
    <cellStyle name="Normal 2 6 6 6" xfId="27232" xr:uid="{B41EADE6-79D9-4D87-9F8D-87E08B4932D3}"/>
    <cellStyle name="Normal 2 6 6 6 2" xfId="27233" xr:uid="{4E123BEB-7A29-4543-82C3-02675503F999}"/>
    <cellStyle name="Normal 2 6 6 6 3" xfId="27234" xr:uid="{7BE383AD-80AC-4314-AF29-437F49CCF578}"/>
    <cellStyle name="Normal 2 6 6 6 4" xfId="27235" xr:uid="{B04C7DD2-4DB5-4B79-AC3C-BBA0CB9FCB5E}"/>
    <cellStyle name="Normal 2 6 6 6 5" xfId="27236" xr:uid="{08378205-9094-4580-A8DC-D03DFDD10218}"/>
    <cellStyle name="Normal 2 6 6 6 6" xfId="27237" xr:uid="{2E045E71-F62B-4293-BE1C-462800BC83C2}"/>
    <cellStyle name="Normal 2 6 6 7" xfId="27238" xr:uid="{18506445-A441-4614-A5DB-CBC5D267F8A9}"/>
    <cellStyle name="Normal 2 6 6 7 2" xfId="27239" xr:uid="{3AE6D3C2-35A5-4901-8AF8-753F7FC2AEAA}"/>
    <cellStyle name="Normal 2 6 6 7 3" xfId="27240" xr:uid="{BCD369DD-6DB6-4EA8-838B-79A4AC8AD193}"/>
    <cellStyle name="Normal 2 6 6 7 4" xfId="27241" xr:uid="{3004BD54-07F1-47E3-8774-399567B191E7}"/>
    <cellStyle name="Normal 2 6 6 7 5" xfId="27242" xr:uid="{45B41802-17E6-42AC-A452-16CF18F57258}"/>
    <cellStyle name="Normal 2 6 6 7 6" xfId="27243" xr:uid="{38ABC7B5-7315-4FE7-807A-D03224A124AF}"/>
    <cellStyle name="Normal 2 6 6 8" xfId="27244" xr:uid="{36C66954-E9A8-450F-A803-3E0CB21C6350}"/>
    <cellStyle name="Normal 2 6 6 8 2" xfId="27245" xr:uid="{A7E8A7A9-D70F-4026-AB9A-01F3F6727285}"/>
    <cellStyle name="Normal 2 6 6 8 3" xfId="27246" xr:uid="{DA27B890-B039-4B62-9DB4-97FC2E7CABF4}"/>
    <cellStyle name="Normal 2 6 6 8 4" xfId="27247" xr:uid="{3A899B5F-C788-45B2-BE45-8CB5221970F9}"/>
    <cellStyle name="Normal 2 6 6 8 5" xfId="27248" xr:uid="{DBBD7506-9F79-49AC-BC57-E6A5E9FD22BF}"/>
    <cellStyle name="Normal 2 6 6 8 6" xfId="27249" xr:uid="{6954F866-664D-440B-8E37-3C1263F8CCC4}"/>
    <cellStyle name="Normal 2 6 6 9" xfId="27250" xr:uid="{9E68051E-9A3F-4824-9EBB-0F663B07990B}"/>
    <cellStyle name="Normal 2 6 7" xfId="27251" xr:uid="{EE51E0EE-4487-405D-AB13-7D3F8568916E}"/>
    <cellStyle name="Normal 2 6 7 10" xfId="27252" xr:uid="{ED6C4929-189E-437C-A340-435233D9C366}"/>
    <cellStyle name="Normal 2 6 7 11" xfId="27253" xr:uid="{F2C08FD8-1E4B-4487-ADE6-D8AA4F00C0E4}"/>
    <cellStyle name="Normal 2 6 7 12" xfId="27254" xr:uid="{C17F01E7-3BA4-4668-A2E7-2E19DE9D7943}"/>
    <cellStyle name="Normal 2 6 7 13" xfId="27255" xr:uid="{2CA23DE1-41C3-4D8A-9C9F-FC8FDA3EF882}"/>
    <cellStyle name="Normal 2 6 7 2" xfId="27256" xr:uid="{3781A16D-9BB3-4E86-A882-FC4E55A4575F}"/>
    <cellStyle name="Normal 2 6 7 2 2" xfId="27257" xr:uid="{69A06A88-E471-4399-B952-EB8D8F6FBEB6}"/>
    <cellStyle name="Normal 2 6 7 2 3" xfId="27258" xr:uid="{AF2C2E15-5651-4A26-83F3-4F3377DAC236}"/>
    <cellStyle name="Normal 2 6 7 2 4" xfId="27259" xr:uid="{3219884D-629B-4EB4-A4C4-B1AA18E92658}"/>
    <cellStyle name="Normal 2 6 7 2 5" xfId="27260" xr:uid="{F68BB060-6243-4243-A8AC-92E4DF2D3C38}"/>
    <cellStyle name="Normal 2 6 7 2 6" xfId="27261" xr:uid="{734D7C88-9363-46DA-ABBE-21D0B1F4730E}"/>
    <cellStyle name="Normal 2 6 7 3" xfId="27262" xr:uid="{21A6EA88-4462-4349-9B8D-FB3E90FD661E}"/>
    <cellStyle name="Normal 2 6 7 3 2" xfId="27263" xr:uid="{3F0AC16E-3ADE-4687-9377-0560840FEC7F}"/>
    <cellStyle name="Normal 2 6 7 3 3" xfId="27264" xr:uid="{FD0038F5-500A-4589-BE03-8236B2F3DF8A}"/>
    <cellStyle name="Normal 2 6 7 3 4" xfId="27265" xr:uid="{5F9A47D3-7933-4728-BB6B-690504364294}"/>
    <cellStyle name="Normal 2 6 7 3 5" xfId="27266" xr:uid="{A9C6A5AC-5B3C-48DC-A11A-6B336A6CFA97}"/>
    <cellStyle name="Normal 2 6 7 3 6" xfId="27267" xr:uid="{9B334411-4162-4C55-988B-26F3E5B5E51A}"/>
    <cellStyle name="Normal 2 6 7 4" xfId="27268" xr:uid="{C5170B37-8A4C-41AC-9349-90876E749774}"/>
    <cellStyle name="Normal 2 6 7 4 2" xfId="27269" xr:uid="{91AA9A97-A547-4763-9A88-6EE57B5D1AC2}"/>
    <cellStyle name="Normal 2 6 7 4 3" xfId="27270" xr:uid="{521EA881-E1CC-4B1C-AA88-EAB5CD989068}"/>
    <cellStyle name="Normal 2 6 7 4 4" xfId="27271" xr:uid="{F58CA639-0191-450B-B4DF-9641B73EBB45}"/>
    <cellStyle name="Normal 2 6 7 4 5" xfId="27272" xr:uid="{4B81914F-CBA3-4402-B85D-6C542BE236BB}"/>
    <cellStyle name="Normal 2 6 7 4 6" xfId="27273" xr:uid="{5F96ECDA-116E-4FA5-9584-17F8533D4AA4}"/>
    <cellStyle name="Normal 2 6 7 5" xfId="27274" xr:uid="{5A1F362E-D744-44C8-A854-85B3A6CA9A7D}"/>
    <cellStyle name="Normal 2 6 7 5 2" xfId="27275" xr:uid="{E7E89BC9-40EE-4957-A759-4C033F20BBDA}"/>
    <cellStyle name="Normal 2 6 7 5 3" xfId="27276" xr:uid="{978F5473-E944-4971-B71E-556499BB5BC2}"/>
    <cellStyle name="Normal 2 6 7 5 4" xfId="27277" xr:uid="{B392AB55-11B4-4261-9B67-3AB50423903A}"/>
    <cellStyle name="Normal 2 6 7 5 5" xfId="27278" xr:uid="{FEA54EBC-9E01-4068-94CA-3BAED202D0C6}"/>
    <cellStyle name="Normal 2 6 7 5 6" xfId="27279" xr:uid="{3F3103BF-81B2-4758-8702-069F0B6D9E28}"/>
    <cellStyle name="Normal 2 6 7 6" xfId="27280" xr:uid="{D0732F49-0719-455B-9FDF-ADADF8059F5C}"/>
    <cellStyle name="Normal 2 6 7 6 2" xfId="27281" xr:uid="{1BC8F7AA-4277-4DB7-8AC7-E5906C177A58}"/>
    <cellStyle name="Normal 2 6 7 6 3" xfId="27282" xr:uid="{5F97CE2E-B6E6-4223-A14C-D44ECD361864}"/>
    <cellStyle name="Normal 2 6 7 6 4" xfId="27283" xr:uid="{11E78B27-FCCF-4B9B-85CD-5A9D8B6338BF}"/>
    <cellStyle name="Normal 2 6 7 6 5" xfId="27284" xr:uid="{7EC0F097-F404-4E1E-A71E-D4788D3BEEE8}"/>
    <cellStyle name="Normal 2 6 7 6 6" xfId="27285" xr:uid="{84869EE2-342E-4859-A533-5818A8188987}"/>
    <cellStyle name="Normal 2 6 7 7" xfId="27286" xr:uid="{A79EC30E-AC8C-4B3B-8F66-474A1229703C}"/>
    <cellStyle name="Normal 2 6 7 7 2" xfId="27287" xr:uid="{365B4C99-32FB-486D-B15E-6FC6BAD9111C}"/>
    <cellStyle name="Normal 2 6 7 7 3" xfId="27288" xr:uid="{E0571A58-2E65-40BF-BD41-0BCD8592D750}"/>
    <cellStyle name="Normal 2 6 7 7 4" xfId="27289" xr:uid="{7CE01368-2B4F-47EE-85E9-F44D6AF63A9A}"/>
    <cellStyle name="Normal 2 6 7 7 5" xfId="27290" xr:uid="{E0AF18B7-7753-48E7-A12A-21A11C913141}"/>
    <cellStyle name="Normal 2 6 7 7 6" xfId="27291" xr:uid="{C5509F76-1254-41BD-86AD-526DA67F6ECC}"/>
    <cellStyle name="Normal 2 6 7 8" xfId="27292" xr:uid="{3D2B84BF-C887-4F18-AC98-76CCA9369142}"/>
    <cellStyle name="Normal 2 6 7 8 2" xfId="27293" xr:uid="{02DAF9A8-6E92-4D3B-959B-B3E36BB5C004}"/>
    <cellStyle name="Normal 2 6 7 8 3" xfId="27294" xr:uid="{65525910-6B8E-4DD3-817F-D1CFBFA18A56}"/>
    <cellStyle name="Normal 2 6 7 8 4" xfId="27295" xr:uid="{9C4169B0-E9B8-4FA3-9EC2-D50142090A87}"/>
    <cellStyle name="Normal 2 6 7 8 5" xfId="27296" xr:uid="{A8B6A86C-FFBD-47BD-8C8E-403D5DF5D114}"/>
    <cellStyle name="Normal 2 6 7 8 6" xfId="27297" xr:uid="{4A60FAA2-20CA-4ABF-A9BF-46162F79753D}"/>
    <cellStyle name="Normal 2 6 7 9" xfId="27298" xr:uid="{1A4FFF7C-AD4B-4328-9084-E861375ADA7A}"/>
    <cellStyle name="Normal 2 6 8" xfId="27299" xr:uid="{8DD10791-72A4-4064-831D-819E093D53B3}"/>
    <cellStyle name="Normal 2 6 8 10" xfId="27300" xr:uid="{5C87E2FF-9B5D-43E6-87F9-5BA77D17C11D}"/>
    <cellStyle name="Normal 2 6 8 11" xfId="27301" xr:uid="{DA8A9BCE-A5DE-46D4-A5E2-90B5445527F8}"/>
    <cellStyle name="Normal 2 6 8 12" xfId="27302" xr:uid="{E514B71C-C30F-4E18-9550-4AAFDDA0A7DE}"/>
    <cellStyle name="Normal 2 6 8 13" xfId="27303" xr:uid="{2001ADE0-A50D-42F8-815E-6AEFB2E61BD1}"/>
    <cellStyle name="Normal 2 6 8 2" xfId="27304" xr:uid="{92FD768A-5BF3-4275-BEFB-58206C309238}"/>
    <cellStyle name="Normal 2 6 8 2 2" xfId="27305" xr:uid="{FE498071-C6F9-4831-9CEF-CC843A70E290}"/>
    <cellStyle name="Normal 2 6 8 2 3" xfId="27306" xr:uid="{D9F02BDD-67E8-4C6F-879B-A682DB242B69}"/>
    <cellStyle name="Normal 2 6 8 2 4" xfId="27307" xr:uid="{DF6DC641-5E91-4B84-801A-4C7ED5D903C2}"/>
    <cellStyle name="Normal 2 6 8 2 5" xfId="27308" xr:uid="{64E87CB0-7461-41ED-9FEE-3664AED5C687}"/>
    <cellStyle name="Normal 2 6 8 2 6" xfId="27309" xr:uid="{F22CA9B3-8730-4B10-A79A-4D26C2C2329B}"/>
    <cellStyle name="Normal 2 6 8 3" xfId="27310" xr:uid="{F9CC3F99-EAEC-4D8A-9DAA-DB744D163385}"/>
    <cellStyle name="Normal 2 6 8 3 2" xfId="27311" xr:uid="{168A952B-1BF6-4E84-BB18-D4889A785177}"/>
    <cellStyle name="Normal 2 6 8 3 3" xfId="27312" xr:uid="{9329FEBD-5ADD-4EC0-98E1-F4D262338072}"/>
    <cellStyle name="Normal 2 6 8 3 4" xfId="27313" xr:uid="{95D62A3E-45F5-49E4-987A-C9351F7B86F8}"/>
    <cellStyle name="Normal 2 6 8 3 5" xfId="27314" xr:uid="{AD1B1FEF-E87C-47C2-99EB-0A0A6FFACD60}"/>
    <cellStyle name="Normal 2 6 8 3 6" xfId="27315" xr:uid="{CD849391-4BDB-48E6-A1C3-1CF10403B930}"/>
    <cellStyle name="Normal 2 6 8 4" xfId="27316" xr:uid="{619EC920-F536-45BD-B0F2-676AB970D432}"/>
    <cellStyle name="Normal 2 6 8 4 2" xfId="27317" xr:uid="{B0F64656-6A56-4FB9-AB7A-235B53F76CEC}"/>
    <cellStyle name="Normal 2 6 8 4 3" xfId="27318" xr:uid="{682CE9F0-6750-4D5A-99BA-A40031A7A070}"/>
    <cellStyle name="Normal 2 6 8 4 4" xfId="27319" xr:uid="{1308FBE2-714F-48D1-BE8F-86BD097A50BE}"/>
    <cellStyle name="Normal 2 6 8 4 5" xfId="27320" xr:uid="{56702E79-72EF-47C5-A523-85B4DCDD8786}"/>
    <cellStyle name="Normal 2 6 8 4 6" xfId="27321" xr:uid="{80560F15-C445-4C24-88EA-3DBCD215DE06}"/>
    <cellStyle name="Normal 2 6 8 5" xfId="27322" xr:uid="{C4D73D1E-B0E9-4DFF-92CB-FC5C00C6FE09}"/>
    <cellStyle name="Normal 2 6 8 5 2" xfId="27323" xr:uid="{D8B977CF-4656-493B-B945-3B194CBF61F5}"/>
    <cellStyle name="Normal 2 6 8 5 3" xfId="27324" xr:uid="{F3D939CF-7A77-4CBF-99C8-EBD035BADFDC}"/>
    <cellStyle name="Normal 2 6 8 5 4" xfId="27325" xr:uid="{7740F61E-8B73-4F0B-A176-598992B75F88}"/>
    <cellStyle name="Normal 2 6 8 5 5" xfId="27326" xr:uid="{C38AB68A-F65D-4E4C-81C4-4CEB1994FB9E}"/>
    <cellStyle name="Normal 2 6 8 5 6" xfId="27327" xr:uid="{D49074AC-CA01-4B00-8427-067CC0A97138}"/>
    <cellStyle name="Normal 2 6 8 6" xfId="27328" xr:uid="{9FF6EDB3-FA9D-4FBD-8EF9-FD3C5EA11A9D}"/>
    <cellStyle name="Normal 2 6 8 6 2" xfId="27329" xr:uid="{8932D872-A6EE-41FC-AC1C-8D8B273A444F}"/>
    <cellStyle name="Normal 2 6 8 6 3" xfId="27330" xr:uid="{5A7296E6-3171-4D11-9347-529CAD5ACB82}"/>
    <cellStyle name="Normal 2 6 8 6 4" xfId="27331" xr:uid="{099EF2EE-C9BF-45F7-B24F-68EE953A5C22}"/>
    <cellStyle name="Normal 2 6 8 6 5" xfId="27332" xr:uid="{103B1307-8D70-4AB5-A431-8530B7181054}"/>
    <cellStyle name="Normal 2 6 8 6 6" xfId="27333" xr:uid="{411322B1-5413-4242-A0FF-B762DF6FD2B2}"/>
    <cellStyle name="Normal 2 6 8 7" xfId="27334" xr:uid="{D01CB43F-658B-40A7-9E73-9D853D59286E}"/>
    <cellStyle name="Normal 2 6 8 7 2" xfId="27335" xr:uid="{5177E01E-BE77-4536-8464-E334A2F81175}"/>
    <cellStyle name="Normal 2 6 8 7 3" xfId="27336" xr:uid="{53DC297F-FFF6-483D-88FC-D6A922A1702F}"/>
    <cellStyle name="Normal 2 6 8 7 4" xfId="27337" xr:uid="{C2AB239F-EBC4-47F9-ADC1-446AC5EB801E}"/>
    <cellStyle name="Normal 2 6 8 7 5" xfId="27338" xr:uid="{FD09C4B2-21DC-464F-BD15-8A8B76CE4512}"/>
    <cellStyle name="Normal 2 6 8 7 6" xfId="27339" xr:uid="{63F68EDA-E7D0-42E2-8A11-563D83DB0C74}"/>
    <cellStyle name="Normal 2 6 8 8" xfId="27340" xr:uid="{324D90BD-7E17-4DDF-A91C-CF6E87B09946}"/>
    <cellStyle name="Normal 2 6 8 8 2" xfId="27341" xr:uid="{D760520F-A359-4A2E-BA6E-08FCC5FCAAC2}"/>
    <cellStyle name="Normal 2 6 8 8 3" xfId="27342" xr:uid="{EA994C1A-6737-499D-81D2-EF93036E573C}"/>
    <cellStyle name="Normal 2 6 8 8 4" xfId="27343" xr:uid="{FC1971E7-542F-4624-8BB3-ADF56E974DDB}"/>
    <cellStyle name="Normal 2 6 8 8 5" xfId="27344" xr:uid="{CB89E4D1-7B21-437A-B46F-ADA01BDDC451}"/>
    <cellStyle name="Normal 2 6 8 8 6" xfId="27345" xr:uid="{B39A2FCB-3F95-4225-882F-CF009F460355}"/>
    <cellStyle name="Normal 2 6 8 9" xfId="27346" xr:uid="{DB307664-CC00-47FA-9B03-F4F68DDC12C5}"/>
    <cellStyle name="Normal 2 6 9" xfId="27347" xr:uid="{8D653262-9257-469B-A0F7-12633084D8C8}"/>
    <cellStyle name="Normal 2 60" xfId="27348" xr:uid="{9F3A5DA2-F0A7-4D45-8F41-8A596FAC8EE2}"/>
    <cellStyle name="Normal 2 60 2" xfId="27349" xr:uid="{A89BB6FF-57B4-4BB7-A227-F44E99D5E57A}"/>
    <cellStyle name="Normal 2 60 3" xfId="27350" xr:uid="{6E6FBB76-22DD-4A8E-A9C9-1A08F887F854}"/>
    <cellStyle name="Normal 2 60 4" xfId="27351" xr:uid="{E2587757-9BA9-4888-875F-EF9E694ECE73}"/>
    <cellStyle name="Normal 2 60 5" xfId="27352" xr:uid="{70A3AADB-6176-444D-B8D5-1F220F9707AD}"/>
    <cellStyle name="Normal 2 60 6" xfId="27353" xr:uid="{672CF41B-9813-4634-B9B1-62A6C3176BE6}"/>
    <cellStyle name="Normal 2 60 7" xfId="27354" xr:uid="{24B12C9E-0C67-496A-A4DF-899C75860FEC}"/>
    <cellStyle name="Normal 2 61" xfId="27355" xr:uid="{F884E606-BC3A-4DA3-AB1A-1F410738BAF9}"/>
    <cellStyle name="Normal 2 61 2" xfId="27356" xr:uid="{577E2E1C-01EF-4374-9219-CBC6E07E1B54}"/>
    <cellStyle name="Normal 2 61 3" xfId="27357" xr:uid="{86F8CB84-2C2C-4AD3-A913-56A8C83566F2}"/>
    <cellStyle name="Normal 2 61 4" xfId="27358" xr:uid="{6C7899EC-E24F-4C35-A4F6-3C2A61AFEA3B}"/>
    <cellStyle name="Normal 2 61 5" xfId="27359" xr:uid="{E973F014-3DD9-4AFF-A33D-457315679C58}"/>
    <cellStyle name="Normal 2 61 6" xfId="27360" xr:uid="{80193DA1-50F6-455F-BF91-289084F6EB6E}"/>
    <cellStyle name="Normal 2 61 7" xfId="27361" xr:uid="{EFA4B5FF-64F4-4156-82E0-961DC96E2084}"/>
    <cellStyle name="Normal 2 62" xfId="27362" xr:uid="{95EACBF1-C60A-45A9-B7E8-5FB2E8B52DFD}"/>
    <cellStyle name="Normal 2 62 2" xfId="27363" xr:uid="{526B46F0-491F-4EE0-BA0B-0C7EE1DDCE28}"/>
    <cellStyle name="Normal 2 62 3" xfId="27364" xr:uid="{DB644C5B-BA65-4653-9638-E8B16D53F2A8}"/>
    <cellStyle name="Normal 2 62 4" xfId="27365" xr:uid="{35859967-8C72-48E8-B6C1-170535F549C0}"/>
    <cellStyle name="Normal 2 62 5" xfId="27366" xr:uid="{61C3B58D-203B-40A6-B697-F51B4F1E215D}"/>
    <cellStyle name="Normal 2 62 6" xfId="27367" xr:uid="{9FE801BE-82FD-4DBB-8FC5-C465A4E314D7}"/>
    <cellStyle name="Normal 2 62 7" xfId="27368" xr:uid="{31A73778-38A9-44F8-B4CB-E70FF1B61B1D}"/>
    <cellStyle name="Normal 2 63" xfId="27369" xr:uid="{55884742-AF0D-4DCA-A1FC-099AD58C885E}"/>
    <cellStyle name="Normal 2 63 2" xfId="27370" xr:uid="{D616A3EC-E8A1-4B52-9752-13AC135B78C6}"/>
    <cellStyle name="Normal 2 63 3" xfId="27371" xr:uid="{B63B1597-F0F7-4A77-BA62-C2064CE7F83D}"/>
    <cellStyle name="Normal 2 63 4" xfId="27372" xr:uid="{4C2ED868-D900-48B2-A6F4-8CF4F667B2FD}"/>
    <cellStyle name="Normal 2 63 5" xfId="27373" xr:uid="{17064061-92D8-4195-9059-C00FC914167D}"/>
    <cellStyle name="Normal 2 63 6" xfId="27374" xr:uid="{7BEC28C9-7B8D-4768-AB13-45EDE9B3249A}"/>
    <cellStyle name="Normal 2 63 7" xfId="27375" xr:uid="{AFFE89A1-4FD6-488E-BA86-37500FACA945}"/>
    <cellStyle name="Normal 2 64" xfId="27376" xr:uid="{ACD9710A-7412-42BD-80EC-1D49C582F638}"/>
    <cellStyle name="Normal 2 65" xfId="27377" xr:uid="{DBFF25BC-1489-4D92-90FA-468B06B32907}"/>
    <cellStyle name="Normal 2 66" xfId="27378" xr:uid="{5FB34D95-BB53-47B2-9372-3BCD87D67349}"/>
    <cellStyle name="Normal 2 67" xfId="27379" xr:uid="{41A125BE-D48B-4892-92C8-66FC51B3E3B4}"/>
    <cellStyle name="Normal 2 68" xfId="27380" xr:uid="{164254E3-EABA-4BA4-B4AE-61FD08B6ED6C}"/>
    <cellStyle name="Normal 2 68 2" xfId="27381" xr:uid="{B14AEDA6-7256-439E-B477-5FDEBEF35CB7}"/>
    <cellStyle name="Normal 2 68 2 2" xfId="27382" xr:uid="{D4754224-38D5-475B-9158-772F89FEB047}"/>
    <cellStyle name="Normal 2 68 2 2 2" xfId="27383" xr:uid="{717060D5-3F10-4389-B42E-78AD9E1AC36D}"/>
    <cellStyle name="Normal 2 68 2 2 2 2" xfId="27384" xr:uid="{B0689F6B-B5A5-4578-9CCC-32A0FCB97299}"/>
    <cellStyle name="Normal 2 68 2 2 2 3" xfId="27385" xr:uid="{05A916F1-4AC7-4311-A48D-9521A297B051}"/>
    <cellStyle name="Normal 2 68 2 2 2 4" xfId="27386" xr:uid="{83238CAC-A2A8-4296-AD6D-17E3EA18BA7C}"/>
    <cellStyle name="Normal 2 68 2 2 2 5" xfId="27387" xr:uid="{6C5FA8C1-3CAF-4163-988C-C6CA64EC5D44}"/>
    <cellStyle name="Normal 2 68 2 2 2 6" xfId="27388" xr:uid="{F4F350FF-7E92-4162-AC87-53CFF5A75549}"/>
    <cellStyle name="Normal 2 68 2 3" xfId="27389" xr:uid="{50238D36-F88C-41D2-A11D-777686EB7B66}"/>
    <cellStyle name="Normal 2 68 2 4" xfId="27390" xr:uid="{C758201D-3148-49A2-A363-75C244128EB8}"/>
    <cellStyle name="Normal 2 68 2 5" xfId="27391" xr:uid="{AF477504-7F9F-47C8-BC1F-6E34F144D9C2}"/>
    <cellStyle name="Normal 2 68 2 6" xfId="27392" xr:uid="{5AEAA2E7-C30A-47FA-BDB6-E7014CAF2B63}"/>
    <cellStyle name="Normal 2 68 2 7" xfId="27393" xr:uid="{FCC60D7A-36A9-4CA5-971B-E7DB92A93E9B}"/>
    <cellStyle name="Normal 2 68 3" xfId="27394" xr:uid="{6FC0CC1D-9BF6-4D52-835C-304B172EC4B4}"/>
    <cellStyle name="Normal 2 68 3 2" xfId="27395" xr:uid="{F4EFA6E1-6EC1-43E8-9C89-04BA7D52BAAB}"/>
    <cellStyle name="Normal 2 68 3 3" xfId="27396" xr:uid="{CBD1A686-ABA5-45EC-BA9F-7B67A7E0C502}"/>
    <cellStyle name="Normal 2 68 3 4" xfId="27397" xr:uid="{10A5E1CF-CB7E-4270-8761-B4F38A118AB0}"/>
    <cellStyle name="Normal 2 68 3 5" xfId="27398" xr:uid="{3D37B74C-3AD2-4F3C-A131-FB76BFC6404A}"/>
    <cellStyle name="Normal 2 68 3 6" xfId="27399" xr:uid="{DE034269-093F-4A35-A891-49880A424238}"/>
    <cellStyle name="Normal 2 69" xfId="27400" xr:uid="{CE630287-4625-4EA7-950B-6B9F888C5EAF}"/>
    <cellStyle name="Normal 2 69 2" xfId="27401" xr:uid="{4937524D-4D80-4681-9CFB-AC98AB61E728}"/>
    <cellStyle name="Normal 2 69 3" xfId="27402" xr:uid="{2CA4A2A6-EC89-47CD-A889-EC4A8D78924F}"/>
    <cellStyle name="Normal 2 69 4" xfId="27403" xr:uid="{8001756A-FAF6-41B2-8501-55A7020C4DAE}"/>
    <cellStyle name="Normal 2 69 5" xfId="27404" xr:uid="{9B0E845D-C894-42B3-A79E-4BB7E1558B92}"/>
    <cellStyle name="Normal 2 69 6" xfId="27405" xr:uid="{2A77C44F-AD01-415F-BFE0-B2215BAA98F6}"/>
    <cellStyle name="Normal 2 7" xfId="27406" xr:uid="{0F6B9B07-957D-44CD-92E3-BB97C4431C68}"/>
    <cellStyle name="Normal 2 7 10" xfId="27407" xr:uid="{C128DA14-9FBA-49C1-9FC4-856A9EDE4C39}"/>
    <cellStyle name="Normal 2 7 11" xfId="27408" xr:uid="{22E2DC94-3D6F-4707-B194-84F93E9E0CCA}"/>
    <cellStyle name="Normal 2 7 12" xfId="27409" xr:uid="{92C8A935-F645-483D-B7BB-F55AC3566F90}"/>
    <cellStyle name="Normal 2 7 13" xfId="27410" xr:uid="{D9309D13-6E02-43BC-8C7B-B72816D98BD9}"/>
    <cellStyle name="Normal 2 7 14" xfId="27411" xr:uid="{03392419-5A0A-4F71-9CBF-5B32C369C744}"/>
    <cellStyle name="Normal 2 7 15" xfId="27412" xr:uid="{30677F7B-5F1B-4E54-A2CF-F01AF5BC3EE0}"/>
    <cellStyle name="Normal 2 7 16" xfId="27413" xr:uid="{B98909EC-5D28-47EF-93B4-7AF90628794A}"/>
    <cellStyle name="Normal 2 7 17" xfId="27414" xr:uid="{5DDBFDA2-BF2B-4144-90C4-DC132BDF1864}"/>
    <cellStyle name="Normal 2 7 18" xfId="27415" xr:uid="{A1EC193A-507E-46AB-B2E3-6D426AD2F71C}"/>
    <cellStyle name="Normal 2 7 19" xfId="27416" xr:uid="{FBAB2D24-BE0D-4BF8-BCAC-7789BAB01463}"/>
    <cellStyle name="Normal 2 7 2" xfId="27417" xr:uid="{49A64C4F-1592-4FAC-825E-21FE7C4EFE78}"/>
    <cellStyle name="Normal 2 7 20" xfId="27418" xr:uid="{479C03F7-BD59-4F84-9633-4DB2ACBDC9F8}"/>
    <cellStyle name="Normal 2 7 21" xfId="27419" xr:uid="{7C1240B3-A61D-4FE8-A355-29B85AFDF1A9}"/>
    <cellStyle name="Normal 2 7 22" xfId="27420" xr:uid="{D344B51F-AFC0-4458-903C-49608E9E2D8A}"/>
    <cellStyle name="Normal 2 7 23" xfId="27421" xr:uid="{DFB8D969-CDD7-4188-8DE5-069EF2817E10}"/>
    <cellStyle name="Normal 2 7 24" xfId="27422" xr:uid="{925CF4B2-EF7A-4ED6-8429-14AD2EF0F124}"/>
    <cellStyle name="Normal 2 7 25" xfId="27423" xr:uid="{9EB3B4EE-DD29-4C51-8F3A-184B5AFA755D}"/>
    <cellStyle name="Normal 2 7 26" xfId="27424" xr:uid="{F7EE3CB7-4B94-418F-992A-18D2DDA1B120}"/>
    <cellStyle name="Normal 2 7 27" xfId="27425" xr:uid="{1049FC39-6555-4C98-90B8-5CC73DA2569B}"/>
    <cellStyle name="Normal 2 7 28" xfId="27426" xr:uid="{4C746D38-A270-4BFD-A957-4DF8442A11B9}"/>
    <cellStyle name="Normal 2 7 29" xfId="27427" xr:uid="{ABEBA009-D10C-41F9-A7D8-1E8E6EDA2931}"/>
    <cellStyle name="Normal 2 7 3" xfId="27428" xr:uid="{2A6564D6-7584-47DD-807E-B45583C488EE}"/>
    <cellStyle name="Normal 2 7 30" xfId="27429" xr:uid="{2AEADD74-A6A5-4C59-A2FF-7C78979516E8}"/>
    <cellStyle name="Normal 2 7 31" xfId="27430" xr:uid="{2A749153-94E1-4966-93B8-8CC648A84744}"/>
    <cellStyle name="Normal 2 7 32" xfId="27431" xr:uid="{575B80B3-DD4E-46DD-8338-1E89BF971B3A}"/>
    <cellStyle name="Normal 2 7 33" xfId="27432" xr:uid="{EBF50C72-0F5D-4E27-9365-5A51ACBA1EFD}"/>
    <cellStyle name="Normal 2 7 34" xfId="27433" xr:uid="{C82F1A83-3279-4645-965C-0C4BF6C83331}"/>
    <cellStyle name="Normal 2 7 35" xfId="27434" xr:uid="{0BA49182-6108-4966-8E33-FD6536A1129E}"/>
    <cellStyle name="Normal 2 7 36" xfId="27435" xr:uid="{4BCC7138-48B5-44E1-B68D-276536F87891}"/>
    <cellStyle name="Normal 2 7 37" xfId="27436" xr:uid="{23238F98-0380-43AF-8807-1DDCBC7FE252}"/>
    <cellStyle name="Normal 2 7 38" xfId="27437" xr:uid="{6DA6A451-8101-48E5-BBD0-E88D4698F0FC}"/>
    <cellStyle name="Normal 2 7 39" xfId="27438" xr:uid="{2B9A3565-F5BB-4E38-B2DB-EC32F98F38B3}"/>
    <cellStyle name="Normal 2 7 4" xfId="27439" xr:uid="{F191338E-AFCF-4945-B7E9-D83F30788C65}"/>
    <cellStyle name="Normal 2 7 40" xfId="27440" xr:uid="{0BFC1A72-DB7D-477B-B2FB-39715874CEC1}"/>
    <cellStyle name="Normal 2 7 41" xfId="27441" xr:uid="{BD0FE743-FAB6-4C27-B2F4-97F9838FD351}"/>
    <cellStyle name="Normal 2 7 42" xfId="27442" xr:uid="{BAE86E39-D25C-4C03-AE3D-446B1A70C760}"/>
    <cellStyle name="Normal 2 7 43" xfId="27443" xr:uid="{7784AA75-FA5E-482D-911E-53C5CFDE4AB2}"/>
    <cellStyle name="Normal 2 7 44" xfId="27444" xr:uid="{F5DB80BF-D16F-49AD-837C-CA22EA492991}"/>
    <cellStyle name="Normal 2 7 45" xfId="27445" xr:uid="{8A28A938-4077-4481-927B-365140D31419}"/>
    <cellStyle name="Normal 2 7 46" xfId="27446" xr:uid="{6BF9F685-8F9A-409E-B062-84F58E387AB4}"/>
    <cellStyle name="Normal 2 7 47" xfId="27447" xr:uid="{8FCD2899-903F-44C5-9323-94B3BFB8E7EC}"/>
    <cellStyle name="Normal 2 7 48" xfId="27448" xr:uid="{4A22EFA6-89FF-4F40-92E7-09F11FE4F5B8}"/>
    <cellStyle name="Normal 2 7 49" xfId="27449" xr:uid="{594963E8-A21E-41D6-A880-38616DD69712}"/>
    <cellStyle name="Normal 2 7 5" xfId="27450" xr:uid="{A6D5D868-0ADF-480B-BF8B-9EB99F4C308E}"/>
    <cellStyle name="Normal 2 7 50" xfId="27451" xr:uid="{80B01704-FCD7-4CC8-9487-418908C3B498}"/>
    <cellStyle name="Normal 2 7 51" xfId="27452" xr:uid="{DD5942C7-D5C2-4286-A88F-D27F943ECB90}"/>
    <cellStyle name="Normal 2 7 52" xfId="27453" xr:uid="{44DDA82D-D8C2-48D2-9879-CB098E82A4F7}"/>
    <cellStyle name="Normal 2 7 53" xfId="27454" xr:uid="{3FCB06FD-35C2-460B-9226-C93912040B3D}"/>
    <cellStyle name="Normal 2 7 6" xfId="27455" xr:uid="{331DA419-B773-4967-AC2E-ED1B8A99389F}"/>
    <cellStyle name="Normal 2 7 7" xfId="27456" xr:uid="{42C90150-98D9-4AC3-BDC2-5D3FE0E871E1}"/>
    <cellStyle name="Normal 2 7 8" xfId="27457" xr:uid="{4A946BB5-C65D-4052-80FA-B6A792734E6B}"/>
    <cellStyle name="Normal 2 7 9" xfId="27458" xr:uid="{3369945D-390D-4BB9-BCA0-E4FB062D49E4}"/>
    <cellStyle name="Normal 2 70" xfId="27459" xr:uid="{E13BE4A5-4833-4496-9AE8-2429625AF43B}"/>
    <cellStyle name="Normal 2 70 2" xfId="27460" xr:uid="{45B58AF9-4F38-45A6-885D-EF05BD82C4EC}"/>
    <cellStyle name="Normal 2 70 3" xfId="27461" xr:uid="{36B12965-0339-4503-8197-78C8C45253FF}"/>
    <cellStyle name="Normal 2 70 4" xfId="27462" xr:uid="{A30C2AFD-AB76-415A-A9A4-2A1F9B160A31}"/>
    <cellStyle name="Normal 2 70 5" xfId="27463" xr:uid="{533552B7-F585-46DD-9110-DE570727A2BD}"/>
    <cellStyle name="Normal 2 70 6" xfId="27464" xr:uid="{BF2C6430-F070-4BD9-AE49-0AABECE7E084}"/>
    <cellStyle name="Normal 2 71" xfId="27465" xr:uid="{4431709B-51E6-4276-8A46-EAD3BA23F61C}"/>
    <cellStyle name="Normal 2 71 2" xfId="27466" xr:uid="{732E7AD5-D4F8-48ED-AAC0-A72F1DD9AC68}"/>
    <cellStyle name="Normal 2 71 3" xfId="27467" xr:uid="{F56FF507-4E7E-46DD-83C0-73685EDA8629}"/>
    <cellStyle name="Normal 2 71 4" xfId="27468" xr:uid="{C73941D4-0B4E-47B0-80CB-20F60A3F0416}"/>
    <cellStyle name="Normal 2 71 5" xfId="27469" xr:uid="{BF917DBC-39F1-40D5-B28B-B7A23ABB5FF0}"/>
    <cellStyle name="Normal 2 71 6" xfId="27470" xr:uid="{94A77B1B-2A30-418C-AFA7-74C192B604CE}"/>
    <cellStyle name="Normal 2 72" xfId="27471" xr:uid="{0139EF46-0F8B-47B4-A448-854580C0B753}"/>
    <cellStyle name="Normal 2 72 2" xfId="27472" xr:uid="{9B46E455-FF4A-4D80-845B-B7230E47765C}"/>
    <cellStyle name="Normal 2 72 3" xfId="27473" xr:uid="{CA269CF6-7EAA-42AE-A30C-606CA0E9C541}"/>
    <cellStyle name="Normal 2 72 4" xfId="27474" xr:uid="{5BA0408D-ADD8-4AE0-988B-4F9DF956D6A2}"/>
    <cellStyle name="Normal 2 72 5" xfId="27475" xr:uid="{C9CE1C05-26A2-4562-9D7F-F1A7182CFF0A}"/>
    <cellStyle name="Normal 2 72 6" xfId="27476" xr:uid="{306FE262-F8D7-4A17-A5AC-CDAE5F5C0C0F}"/>
    <cellStyle name="Normal 2 73" xfId="27477" xr:uid="{4FB70EBF-EC32-4104-8866-F139D451FC09}"/>
    <cellStyle name="Normal 2 73 2" xfId="27478" xr:uid="{626FA07A-C021-4EDB-B5E6-C411D66799DD}"/>
    <cellStyle name="Normal 2 73 3" xfId="27479" xr:uid="{B3099A1A-3A0C-4F3E-A9BB-B8C2276B5F31}"/>
    <cellStyle name="Normal 2 73 4" xfId="27480" xr:uid="{2DAF36D7-FA26-4C45-9965-599EA0D94B3C}"/>
    <cellStyle name="Normal 2 73 5" xfId="27481" xr:uid="{19C92BDC-3B5C-463E-8AE0-341B61BA3B63}"/>
    <cellStyle name="Normal 2 73 6" xfId="27482" xr:uid="{B7241B60-9A52-4DCB-A3A4-68D0EAF7AE0D}"/>
    <cellStyle name="Normal 2 74" xfId="27483" xr:uid="{9E30C8A7-7437-40EC-B134-26E3F6A89FA7}"/>
    <cellStyle name="Normal 2 74 2" xfId="27484" xr:uid="{E971BE2B-860F-4564-BE9C-82E02CD3F6EB}"/>
    <cellStyle name="Normal 2 74 3" xfId="27485" xr:uid="{E2D67B7A-E660-4474-9DC3-CDB7E46B74B5}"/>
    <cellStyle name="Normal 2 74 4" xfId="27486" xr:uid="{09B07FCD-17FD-4A80-993E-55D2C53EF3FC}"/>
    <cellStyle name="Normal 2 74 5" xfId="27487" xr:uid="{E27D83A5-9082-4166-97CF-CFC96C95B327}"/>
    <cellStyle name="Normal 2 74 6" xfId="27488" xr:uid="{96491EB8-B0B7-4198-962E-3F8F52A43FA9}"/>
    <cellStyle name="Normal 2 75" xfId="27489" xr:uid="{2075F7AC-EDAF-42B8-8A3A-FC4549099960}"/>
    <cellStyle name="Normal 2 75 2" xfId="27490" xr:uid="{72EB8F0F-3518-4360-A185-2393A35BA28B}"/>
    <cellStyle name="Normal 2 75 3" xfId="27491" xr:uid="{AEF63575-D5EB-46AF-9BA8-6B13A97B4A83}"/>
    <cellStyle name="Normal 2 75 4" xfId="27492" xr:uid="{F434F6D3-F8C2-47F5-B2AA-257E10420342}"/>
    <cellStyle name="Normal 2 75 5" xfId="27493" xr:uid="{664A8781-37FC-426D-8A77-25BC4AC37413}"/>
    <cellStyle name="Normal 2 75 6" xfId="27494" xr:uid="{58C02CFF-7D07-4284-AED8-666C2BACB8D8}"/>
    <cellStyle name="Normal 2 76" xfId="27495" xr:uid="{3D4E24B7-0F06-4FD6-9504-0F143C9289AC}"/>
    <cellStyle name="Normal 2 76 2" xfId="27496" xr:uid="{6CCE63D1-AF4A-4F77-9B03-DE45FD74DEC2}"/>
    <cellStyle name="Normal 2 76 3" xfId="27497" xr:uid="{46FB969F-C729-454C-A14E-0086468FCDFB}"/>
    <cellStyle name="Normal 2 76 4" xfId="27498" xr:uid="{B110475E-1F52-4F5D-AE4A-6F387530CBFB}"/>
    <cellStyle name="Normal 2 76 5" xfId="27499" xr:uid="{2F927F5E-97A4-4FF2-AE42-AF89544AC040}"/>
    <cellStyle name="Normal 2 76 6" xfId="27500" xr:uid="{741F9114-F30C-4783-BB43-730D4B7EF6C3}"/>
    <cellStyle name="Normal 2 77" xfId="27501" xr:uid="{484124F7-4FEE-4B3F-9F71-526C4D83E4BE}"/>
    <cellStyle name="Normal 2 77 2" xfId="27502" xr:uid="{D49B2B08-DD06-4426-83D1-5357C5F23DFD}"/>
    <cellStyle name="Normal 2 77 3" xfId="27503" xr:uid="{B259C2B6-96EA-4964-8CB7-638990126652}"/>
    <cellStyle name="Normal 2 77 4" xfId="27504" xr:uid="{6342DC4E-0954-43E8-9A6C-A20091236DD5}"/>
    <cellStyle name="Normal 2 77 5" xfId="27505" xr:uid="{09855D98-6F17-4C4F-9896-E92FFA6157F3}"/>
    <cellStyle name="Normal 2 77 6" xfId="27506" xr:uid="{7947967C-85E2-4758-BCEE-7D6A08412A25}"/>
    <cellStyle name="Normal 2 78" xfId="27507" xr:uid="{99FB3261-A1AB-4BE5-855F-CB5748ECB504}"/>
    <cellStyle name="Normal 2 78 2" xfId="27508" xr:uid="{91F32FCA-093C-4448-9BCC-D19511E7D502}"/>
    <cellStyle name="Normal 2 78 3" xfId="27509" xr:uid="{D52B3A11-DB58-4216-A8A3-67691E9B22C4}"/>
    <cellStyle name="Normal 2 78 4" xfId="27510" xr:uid="{F71836BC-DD63-4278-BF4A-41BE7E8C90AE}"/>
    <cellStyle name="Normal 2 78 5" xfId="27511" xr:uid="{9338A393-7339-4873-9984-478E9E1BE198}"/>
    <cellStyle name="Normal 2 78 6" xfId="27512" xr:uid="{E286C6E2-B5D5-44C9-AA2B-14E7149E4887}"/>
    <cellStyle name="Normal 2 79" xfId="27513" xr:uid="{0F998393-76D3-4F44-9585-169719E9AE95}"/>
    <cellStyle name="Normal 2 79 2" xfId="27514" xr:uid="{E3A1FBAF-CB97-4F71-9327-A5EE8267E0BB}"/>
    <cellStyle name="Normal 2 79 3" xfId="27515" xr:uid="{558FB9CC-78E3-47FC-9D68-9C13FDE35680}"/>
    <cellStyle name="Normal 2 79 4" xfId="27516" xr:uid="{5E43A616-D3B8-4BC9-B369-75706E5DE303}"/>
    <cellStyle name="Normal 2 79 5" xfId="27517" xr:uid="{D8787BAD-46FF-4E77-8951-ECFE0545421D}"/>
    <cellStyle name="Normal 2 79 6" xfId="27518" xr:uid="{27569830-AC7A-45E4-B9F9-38B2135A844D}"/>
    <cellStyle name="Normal 2 8" xfId="27519" xr:uid="{B7F4274B-3488-4545-8F64-7A75B99B1B01}"/>
    <cellStyle name="Normal 2 8 10" xfId="27520" xr:uid="{BBE237A0-E57A-434A-B0B1-52573CC67A2A}"/>
    <cellStyle name="Normal 2 8 11" xfId="27521" xr:uid="{C8D85C5F-C2B3-41B1-BFEC-F42092A3A85A}"/>
    <cellStyle name="Normal 2 8 12" xfId="27522" xr:uid="{2533199E-6C16-43EA-B335-27B048A13F3A}"/>
    <cellStyle name="Normal 2 8 13" xfId="27523" xr:uid="{762547DA-17D1-47D8-96B3-372FBD185F00}"/>
    <cellStyle name="Normal 2 8 14" xfId="27524" xr:uid="{0876694A-4E07-405C-B0E6-ED4DFC4E6D71}"/>
    <cellStyle name="Normal 2 8 15" xfId="27525" xr:uid="{CA1B342B-4754-4617-8B9F-AFC28B5040EE}"/>
    <cellStyle name="Normal 2 8 16" xfId="27526" xr:uid="{49565252-F2F0-46EC-BA64-05FA4EE15694}"/>
    <cellStyle name="Normal 2 8 17" xfId="27527" xr:uid="{15BEE9F0-51EF-472B-98D0-CB776258C76F}"/>
    <cellStyle name="Normal 2 8 18" xfId="27528" xr:uid="{B4FD96FD-93DC-4A0F-9B9C-A25297C9C261}"/>
    <cellStyle name="Normal 2 8 19" xfId="27529" xr:uid="{E9A51A8A-03F1-4E19-9988-23BBD78EBAAA}"/>
    <cellStyle name="Normal 2 8 2" xfId="27530" xr:uid="{F516140D-64E9-48E2-8A3F-509B6BF6A649}"/>
    <cellStyle name="Normal 2 8 20" xfId="27531" xr:uid="{258838D7-BE6E-49B1-85E4-E3EE8124A0EB}"/>
    <cellStyle name="Normal 2 8 21" xfId="27532" xr:uid="{D93C3515-A7BB-4B23-97EF-DC1426C18C66}"/>
    <cellStyle name="Normal 2 8 22" xfId="27533" xr:uid="{F8A3C574-2399-4742-95CF-EDC016215BCB}"/>
    <cellStyle name="Normal 2 8 23" xfId="27534" xr:uid="{303ABB85-0B99-46DF-BFE6-8DE61DCA16BE}"/>
    <cellStyle name="Normal 2 8 24" xfId="27535" xr:uid="{588A82B8-E355-416E-9599-B09BD0799EB2}"/>
    <cellStyle name="Normal 2 8 25" xfId="27536" xr:uid="{BA9090B8-D0CE-49C7-8F74-0D579C4322E1}"/>
    <cellStyle name="Normal 2 8 26" xfId="27537" xr:uid="{E68BCDE1-D84E-473A-92D4-0949CAFE78E2}"/>
    <cellStyle name="Normal 2 8 27" xfId="27538" xr:uid="{9D1DF7B7-4DBA-4BF2-96C3-836CECE407EA}"/>
    <cellStyle name="Normal 2 8 28" xfId="27539" xr:uid="{E7F632F5-027C-4329-870D-B9FEFF65CCA3}"/>
    <cellStyle name="Normal 2 8 29" xfId="27540" xr:uid="{0A7286E2-7A60-483A-9708-DB52FA2378ED}"/>
    <cellStyle name="Normal 2 8 3" xfId="27541" xr:uid="{D391FA72-7419-46E1-87CB-EEB2289D3221}"/>
    <cellStyle name="Normal 2 8 30" xfId="27542" xr:uid="{5B5CF176-DE64-4400-A879-FE2C568A127E}"/>
    <cellStyle name="Normal 2 8 31" xfId="27543" xr:uid="{943B7C14-5997-4838-A008-A4D42D74269F}"/>
    <cellStyle name="Normal 2 8 32" xfId="27544" xr:uid="{D4CD808A-494A-4577-9A60-B77C67A61736}"/>
    <cellStyle name="Normal 2 8 33" xfId="27545" xr:uid="{1A3A13E8-2546-454D-82F5-F955A78B0343}"/>
    <cellStyle name="Normal 2 8 34" xfId="27546" xr:uid="{442A404A-EE53-4DF2-80F4-01B0D97C340B}"/>
    <cellStyle name="Normal 2 8 35" xfId="27547" xr:uid="{2C225F95-51F4-42BD-A898-C697FE14D64B}"/>
    <cellStyle name="Normal 2 8 36" xfId="27548" xr:uid="{267F4ECC-8D91-428D-8B5C-CB70A522892C}"/>
    <cellStyle name="Normal 2 8 37" xfId="27549" xr:uid="{2783AA01-1597-4E5D-95DC-B91E034A2719}"/>
    <cellStyle name="Normal 2 8 38" xfId="27550" xr:uid="{7E7DC5BF-95DF-4A57-B5FA-36599AAFDCCE}"/>
    <cellStyle name="Normal 2 8 39" xfId="27551" xr:uid="{EBC65FB2-A3AC-41C3-8D4D-0686B718BE35}"/>
    <cellStyle name="Normal 2 8 4" xfId="27552" xr:uid="{F56A3F4B-AC57-4E6D-91D7-591DAF95C9DB}"/>
    <cellStyle name="Normal 2 8 40" xfId="27553" xr:uid="{C676F63D-DF0E-498B-93B6-FA8537A7667A}"/>
    <cellStyle name="Normal 2 8 41" xfId="27554" xr:uid="{06A48E1D-D38B-40CA-BC28-1F54A767BFA0}"/>
    <cellStyle name="Normal 2 8 42" xfId="27555" xr:uid="{77B82037-649C-48DA-87A8-BC61960EC6C2}"/>
    <cellStyle name="Normal 2 8 43" xfId="27556" xr:uid="{739558E5-F3E6-4D90-9AA9-E2053582D63B}"/>
    <cellStyle name="Normal 2 8 44" xfId="27557" xr:uid="{90E4ED25-8406-4D75-ABF4-0BAD229A0018}"/>
    <cellStyle name="Normal 2 8 45" xfId="27558" xr:uid="{229422FE-404D-4B86-A333-4F633A14B1A6}"/>
    <cellStyle name="Normal 2 8 46" xfId="27559" xr:uid="{A4E3FD3E-00AA-4EC7-9C7E-6C931CFF4BD2}"/>
    <cellStyle name="Normal 2 8 47" xfId="27560" xr:uid="{DB04A3AC-29F5-4319-9112-0AC87C0D9E07}"/>
    <cellStyle name="Normal 2 8 48" xfId="27561" xr:uid="{47BDF7AE-D0AC-40D0-9F36-7870FE1B0579}"/>
    <cellStyle name="Normal 2 8 49" xfId="27562" xr:uid="{0530572E-AC01-467D-A351-1A051C90CA41}"/>
    <cellStyle name="Normal 2 8 5" xfId="27563" xr:uid="{B7790906-BFD0-4294-83C3-B7FC9BDBAB26}"/>
    <cellStyle name="Normal 2 8 50" xfId="27564" xr:uid="{74BBC6EF-01AE-4224-9BCF-763F9B90E348}"/>
    <cellStyle name="Normal 2 8 51" xfId="27565" xr:uid="{E7BC4A9C-C297-4C8C-A2ED-A4206F5ECF1D}"/>
    <cellStyle name="Normal 2 8 52" xfId="27566" xr:uid="{6661C651-050C-44B0-8797-CB1A3B816AB5}"/>
    <cellStyle name="Normal 2 8 53" xfId="27567" xr:uid="{12889A6E-D1AB-4F42-BEE1-6CAC5D532E60}"/>
    <cellStyle name="Normal 2 8 6" xfId="27568" xr:uid="{FFAE29B0-01ED-47FC-B44A-087AB2B2BF65}"/>
    <cellStyle name="Normal 2 8 7" xfId="27569" xr:uid="{828DA475-D467-4307-81BD-1947998C286C}"/>
    <cellStyle name="Normal 2 8 8" xfId="27570" xr:uid="{AFDB9FAC-10B2-4FF2-B270-7DDCC4D3D150}"/>
    <cellStyle name="Normal 2 8 9" xfId="27571" xr:uid="{318530C7-A0F4-45B6-A6EE-71EEAE89C161}"/>
    <cellStyle name="Normal 2 80" xfId="27572" xr:uid="{7C1A2E83-BAFC-473C-A8B8-D881E3C5362F}"/>
    <cellStyle name="Normal 2 80 2" xfId="27573" xr:uid="{E36305DE-88CC-46D1-81B6-978299DD1A21}"/>
    <cellStyle name="Normal 2 80 3" xfId="27574" xr:uid="{4FC53E12-A4E7-4D00-80BF-BAD774ADC7DE}"/>
    <cellStyle name="Normal 2 80 4" xfId="27575" xr:uid="{3B3D3386-17CB-4417-A018-D0671B246E08}"/>
    <cellStyle name="Normal 2 80 5" xfId="27576" xr:uid="{E5C71D99-F478-4180-98AE-406CE324CE6E}"/>
    <cellStyle name="Normal 2 80 6" xfId="27577" xr:uid="{2EB2773C-C641-40DA-8CE5-17F42B0C9F8F}"/>
    <cellStyle name="Normal 2 81" xfId="27578" xr:uid="{8782D537-CAD7-4B30-8481-4FBA382634C3}"/>
    <cellStyle name="Normal 2 81 2" xfId="27579" xr:uid="{EC825FFC-CF11-4B4F-AFCD-86D8F770DE5D}"/>
    <cellStyle name="Normal 2 81 3" xfId="27580" xr:uid="{46018B05-9A39-45E2-A44F-59BF41AE4B27}"/>
    <cellStyle name="Normal 2 81 4" xfId="27581" xr:uid="{F56197B9-51CF-4175-8E9A-A81457BA8E04}"/>
    <cellStyle name="Normal 2 81 5" xfId="27582" xr:uid="{4429DF38-F620-4B02-A291-3E2210CC5501}"/>
    <cellStyle name="Normal 2 81 6" xfId="27583" xr:uid="{B0F8E551-8296-4136-9080-7F9C8851EB0C}"/>
    <cellStyle name="Normal 2 82" xfId="27584" xr:uid="{CE8D3B4D-B621-42AF-B848-4F3D06A97998}"/>
    <cellStyle name="Normal 2 82 2" xfId="27585" xr:uid="{48E82016-02A7-4090-B20C-449525EEE63E}"/>
    <cellStyle name="Normal 2 82 3" xfId="27586" xr:uid="{507F537A-0D62-40E3-A097-C2833D6F9F23}"/>
    <cellStyle name="Normal 2 82 4" xfId="27587" xr:uid="{F593DF30-03F2-48E4-B1A5-61842D56FA82}"/>
    <cellStyle name="Normal 2 82 5" xfId="27588" xr:uid="{C68CCA88-87B8-400B-BE5B-BE1C6ECE4C67}"/>
    <cellStyle name="Normal 2 82 6" xfId="27589" xr:uid="{861B18A6-E62A-4A62-8D49-9B2CAFC7001C}"/>
    <cellStyle name="Normal 2 83" xfId="27590" xr:uid="{F86D0304-7BED-4477-A086-E9BDD1A570A0}"/>
    <cellStyle name="Normal 2 83 2" xfId="27591" xr:uid="{5338FC0E-C07E-48E2-9352-745752B8ECCD}"/>
    <cellStyle name="Normal 2 83 3" xfId="27592" xr:uid="{2AE51C3E-0D1A-49CA-A8A1-6F89954B5C0C}"/>
    <cellStyle name="Normal 2 83 4" xfId="27593" xr:uid="{591CCF7E-9981-46C1-864B-C5B9A639C75D}"/>
    <cellStyle name="Normal 2 83 5" xfId="27594" xr:uid="{D5939A49-BECF-41B2-BE8D-A5D6A87585E1}"/>
    <cellStyle name="Normal 2 83 6" xfId="27595" xr:uid="{EAE827EE-F225-47B3-8B86-1D00DA100521}"/>
    <cellStyle name="Normal 2 84" xfId="27596" xr:uid="{F9456770-AE8D-4192-A7C0-C90DD25434C5}"/>
    <cellStyle name="Normal 2 84 2" xfId="27597" xr:uid="{126639FC-FD6D-4E5E-B156-D36C9E82E415}"/>
    <cellStyle name="Normal 2 84 3" xfId="27598" xr:uid="{D35AC7AC-1A7E-4E3D-84D3-AE945D15B054}"/>
    <cellStyle name="Normal 2 84 4" xfId="27599" xr:uid="{F8421BF8-CF8E-4ED9-B233-68BFEBB515DA}"/>
    <cellStyle name="Normal 2 84 5" xfId="27600" xr:uid="{27D92FDA-DD89-4AE4-95AF-A24C89EDC558}"/>
    <cellStyle name="Normal 2 84 6" xfId="27601" xr:uid="{4B5EDF20-B3F8-4F75-A60F-3363C23EF0CD}"/>
    <cellStyle name="Normal 2 85" xfId="27602" xr:uid="{9AA94EFF-6D0A-4339-90BB-C1979B47BA8A}"/>
    <cellStyle name="Normal 2 85 2" xfId="27603" xr:uid="{7FDF3233-22CF-425F-8DDD-2887B3902248}"/>
    <cellStyle name="Normal 2 85 3" xfId="27604" xr:uid="{58E45E98-F94E-4F86-A402-DFD9CB39409C}"/>
    <cellStyle name="Normal 2 85 4" xfId="27605" xr:uid="{E679B85B-C469-4A92-ADD5-90664EBF40B1}"/>
    <cellStyle name="Normal 2 85 5" xfId="27606" xr:uid="{722CED91-6B7D-4C6B-9EDE-65E1363003D7}"/>
    <cellStyle name="Normal 2 85 6" xfId="27607" xr:uid="{9E6482CE-149B-4BE6-AA39-FA6E3AF06E62}"/>
    <cellStyle name="Normal 2 86" xfId="27608" xr:uid="{8A51C933-5D5F-482A-933D-BC32BA1819DA}"/>
    <cellStyle name="Normal 2 86 2" xfId="27609" xr:uid="{54C064D7-CC39-41E7-911D-77CEBE1EB4FF}"/>
    <cellStyle name="Normal 2 86 3" xfId="27610" xr:uid="{3CB8FBF6-8D5A-4D47-B963-8216C17E3170}"/>
    <cellStyle name="Normal 2 86 4" xfId="27611" xr:uid="{4A9448BB-B541-4579-AE0C-B68AAF13A129}"/>
    <cellStyle name="Normal 2 86 5" xfId="27612" xr:uid="{0EC21BE5-AE41-4CF1-8DC1-AE6CED4089F5}"/>
    <cellStyle name="Normal 2 86 6" xfId="27613" xr:uid="{B19721FC-C133-4F6F-BA1F-F34AA2F1EB12}"/>
    <cellStyle name="Normal 2 87" xfId="27614" xr:uid="{6C31190C-5039-44AD-BEDA-24CFE990E009}"/>
    <cellStyle name="Normal 2 87 2" xfId="27615" xr:uid="{D3EC2D9D-3DB0-4B24-A6B1-76F10109DF45}"/>
    <cellStyle name="Normal 2 87 3" xfId="27616" xr:uid="{0A4F115F-CA06-47F9-80AF-91D9615CFE13}"/>
    <cellStyle name="Normal 2 87 4" xfId="27617" xr:uid="{F00AF67C-3BEF-4E0D-8400-D990BA243A07}"/>
    <cellStyle name="Normal 2 87 5" xfId="27618" xr:uid="{1B8760A1-0B39-496F-A70B-1EE22D3D4396}"/>
    <cellStyle name="Normal 2 87 6" xfId="27619" xr:uid="{19777FE5-3B03-4F73-8418-330AE70779B8}"/>
    <cellStyle name="Normal 2 88" xfId="27620" xr:uid="{CD542963-BFB6-4585-BB41-3649B742938D}"/>
    <cellStyle name="Normal 2 88 2" xfId="27621" xr:uid="{EDA3B3EF-D9BF-49D7-B2A3-F327C6FF3661}"/>
    <cellStyle name="Normal 2 88 2 2" xfId="27622" xr:uid="{064E9B02-3EE2-4060-A2C3-287DDC4722CB}"/>
    <cellStyle name="Normal 2 88 2 3" xfId="27623" xr:uid="{0B3ED26F-99DB-44AD-94E9-D5B4A3CC8603}"/>
    <cellStyle name="Normal 2 88 2 4" xfId="27624" xr:uid="{13D37953-6D66-4EC4-AB0E-7CEB5146F188}"/>
    <cellStyle name="Normal 2 88 2 5" xfId="27625" xr:uid="{E4717AC0-042E-4809-9B7A-57FFCD06B201}"/>
    <cellStyle name="Normal 2 88 2 6" xfId="27626" xr:uid="{9C0582F7-101E-4066-8630-95C1944CB6B9}"/>
    <cellStyle name="Normal 2 89" xfId="27627" xr:uid="{8501707B-5A48-4C79-A57B-715662F29200}"/>
    <cellStyle name="Normal 2 9" xfId="27628" xr:uid="{B1B0BADD-A835-435A-8BAC-2E08A71D5C4F}"/>
    <cellStyle name="Normal 2 9 10" xfId="27629" xr:uid="{E7707127-7CB6-4448-A805-7DB698265CC1}"/>
    <cellStyle name="Normal 2 9 11" xfId="27630" xr:uid="{D1CE89CD-78D5-433C-A969-9B3AA0E836D2}"/>
    <cellStyle name="Normal 2 9 12" xfId="27631" xr:uid="{2D0334CA-2775-4029-A4A0-925E6D715B2B}"/>
    <cellStyle name="Normal 2 9 13" xfId="27632" xr:uid="{4651B9D5-1F82-46FA-82E4-4D13F74C9C19}"/>
    <cellStyle name="Normal 2 9 14" xfId="27633" xr:uid="{4E6EC109-C418-4D71-8877-A60D8666D016}"/>
    <cellStyle name="Normal 2 9 15" xfId="27634" xr:uid="{081CBAA6-5722-447E-AE84-075A7DC04A29}"/>
    <cellStyle name="Normal 2 9 16" xfId="27635" xr:uid="{4FB0BFF2-C4CD-431B-871E-AB90BCDCCE6D}"/>
    <cellStyle name="Normal 2 9 17" xfId="27636" xr:uid="{4EC8B5EA-96D0-4B20-A6EB-10D2DA2F24AE}"/>
    <cellStyle name="Normal 2 9 18" xfId="27637" xr:uid="{584A3C63-DEED-4185-9ABF-6D405FBE7B8E}"/>
    <cellStyle name="Normal 2 9 19" xfId="27638" xr:uid="{D63586E1-01C4-4A28-A6E7-961359D7301C}"/>
    <cellStyle name="Normal 2 9 2" xfId="27639" xr:uid="{52734AC3-584D-4DE6-97C8-CFB7E13FFEBD}"/>
    <cellStyle name="Normal 2 9 20" xfId="27640" xr:uid="{58225F74-2D9C-44E9-9F8C-C5E1D5B52C65}"/>
    <cellStyle name="Normal 2 9 21" xfId="27641" xr:uid="{080555A2-17E4-44B1-A384-212B2B3DD11F}"/>
    <cellStyle name="Normal 2 9 22" xfId="27642" xr:uid="{1BB38645-6F57-48C4-BEFF-566ACF644D69}"/>
    <cellStyle name="Normal 2 9 23" xfId="27643" xr:uid="{872B7F58-6E29-4866-8B37-550970A30722}"/>
    <cellStyle name="Normal 2 9 24" xfId="27644" xr:uid="{C22218C3-E29F-48D0-B2AE-6D6FD29F378D}"/>
    <cellStyle name="Normal 2 9 25" xfId="27645" xr:uid="{5A2627A8-D8C3-4B52-A900-410C07405F47}"/>
    <cellStyle name="Normal 2 9 26" xfId="27646" xr:uid="{5BC7967F-D465-4AE7-9C71-03335EE81B06}"/>
    <cellStyle name="Normal 2 9 27" xfId="27647" xr:uid="{8A3883C9-30BA-4B3E-81FE-76579511F6C3}"/>
    <cellStyle name="Normal 2 9 28" xfId="27648" xr:uid="{224A2953-25B0-494F-9A93-512E4044DC2F}"/>
    <cellStyle name="Normal 2 9 29" xfId="27649" xr:uid="{0A0F7729-811D-4703-97DC-362AD41572E7}"/>
    <cellStyle name="Normal 2 9 3" xfId="27650" xr:uid="{0D7CE5DF-1C1B-4CEC-9A39-75AE6BDF3CE6}"/>
    <cellStyle name="Normal 2 9 30" xfId="27651" xr:uid="{79748100-6221-4CEC-9583-0337509A9A88}"/>
    <cellStyle name="Normal 2 9 31" xfId="27652" xr:uid="{26772DED-F7E5-495F-8004-F3D938033F22}"/>
    <cellStyle name="Normal 2 9 32" xfId="27653" xr:uid="{79E41A71-6CAB-48B9-950B-748128626D2A}"/>
    <cellStyle name="Normal 2 9 33" xfId="27654" xr:uid="{A0E5F8BB-348D-4549-B22F-8002018B8F2E}"/>
    <cellStyle name="Normal 2 9 34" xfId="27655" xr:uid="{5E050893-47FF-414E-8995-47CEAFB42223}"/>
    <cellStyle name="Normal 2 9 35" xfId="27656" xr:uid="{0E47C9A5-EE92-42C1-8FB5-66758A8D747E}"/>
    <cellStyle name="Normal 2 9 36" xfId="27657" xr:uid="{D923CEE4-1C02-4AFE-A0BC-8F49777BE2EE}"/>
    <cellStyle name="Normal 2 9 37" xfId="27658" xr:uid="{CAD9C875-549A-4B8A-BC49-B0C5805EBD1B}"/>
    <cellStyle name="Normal 2 9 38" xfId="27659" xr:uid="{014FE41F-5277-4925-BF35-9DA46907C742}"/>
    <cellStyle name="Normal 2 9 39" xfId="27660" xr:uid="{457A108B-E5AC-4AAE-824E-ADDDB4D341A5}"/>
    <cellStyle name="Normal 2 9 4" xfId="27661" xr:uid="{AA0C2E51-366F-40F0-B72C-E527358E157B}"/>
    <cellStyle name="Normal 2 9 40" xfId="27662" xr:uid="{C39502A2-0AC1-4D6A-B9F4-E9F74327CDE2}"/>
    <cellStyle name="Normal 2 9 41" xfId="27663" xr:uid="{853C1C81-880B-426A-BEF3-AFB1E9F74F64}"/>
    <cellStyle name="Normal 2 9 42" xfId="27664" xr:uid="{7EF66820-8011-486E-8845-973352A3A291}"/>
    <cellStyle name="Normal 2 9 43" xfId="27665" xr:uid="{D7DAFBB9-EEA7-4FA3-8BFE-E0C59BC015AA}"/>
    <cellStyle name="Normal 2 9 44" xfId="27666" xr:uid="{7B19758B-870A-43D5-A85C-6DC4F367109D}"/>
    <cellStyle name="Normal 2 9 45" xfId="27667" xr:uid="{8F5075D7-E36A-41B1-8EF6-80E21BF5AA64}"/>
    <cellStyle name="Normal 2 9 46" xfId="27668" xr:uid="{2B226E5B-7FE1-41C6-9B6B-1FC3884E1F60}"/>
    <cellStyle name="Normal 2 9 47" xfId="27669" xr:uid="{6E01426D-ACD6-4168-9465-77B05671A27A}"/>
    <cellStyle name="Normal 2 9 48" xfId="27670" xr:uid="{711CBC23-2567-43C9-B17C-C4E0F0B36B2F}"/>
    <cellStyle name="Normal 2 9 49" xfId="27671" xr:uid="{FD0EA2A1-71FC-4AB1-A3C5-1DC84982DC68}"/>
    <cellStyle name="Normal 2 9 5" xfId="27672" xr:uid="{FE8B4306-7B07-40E4-80F2-41460181DC96}"/>
    <cellStyle name="Normal 2 9 50" xfId="27673" xr:uid="{F608A055-0FE3-4C8F-BE8C-976BCA1A117A}"/>
    <cellStyle name="Normal 2 9 51" xfId="27674" xr:uid="{75B882E5-BD00-4256-B299-8947C14E96A1}"/>
    <cellStyle name="Normal 2 9 52" xfId="27675" xr:uid="{E29D076E-64F5-442C-BCCD-53ED534D59D4}"/>
    <cellStyle name="Normal 2 9 53" xfId="27676" xr:uid="{8DCC303B-647B-4372-8774-7FE65281940E}"/>
    <cellStyle name="Normal 2 9 6" xfId="27677" xr:uid="{FA928E24-95AD-45B1-BBA7-BDF812297B61}"/>
    <cellStyle name="Normal 2 9 7" xfId="27678" xr:uid="{D4D70C21-6990-434E-B6F7-DDF1A5A737AD}"/>
    <cellStyle name="Normal 2 9 8" xfId="27679" xr:uid="{7408F567-1654-43A9-B61B-7B33640231A9}"/>
    <cellStyle name="Normal 2 9 9" xfId="27680" xr:uid="{8A5029A5-349C-4ED2-A820-91C018939ECC}"/>
    <cellStyle name="Normal 2 90" xfId="27681" xr:uid="{93207CBA-4B2C-436D-A6D0-AB17820C1E44}"/>
    <cellStyle name="Normal 2 91" xfId="27682" xr:uid="{ECA2E008-AF08-49BA-918A-41DDEA149A99}"/>
    <cellStyle name="Normal 2 92" xfId="27683" xr:uid="{059191C8-2BC5-4C48-9325-7FDD09D4EE73}"/>
    <cellStyle name="Normal 2 93" xfId="27684" xr:uid="{1F825773-A9B8-4470-96E5-E4148B934133}"/>
    <cellStyle name="Normal 2 94" xfId="27685" xr:uid="{4D3A8383-0539-40D2-BB09-D6C2EB248B09}"/>
    <cellStyle name="Normal 2 95" xfId="27686" xr:uid="{96D747FA-08F6-410E-990C-891A4F941B1D}"/>
    <cellStyle name="Normal 2 96" xfId="27687" xr:uid="{9CB7A2AC-5800-4E9A-8076-136CDE28C335}"/>
    <cellStyle name="Normal 2 97" xfId="27688" xr:uid="{DDB331FB-72C2-4CF5-AA4D-ED6F02F2FE39}"/>
    <cellStyle name="Normal 2 98" xfId="27689" xr:uid="{9AE914F3-5703-4A04-9FCD-004949A9089A}"/>
    <cellStyle name="Normal 2 99" xfId="43592" xr:uid="{837E85E9-99BD-45FC-B52D-3C86487CE687}"/>
    <cellStyle name="Normal 2_07-05-24-fnb- Banco de Preços R14" xfId="1089" xr:uid="{695DDD17-7F50-4695-A099-4ED820CB1FFD}"/>
    <cellStyle name="Normal 20" xfId="1090" xr:uid="{277E2466-BBE7-4B48-A73C-336825A2506D}"/>
    <cellStyle name="Normal 20 10" xfId="27690" xr:uid="{61EAD501-3E05-4AC0-8FC5-D654988E7A5C}"/>
    <cellStyle name="Normal 20 10 10" xfId="27691" xr:uid="{C3F274AE-E7C4-4ADF-836E-218BC74557BD}"/>
    <cellStyle name="Normal 20 10 11" xfId="27692" xr:uid="{B0E53C69-4F74-49C2-840E-486D0EC29E20}"/>
    <cellStyle name="Normal 20 10 12" xfId="27693" xr:uid="{F2CB3B6E-1DE1-4CA8-A39F-D8A16558030E}"/>
    <cellStyle name="Normal 20 10 13" xfId="27694" xr:uid="{F267B9CE-16CF-46B5-90DE-898D6B933108}"/>
    <cellStyle name="Normal 20 10 2" xfId="27695" xr:uid="{FC520875-FD30-497D-8EEA-7ABABB5CFA2A}"/>
    <cellStyle name="Normal 20 10 2 2" xfId="27696" xr:uid="{1CBAFAE6-395F-4484-BBF7-E3E480AC8AFD}"/>
    <cellStyle name="Normal 20 10 2 3" xfId="27697" xr:uid="{1A3FA7B8-2317-452A-A6FF-53B1594E7263}"/>
    <cellStyle name="Normal 20 10 2 4" xfId="27698" xr:uid="{21B89DE5-9F05-4864-9BB2-E0F791B5CF9D}"/>
    <cellStyle name="Normal 20 10 2 5" xfId="27699" xr:uid="{97128DE7-D3E0-454B-B9B1-CC1151AFA3A7}"/>
    <cellStyle name="Normal 20 10 2 6" xfId="27700" xr:uid="{3BFED8A8-C607-4DA7-AFA2-8E3B84DEEAA3}"/>
    <cellStyle name="Normal 20 10 3" xfId="27701" xr:uid="{6FAF7439-F90B-4E64-834D-5A34C1D19BFB}"/>
    <cellStyle name="Normal 20 10 3 2" xfId="27702" xr:uid="{28C0E695-6AB8-421E-AE58-7B9A9511DD9A}"/>
    <cellStyle name="Normal 20 10 3 3" xfId="27703" xr:uid="{8FE9B1CA-14ED-4F24-846E-5DA8DAD8B1D7}"/>
    <cellStyle name="Normal 20 10 3 4" xfId="27704" xr:uid="{A16C8DB3-A520-4EDB-80D0-37EA86E1B165}"/>
    <cellStyle name="Normal 20 10 3 5" xfId="27705" xr:uid="{02A17109-0E24-4C3F-A5B9-9F2B5A38BB3E}"/>
    <cellStyle name="Normal 20 10 3 6" xfId="27706" xr:uid="{81D0EDE6-3395-4607-9B19-AE60679361E8}"/>
    <cellStyle name="Normal 20 10 4" xfId="27707" xr:uid="{64FB2495-6C49-4C1D-BCB4-DB827C798524}"/>
    <cellStyle name="Normal 20 10 4 2" xfId="27708" xr:uid="{B9C1F5BB-62F5-4968-9315-ADCF2645F014}"/>
    <cellStyle name="Normal 20 10 4 3" xfId="27709" xr:uid="{C34C7AF3-43F4-466F-99BF-D325FC760640}"/>
    <cellStyle name="Normal 20 10 4 4" xfId="27710" xr:uid="{8524C579-4870-48BD-9396-424E19D4891A}"/>
    <cellStyle name="Normal 20 10 4 5" xfId="27711" xr:uid="{EAAA1ED3-4C64-42BB-AE88-0929B1F80E50}"/>
    <cellStyle name="Normal 20 10 4 6" xfId="27712" xr:uid="{88841588-61A3-494D-99BA-A99DC7FC95EE}"/>
    <cellStyle name="Normal 20 10 5" xfId="27713" xr:uid="{F4721B2F-499E-4986-AC74-ADDA2C3CD96C}"/>
    <cellStyle name="Normal 20 10 5 2" xfId="27714" xr:uid="{F30A68FE-3ED0-4621-AF1D-A6C436563B1E}"/>
    <cellStyle name="Normal 20 10 5 3" xfId="27715" xr:uid="{1ED0BA93-0D1C-4442-8DB2-78C3FC421A8E}"/>
    <cellStyle name="Normal 20 10 5 4" xfId="27716" xr:uid="{AF6C8B89-4C65-4C97-ACEF-6B6CBD7A30F7}"/>
    <cellStyle name="Normal 20 10 5 5" xfId="27717" xr:uid="{8C148ADA-4E21-4D98-8E82-2BB7407F4609}"/>
    <cellStyle name="Normal 20 10 5 6" xfId="27718" xr:uid="{2B253D44-9A83-45A3-9E38-33DFF153DBA2}"/>
    <cellStyle name="Normal 20 10 6" xfId="27719" xr:uid="{4C0D19C1-363E-44BB-B27A-B9FD53058119}"/>
    <cellStyle name="Normal 20 10 6 2" xfId="27720" xr:uid="{6CF4A7DC-9DC6-4F89-AD45-7C68CD6F8515}"/>
    <cellStyle name="Normal 20 10 6 3" xfId="27721" xr:uid="{95769DE0-128A-435C-8CEE-4E2C17CA14B8}"/>
    <cellStyle name="Normal 20 10 6 4" xfId="27722" xr:uid="{37DF360E-6169-438C-9774-EC5E78FD0D16}"/>
    <cellStyle name="Normal 20 10 6 5" xfId="27723" xr:uid="{F97F18AA-7F9D-4542-BE2D-8DD5524BE7DE}"/>
    <cellStyle name="Normal 20 10 6 6" xfId="27724" xr:uid="{E61AF50C-24ED-4E55-AC7C-AF5E15AF0E38}"/>
    <cellStyle name="Normal 20 10 7" xfId="27725" xr:uid="{9E8C0CA4-595D-469F-8998-F4A62B4A6E9A}"/>
    <cellStyle name="Normal 20 10 7 2" xfId="27726" xr:uid="{13AFDA68-196F-4B1E-9B36-059049F9F87E}"/>
    <cellStyle name="Normal 20 10 7 3" xfId="27727" xr:uid="{C2408A6F-DBD1-4C4B-B968-F24ACDF0910D}"/>
    <cellStyle name="Normal 20 10 7 4" xfId="27728" xr:uid="{9DF13F5F-402D-4D5F-9BC8-B555FE0FCD08}"/>
    <cellStyle name="Normal 20 10 7 5" xfId="27729" xr:uid="{5BBCADA1-397A-440F-89D1-D182528C90CF}"/>
    <cellStyle name="Normal 20 10 7 6" xfId="27730" xr:uid="{7D43254C-7B6E-4F7F-A48B-844141534858}"/>
    <cellStyle name="Normal 20 10 8" xfId="27731" xr:uid="{30A75EAA-E049-4C4B-B2AB-4ECB5431729E}"/>
    <cellStyle name="Normal 20 10 8 2" xfId="27732" xr:uid="{42587D59-2852-4BC5-AC36-42ACF441B752}"/>
    <cellStyle name="Normal 20 10 8 3" xfId="27733" xr:uid="{10E9E888-5DC2-4675-AD93-D61DD4C9CE96}"/>
    <cellStyle name="Normal 20 10 8 4" xfId="27734" xr:uid="{203425F3-D917-4C05-B94A-47E0E501D312}"/>
    <cellStyle name="Normal 20 10 8 5" xfId="27735" xr:uid="{C0D90D7C-0F2D-46A6-93B6-BCC0B1C562F7}"/>
    <cellStyle name="Normal 20 10 8 6" xfId="27736" xr:uid="{B90F741A-FA9D-4E04-B788-F6F02C276C14}"/>
    <cellStyle name="Normal 20 10 9" xfId="27737" xr:uid="{1379AEAF-8D8B-470D-AC22-7EB15C80C7AF}"/>
    <cellStyle name="Normal 20 11" xfId="27738" xr:uid="{3E724BA5-DB5C-4333-A563-40F4D1B2201F}"/>
    <cellStyle name="Normal 20 11 10" xfId="27739" xr:uid="{5CF832B0-A1F0-4F03-A0A6-48D4E12EEBE1}"/>
    <cellStyle name="Normal 20 11 11" xfId="27740" xr:uid="{C7938F35-8CEF-41E4-9C3D-D3907FF5B2CA}"/>
    <cellStyle name="Normal 20 11 12" xfId="27741" xr:uid="{3A9696D9-7282-48E7-A874-08E4DAFE7636}"/>
    <cellStyle name="Normal 20 11 13" xfId="27742" xr:uid="{B245F280-8DAC-4129-834D-0A6E09E8BE2A}"/>
    <cellStyle name="Normal 20 11 2" xfId="27743" xr:uid="{CD412FCE-35F6-4D5C-8282-557453382D93}"/>
    <cellStyle name="Normal 20 11 2 2" xfId="27744" xr:uid="{F7B75FD2-77B4-4FC6-91B4-88D4EF74FCFB}"/>
    <cellStyle name="Normal 20 11 2 3" xfId="27745" xr:uid="{EA8608B5-53FE-4E4D-9FD8-7ACB0E6487C6}"/>
    <cellStyle name="Normal 20 11 2 4" xfId="27746" xr:uid="{43DDE6F2-ABF2-4AB7-8CB1-6380FA53B364}"/>
    <cellStyle name="Normal 20 11 2 5" xfId="27747" xr:uid="{79736B3D-290F-4D34-A586-A8C2F49C2E79}"/>
    <cellStyle name="Normal 20 11 2 6" xfId="27748" xr:uid="{116EDE4D-6341-4F86-BE7C-9E410627E612}"/>
    <cellStyle name="Normal 20 11 3" xfId="27749" xr:uid="{B6ECA68C-CB83-42B7-9B90-39A66EBA59D5}"/>
    <cellStyle name="Normal 20 11 3 2" xfId="27750" xr:uid="{DC254167-AF7C-4AB3-BFA9-2FAF3E9F4CEF}"/>
    <cellStyle name="Normal 20 11 3 3" xfId="27751" xr:uid="{EE228B86-0D1D-4C5C-90B1-C5AC3F58FD39}"/>
    <cellStyle name="Normal 20 11 3 4" xfId="27752" xr:uid="{081A42F7-E6FD-4534-AFFB-0D5727F027EC}"/>
    <cellStyle name="Normal 20 11 3 5" xfId="27753" xr:uid="{9B0104AC-BECA-4E94-B83D-B09608E71617}"/>
    <cellStyle name="Normal 20 11 3 6" xfId="27754" xr:uid="{DBBB272D-A70B-4760-BF54-EE039526DDA9}"/>
    <cellStyle name="Normal 20 11 4" xfId="27755" xr:uid="{17B24E91-A552-42AA-B962-982A716242C6}"/>
    <cellStyle name="Normal 20 11 4 2" xfId="27756" xr:uid="{AEE31798-4828-4EE3-9C21-447E8DC6235F}"/>
    <cellStyle name="Normal 20 11 4 3" xfId="27757" xr:uid="{70EF7762-3455-4DC8-B8E3-654DE9C87C9D}"/>
    <cellStyle name="Normal 20 11 4 4" xfId="27758" xr:uid="{888E3C0F-D294-489C-AD8A-2796BADB750A}"/>
    <cellStyle name="Normal 20 11 4 5" xfId="27759" xr:uid="{60AF301C-5032-479A-9BCE-CA5D6CE35494}"/>
    <cellStyle name="Normal 20 11 4 6" xfId="27760" xr:uid="{92239BB5-55F8-4171-9B85-F2DA4DA0561B}"/>
    <cellStyle name="Normal 20 11 5" xfId="27761" xr:uid="{A7AE92BC-C57A-4D9C-94FE-09908181B32F}"/>
    <cellStyle name="Normal 20 11 5 2" xfId="27762" xr:uid="{5D6B5AB6-853B-4671-A98F-06945EB42A97}"/>
    <cellStyle name="Normal 20 11 5 3" xfId="27763" xr:uid="{3116A500-E204-4AF6-A76E-077FA1EF75DF}"/>
    <cellStyle name="Normal 20 11 5 4" xfId="27764" xr:uid="{BA0ED6D5-EC94-4935-A553-861355BB667A}"/>
    <cellStyle name="Normal 20 11 5 5" xfId="27765" xr:uid="{4F164DD0-DDBF-4130-BAAC-9DF6AA5F78E0}"/>
    <cellStyle name="Normal 20 11 5 6" xfId="27766" xr:uid="{3689C9BD-59F8-4F11-9B32-FBAFBC4E6DA6}"/>
    <cellStyle name="Normal 20 11 6" xfId="27767" xr:uid="{3EEA2D93-CA05-4C5B-8C9A-2B3FFFABB7C8}"/>
    <cellStyle name="Normal 20 11 6 2" xfId="27768" xr:uid="{B8DE7627-AB38-472B-A5B5-CDBB3BE884E0}"/>
    <cellStyle name="Normal 20 11 6 3" xfId="27769" xr:uid="{1C47E407-8BB6-45DB-A1B6-0676331C214C}"/>
    <cellStyle name="Normal 20 11 6 4" xfId="27770" xr:uid="{DCD61738-2666-41E1-A3FB-767C1B4362E7}"/>
    <cellStyle name="Normal 20 11 6 5" xfId="27771" xr:uid="{091D683D-AB35-485F-A888-3C0818E36093}"/>
    <cellStyle name="Normal 20 11 6 6" xfId="27772" xr:uid="{78E7E2BF-CE4C-43D4-AB3B-4389CE57FDD6}"/>
    <cellStyle name="Normal 20 11 7" xfId="27773" xr:uid="{A3225C25-BB9A-453C-B71C-CA2C3EFA4D8F}"/>
    <cellStyle name="Normal 20 11 7 2" xfId="27774" xr:uid="{ABD6F796-80BC-4363-B801-311F0C043144}"/>
    <cellStyle name="Normal 20 11 7 3" xfId="27775" xr:uid="{F0BB9027-036F-425D-A666-F5B5E1709522}"/>
    <cellStyle name="Normal 20 11 7 4" xfId="27776" xr:uid="{30395F95-E608-40D1-B403-F4DE01454EA5}"/>
    <cellStyle name="Normal 20 11 7 5" xfId="27777" xr:uid="{FF4C352A-DC13-4620-BC38-86DC765CE6D0}"/>
    <cellStyle name="Normal 20 11 7 6" xfId="27778" xr:uid="{AFFC86A3-D68E-4A64-9D91-1067E82A854B}"/>
    <cellStyle name="Normal 20 11 8" xfId="27779" xr:uid="{BF174858-473C-4E31-B5F8-05FDD3218EF3}"/>
    <cellStyle name="Normal 20 11 8 2" xfId="27780" xr:uid="{48A49298-553E-41D8-ADE9-B1FAFFE9AABE}"/>
    <cellStyle name="Normal 20 11 8 3" xfId="27781" xr:uid="{47269875-6E26-45CC-9E01-78F8503C1EF4}"/>
    <cellStyle name="Normal 20 11 8 4" xfId="27782" xr:uid="{54AEC0C8-75D6-4A8C-ABF2-91C33623ACEF}"/>
    <cellStyle name="Normal 20 11 8 5" xfId="27783" xr:uid="{ACEFE2C1-1668-43D2-94A4-640467371147}"/>
    <cellStyle name="Normal 20 11 8 6" xfId="27784" xr:uid="{C7B638F9-0676-4445-BBD7-81C92799C7CB}"/>
    <cellStyle name="Normal 20 11 9" xfId="27785" xr:uid="{FA48298B-FB07-435A-9807-B8E3BCAB5EBB}"/>
    <cellStyle name="Normal 20 12" xfId="27786" xr:uid="{C2D3049A-F0FC-4D33-85EE-CB33C64ADC44}"/>
    <cellStyle name="Normal 20 12 10" xfId="27787" xr:uid="{F6D58FAA-C94C-41BA-9637-554448C7D845}"/>
    <cellStyle name="Normal 20 12 11" xfId="27788" xr:uid="{E60AB36C-FC7B-4368-8098-5ABBD765F13E}"/>
    <cellStyle name="Normal 20 12 12" xfId="27789" xr:uid="{7FCC0959-5A15-4F26-872F-55D750C99189}"/>
    <cellStyle name="Normal 20 12 13" xfId="27790" xr:uid="{1FA5F1F3-CA3F-475F-82CE-A9F88FDC2FDA}"/>
    <cellStyle name="Normal 20 12 2" xfId="27791" xr:uid="{44DEEAD4-0E1F-4F6B-9E2E-A11990AC32D2}"/>
    <cellStyle name="Normal 20 12 2 2" xfId="27792" xr:uid="{2B3E4177-1047-4C63-92EF-217334BE88B6}"/>
    <cellStyle name="Normal 20 12 2 3" xfId="27793" xr:uid="{27C65A39-95A4-46A5-8658-64EEC22BE162}"/>
    <cellStyle name="Normal 20 12 2 4" xfId="27794" xr:uid="{13C31E37-705A-4755-A381-5492095BDDA1}"/>
    <cellStyle name="Normal 20 12 2 5" xfId="27795" xr:uid="{9409B8BF-3850-445E-82A5-21FE2F6C0393}"/>
    <cellStyle name="Normal 20 12 2 6" xfId="27796" xr:uid="{AB255C2D-981B-4B93-8D53-50AD65448E9D}"/>
    <cellStyle name="Normal 20 12 3" xfId="27797" xr:uid="{72B1C284-25BE-4DC6-918D-9F83DD3972BB}"/>
    <cellStyle name="Normal 20 12 3 2" xfId="27798" xr:uid="{DF5A92D2-1F67-4907-9E87-29B3222318BF}"/>
    <cellStyle name="Normal 20 12 3 3" xfId="27799" xr:uid="{5C3D444B-02E1-4E2D-B538-B7F3C83A2562}"/>
    <cellStyle name="Normal 20 12 3 4" xfId="27800" xr:uid="{29CA0F25-C735-4659-98DC-03BED22EB052}"/>
    <cellStyle name="Normal 20 12 3 5" xfId="27801" xr:uid="{468CBFD8-5549-43C7-BA3B-3C7879044E1C}"/>
    <cellStyle name="Normal 20 12 3 6" xfId="27802" xr:uid="{9E703AFB-95FC-4D7B-B60A-ED242204C1AF}"/>
    <cellStyle name="Normal 20 12 4" xfId="27803" xr:uid="{FB4326CC-A2DB-4B6A-90D4-6ADE5A46C280}"/>
    <cellStyle name="Normal 20 12 4 2" xfId="27804" xr:uid="{5D8F1F5C-C90B-484A-98E2-799443402BBC}"/>
    <cellStyle name="Normal 20 12 4 3" xfId="27805" xr:uid="{AA72F6A0-FD33-49DF-AE2C-40DE44E5D2CB}"/>
    <cellStyle name="Normal 20 12 4 4" xfId="27806" xr:uid="{6FDC865D-CA35-4AB5-B1C2-C7254BF21CD1}"/>
    <cellStyle name="Normal 20 12 4 5" xfId="27807" xr:uid="{6E4F7A74-0325-43D2-AE52-61F49720C337}"/>
    <cellStyle name="Normal 20 12 4 6" xfId="27808" xr:uid="{CD2F8A52-0D69-466A-8F86-AEF8FE3BA58B}"/>
    <cellStyle name="Normal 20 12 5" xfId="27809" xr:uid="{580D35C8-8414-42BB-B332-BC1469E5E8F2}"/>
    <cellStyle name="Normal 20 12 5 2" xfId="27810" xr:uid="{35055D32-0D35-45EB-8220-EF3F71217441}"/>
    <cellStyle name="Normal 20 12 5 3" xfId="27811" xr:uid="{5EE06E14-D9D9-4515-9636-F50E5688D987}"/>
    <cellStyle name="Normal 20 12 5 4" xfId="27812" xr:uid="{A0C6169D-7747-4AC5-83F4-D55B1F1AB4A8}"/>
    <cellStyle name="Normal 20 12 5 5" xfId="27813" xr:uid="{B97034B3-36F5-4007-9E48-43FBDCB927A7}"/>
    <cellStyle name="Normal 20 12 5 6" xfId="27814" xr:uid="{C0562A4E-07E1-4579-9512-73BDE4F8D37A}"/>
    <cellStyle name="Normal 20 12 6" xfId="27815" xr:uid="{02C78416-9E33-4B1B-BC27-67E4F491511E}"/>
    <cellStyle name="Normal 20 12 6 2" xfId="27816" xr:uid="{1A0103C4-3AC5-4D04-B6D0-E234744DAD8E}"/>
    <cellStyle name="Normal 20 12 6 3" xfId="27817" xr:uid="{58AECEB3-E8A7-4742-BADB-735CA2E3AE21}"/>
    <cellStyle name="Normal 20 12 6 4" xfId="27818" xr:uid="{FFAEF60D-F039-4613-8722-5851DA6531B5}"/>
    <cellStyle name="Normal 20 12 6 5" xfId="27819" xr:uid="{A4A0982A-D6E3-4E61-986E-4E22AECBC2B0}"/>
    <cellStyle name="Normal 20 12 6 6" xfId="27820" xr:uid="{7B47BBCB-8BAF-4D0F-9BFB-B31C907FE98A}"/>
    <cellStyle name="Normal 20 12 7" xfId="27821" xr:uid="{A6E3CB9C-961F-47CF-A3FE-BF7C871E79E0}"/>
    <cellStyle name="Normal 20 12 7 2" xfId="27822" xr:uid="{F87E4056-B326-4522-B199-003F93F7969F}"/>
    <cellStyle name="Normal 20 12 7 3" xfId="27823" xr:uid="{4329AA4D-D7CB-413B-84C1-1496A9A13E41}"/>
    <cellStyle name="Normal 20 12 7 4" xfId="27824" xr:uid="{758DE451-4D1A-4FEB-BF4B-98D783A2F57E}"/>
    <cellStyle name="Normal 20 12 7 5" xfId="27825" xr:uid="{E0CF3C27-49D3-4AED-B413-13A00FD88570}"/>
    <cellStyle name="Normal 20 12 7 6" xfId="27826" xr:uid="{0DF8F0F4-0EEA-4743-A2AB-84973F67F327}"/>
    <cellStyle name="Normal 20 12 8" xfId="27827" xr:uid="{D797F3DD-CFCB-4DF2-9ABC-0C00B585F403}"/>
    <cellStyle name="Normal 20 12 8 2" xfId="27828" xr:uid="{45F8A2DB-6CF2-4536-91F9-2572E262931F}"/>
    <cellStyle name="Normal 20 12 8 3" xfId="27829" xr:uid="{9F42C030-44EB-41B1-9985-8A61E194FAAD}"/>
    <cellStyle name="Normal 20 12 8 4" xfId="27830" xr:uid="{85BE464A-4248-46EE-8BCE-7ECF23D8F36E}"/>
    <cellStyle name="Normal 20 12 8 5" xfId="27831" xr:uid="{785A9CFB-055C-4B71-90FE-834BF750192C}"/>
    <cellStyle name="Normal 20 12 8 6" xfId="27832" xr:uid="{8ABE91D9-FD10-448C-AC17-847727EE7FED}"/>
    <cellStyle name="Normal 20 12 9" xfId="27833" xr:uid="{B58D18A2-115B-49DE-8D78-297AED7A0285}"/>
    <cellStyle name="Normal 20 13" xfId="27834" xr:uid="{1EA67814-AA13-4EF0-9ED1-228A615B7AA2}"/>
    <cellStyle name="Normal 20 13 10" xfId="27835" xr:uid="{89424753-7B50-439B-82C5-50A1023EF473}"/>
    <cellStyle name="Normal 20 13 11" xfId="27836" xr:uid="{631DEB58-A616-4707-BEE6-D94D06E46F77}"/>
    <cellStyle name="Normal 20 13 12" xfId="27837" xr:uid="{674D4F24-836F-4C02-A177-60891C819D53}"/>
    <cellStyle name="Normal 20 13 13" xfId="27838" xr:uid="{1CBC9B97-EE32-4EE8-8F39-68121F728F2E}"/>
    <cellStyle name="Normal 20 13 2" xfId="27839" xr:uid="{BEC2C104-FE05-4069-A845-FABF97318766}"/>
    <cellStyle name="Normal 20 13 2 2" xfId="27840" xr:uid="{A41CF864-80DB-4C4E-ACA5-1DE0CBE26ECA}"/>
    <cellStyle name="Normal 20 13 2 3" xfId="27841" xr:uid="{4FF557D2-E87F-49B6-B5B8-8986B3FFFCE2}"/>
    <cellStyle name="Normal 20 13 2 4" xfId="27842" xr:uid="{CAB27ECD-0B9F-404B-BD5B-061B7C5E331A}"/>
    <cellStyle name="Normal 20 13 2 5" xfId="27843" xr:uid="{4A3DE4FF-76D9-4EC0-8A86-A2AF3E601D13}"/>
    <cellStyle name="Normal 20 13 2 6" xfId="27844" xr:uid="{FBF64E8D-2B55-4C6E-8CD5-4939A470F1A2}"/>
    <cellStyle name="Normal 20 13 3" xfId="27845" xr:uid="{130F2C19-3949-4C80-9943-77078A116441}"/>
    <cellStyle name="Normal 20 13 3 2" xfId="27846" xr:uid="{65DE3049-DD6C-4336-8192-26E45FC70342}"/>
    <cellStyle name="Normal 20 13 3 3" xfId="27847" xr:uid="{AF1F3AFE-7FFE-4014-8295-D236F69C7215}"/>
    <cellStyle name="Normal 20 13 3 4" xfId="27848" xr:uid="{94A3F9C9-2F97-4D99-9C57-1CDF72271462}"/>
    <cellStyle name="Normal 20 13 3 5" xfId="27849" xr:uid="{1C90FE5B-5165-4408-A4DC-48494D71F82C}"/>
    <cellStyle name="Normal 20 13 3 6" xfId="27850" xr:uid="{FBBF020E-5897-4CD3-A47F-8B13C74B0012}"/>
    <cellStyle name="Normal 20 13 4" xfId="27851" xr:uid="{B78110D9-FAE8-48C0-995B-FC20CCCB15A6}"/>
    <cellStyle name="Normal 20 13 4 2" xfId="27852" xr:uid="{8DC37DA8-4CDC-4388-82AE-BEAC9B37604C}"/>
    <cellStyle name="Normal 20 13 4 3" xfId="27853" xr:uid="{83CEFD00-6995-4883-A2FD-E23804532016}"/>
    <cellStyle name="Normal 20 13 4 4" xfId="27854" xr:uid="{879EBD1E-70A9-4D66-8DE3-FED954EFFAF6}"/>
    <cellStyle name="Normal 20 13 4 5" xfId="27855" xr:uid="{6D002569-E5C7-4A4C-A889-32A2AC640F3A}"/>
    <cellStyle name="Normal 20 13 4 6" xfId="27856" xr:uid="{B889DCDF-E594-450A-8B04-EE2601402142}"/>
    <cellStyle name="Normal 20 13 5" xfId="27857" xr:uid="{9F2C5363-FA0A-41A5-AACC-C78B3BBBBD36}"/>
    <cellStyle name="Normal 20 13 5 2" xfId="27858" xr:uid="{78DE594D-28FB-401E-B829-F7662CB9379B}"/>
    <cellStyle name="Normal 20 13 5 3" xfId="27859" xr:uid="{658512C6-E6BC-4A89-910D-BB0CCBACF883}"/>
    <cellStyle name="Normal 20 13 5 4" xfId="27860" xr:uid="{E26375C6-738B-4A8B-851B-76ADC2BD38CC}"/>
    <cellStyle name="Normal 20 13 5 5" xfId="27861" xr:uid="{1F2847DA-E38F-4C63-ADCE-18129CC14D4D}"/>
    <cellStyle name="Normal 20 13 5 6" xfId="27862" xr:uid="{D7991329-DAC9-44E2-8D1D-8810CFE85AAB}"/>
    <cellStyle name="Normal 20 13 6" xfId="27863" xr:uid="{A0743537-6AC7-42D1-9DF3-E2D18DD8E2B9}"/>
    <cellStyle name="Normal 20 13 6 2" xfId="27864" xr:uid="{09915C02-0736-441C-8906-FAD3E850B15D}"/>
    <cellStyle name="Normal 20 13 6 3" xfId="27865" xr:uid="{AC2BFA46-4D06-47B2-A45D-4E90CD83D38A}"/>
    <cellStyle name="Normal 20 13 6 4" xfId="27866" xr:uid="{6ED4482B-DC9A-4AA3-A578-E4349260A6AF}"/>
    <cellStyle name="Normal 20 13 6 5" xfId="27867" xr:uid="{C8CAE698-FB04-40BE-A2B6-725E7009FB7A}"/>
    <cellStyle name="Normal 20 13 6 6" xfId="27868" xr:uid="{04C8919B-21E1-4748-83B9-ADD240A34674}"/>
    <cellStyle name="Normal 20 13 7" xfId="27869" xr:uid="{97DD16AB-093D-492A-A9C1-C5E79A30D73B}"/>
    <cellStyle name="Normal 20 13 7 2" xfId="27870" xr:uid="{4D92CB3D-2805-42F0-8A8F-C59CFC72C403}"/>
    <cellStyle name="Normal 20 13 7 3" xfId="27871" xr:uid="{689DC7F8-9931-4123-8F0B-496DB8FCA999}"/>
    <cellStyle name="Normal 20 13 7 4" xfId="27872" xr:uid="{CEEB3246-4607-4923-A244-5F463F4642FF}"/>
    <cellStyle name="Normal 20 13 7 5" xfId="27873" xr:uid="{580928F7-240B-4FFC-807C-7B7145F5F710}"/>
    <cellStyle name="Normal 20 13 7 6" xfId="27874" xr:uid="{6259839E-72BB-47A0-90B5-DD51E717081A}"/>
    <cellStyle name="Normal 20 13 8" xfId="27875" xr:uid="{B4825979-7046-4826-AE9A-770F27859E4C}"/>
    <cellStyle name="Normal 20 13 8 2" xfId="27876" xr:uid="{FB09166D-5C76-4874-9318-1C692514F4E3}"/>
    <cellStyle name="Normal 20 13 8 3" xfId="27877" xr:uid="{03823170-535F-4B39-8372-41FE5CC47F28}"/>
    <cellStyle name="Normal 20 13 8 4" xfId="27878" xr:uid="{FD2DD798-C2FE-415D-BBCC-E7A6010F20A6}"/>
    <cellStyle name="Normal 20 13 8 5" xfId="27879" xr:uid="{AB4DDADA-1C7F-46B5-9776-06289BE7177C}"/>
    <cellStyle name="Normal 20 13 8 6" xfId="27880" xr:uid="{AD01D3AD-86D4-470C-9E75-4388DC4B8900}"/>
    <cellStyle name="Normal 20 13 9" xfId="27881" xr:uid="{4AB862FF-86E7-41A5-A25C-1F36DCD34D92}"/>
    <cellStyle name="Normal 20 14" xfId="27882" xr:uid="{29FA61A9-0F94-401D-840E-38F619333740}"/>
    <cellStyle name="Normal 20 14 10" xfId="27883" xr:uid="{B1FF5BDB-0B8F-44B2-8AD1-CB851A0B9D23}"/>
    <cellStyle name="Normal 20 14 11" xfId="27884" xr:uid="{0366CB0D-EEE9-4BC3-AB91-4229C0F174D4}"/>
    <cellStyle name="Normal 20 14 12" xfId="27885" xr:uid="{9A8ECA86-E126-4F4F-BE6D-4A786FF283C8}"/>
    <cellStyle name="Normal 20 14 13" xfId="27886" xr:uid="{E2F4550D-3DA2-41DD-88B6-AEDE5A6053AA}"/>
    <cellStyle name="Normal 20 14 2" xfId="27887" xr:uid="{4A3745F8-877B-4828-98C8-13819C26E0A7}"/>
    <cellStyle name="Normal 20 14 2 2" xfId="27888" xr:uid="{67C96628-43F0-43C2-8960-64695C410982}"/>
    <cellStyle name="Normal 20 14 2 3" xfId="27889" xr:uid="{3AF00AEB-870B-4E7B-A986-32FDACDE6DD3}"/>
    <cellStyle name="Normal 20 14 2 4" xfId="27890" xr:uid="{1E44C4C1-6C85-4C5E-98B1-6E53E723742F}"/>
    <cellStyle name="Normal 20 14 2 5" xfId="27891" xr:uid="{270AA9A1-50DA-4987-BAA5-FD4A7FBBE3EF}"/>
    <cellStyle name="Normal 20 14 2 6" xfId="27892" xr:uid="{B16684AF-43BE-4E00-9EF5-039FFD223F74}"/>
    <cellStyle name="Normal 20 14 3" xfId="27893" xr:uid="{6268E816-C175-420A-BD63-80E116C9BD56}"/>
    <cellStyle name="Normal 20 14 3 2" xfId="27894" xr:uid="{5197AA43-99E7-4B6B-A4AE-BA31C3C46DAE}"/>
    <cellStyle name="Normal 20 14 3 3" xfId="27895" xr:uid="{358F7DEA-2351-49C3-83B6-2E46DCF65CA5}"/>
    <cellStyle name="Normal 20 14 3 4" xfId="27896" xr:uid="{A4935F0E-F803-45E1-8BCB-E902677E4C24}"/>
    <cellStyle name="Normal 20 14 3 5" xfId="27897" xr:uid="{C391E078-E4D1-4883-AD44-76475285D289}"/>
    <cellStyle name="Normal 20 14 3 6" xfId="27898" xr:uid="{B1290CCD-990B-4110-91B7-4422F8C9C996}"/>
    <cellStyle name="Normal 20 14 4" xfId="27899" xr:uid="{103F3109-0F1F-4A60-9386-BD9327A33A70}"/>
    <cellStyle name="Normal 20 14 4 2" xfId="27900" xr:uid="{2730C857-00FF-4FC7-99AE-48C42D534DC5}"/>
    <cellStyle name="Normal 20 14 4 3" xfId="27901" xr:uid="{AEBFAAF3-46C5-437E-B2B4-1FE94CD222D7}"/>
    <cellStyle name="Normal 20 14 4 4" xfId="27902" xr:uid="{36B8AB83-BCF6-4689-858E-28C63729A6E7}"/>
    <cellStyle name="Normal 20 14 4 5" xfId="27903" xr:uid="{C46A97B9-B273-4D13-A503-AE899BADC1E8}"/>
    <cellStyle name="Normal 20 14 4 6" xfId="27904" xr:uid="{2C4CBBCD-52CF-4E22-8F81-ADC3ED55CE98}"/>
    <cellStyle name="Normal 20 14 5" xfId="27905" xr:uid="{40C3C723-2B64-4ACE-83F3-A4BA5AAB2993}"/>
    <cellStyle name="Normal 20 14 5 2" xfId="27906" xr:uid="{53720F90-9AAF-4E38-9731-1B33C9F815A4}"/>
    <cellStyle name="Normal 20 14 5 3" xfId="27907" xr:uid="{D649FA9D-797B-47F1-878F-A79B0E21EF80}"/>
    <cellStyle name="Normal 20 14 5 4" xfId="27908" xr:uid="{5AE57FA7-E277-442D-9194-A31D787296D2}"/>
    <cellStyle name="Normal 20 14 5 5" xfId="27909" xr:uid="{553D2EFC-1A2A-4392-9143-BDE97C62A1A9}"/>
    <cellStyle name="Normal 20 14 5 6" xfId="27910" xr:uid="{0CECAE20-E67A-4A25-B3CB-FAC4490FCC15}"/>
    <cellStyle name="Normal 20 14 6" xfId="27911" xr:uid="{7C4E108C-F2E6-46A1-9E59-EE719CAA8CF6}"/>
    <cellStyle name="Normal 20 14 6 2" xfId="27912" xr:uid="{75B957AF-4AA9-4704-AA98-C4022879B22D}"/>
    <cellStyle name="Normal 20 14 6 3" xfId="27913" xr:uid="{F9A75B4B-095B-42E5-88F1-6551EDC6AA0F}"/>
    <cellStyle name="Normal 20 14 6 4" xfId="27914" xr:uid="{8A50E9DE-AF8A-4752-BDDD-E84E0B858A90}"/>
    <cellStyle name="Normal 20 14 6 5" xfId="27915" xr:uid="{52DA1304-3164-436B-A57A-A8882D2347C8}"/>
    <cellStyle name="Normal 20 14 6 6" xfId="27916" xr:uid="{E966755E-E8C9-4127-BCDA-11700EB48FD9}"/>
    <cellStyle name="Normal 20 14 7" xfId="27917" xr:uid="{BD0E7EFF-826B-45B1-ACBC-084DAC9E0BCB}"/>
    <cellStyle name="Normal 20 14 7 2" xfId="27918" xr:uid="{7B5245A5-057F-4FF1-AD76-7FFEB1E74697}"/>
    <cellStyle name="Normal 20 14 7 3" xfId="27919" xr:uid="{3DFD3E73-546E-47C0-BC63-E012734ABE0A}"/>
    <cellStyle name="Normal 20 14 7 4" xfId="27920" xr:uid="{4DF7B73C-1C54-4C0F-9B18-69F181BE59C4}"/>
    <cellStyle name="Normal 20 14 7 5" xfId="27921" xr:uid="{24ECEEB8-6DF8-476E-8311-BB23CA8D1E1B}"/>
    <cellStyle name="Normal 20 14 7 6" xfId="27922" xr:uid="{91E7C958-5FA3-4D96-A0B7-E63738915CEE}"/>
    <cellStyle name="Normal 20 14 8" xfId="27923" xr:uid="{7F196D92-430A-44CC-A4B4-CA4104920DE6}"/>
    <cellStyle name="Normal 20 14 8 2" xfId="27924" xr:uid="{82D58379-02CD-417B-B837-034739450C65}"/>
    <cellStyle name="Normal 20 14 8 3" xfId="27925" xr:uid="{EA683920-A208-4C13-BAE5-958D82BF02E5}"/>
    <cellStyle name="Normal 20 14 8 4" xfId="27926" xr:uid="{062141F8-E7E1-459E-B5C0-B196F21DB249}"/>
    <cellStyle name="Normal 20 14 8 5" xfId="27927" xr:uid="{52EA3E31-4A58-4DEE-B802-F5F090DC718E}"/>
    <cellStyle name="Normal 20 14 8 6" xfId="27928" xr:uid="{281FBF83-F1DC-45E2-88FA-3D5BFFC6C3F3}"/>
    <cellStyle name="Normal 20 14 9" xfId="27929" xr:uid="{33AD9B92-BAA0-4567-8A9B-205953319E88}"/>
    <cellStyle name="Normal 20 15" xfId="27930" xr:uid="{F4ACEC8E-F85B-46F9-BFDA-D0A289FD22F8}"/>
    <cellStyle name="Normal 20 15 10" xfId="27931" xr:uid="{6941F900-538B-4AC8-8586-FF0147A930B7}"/>
    <cellStyle name="Normal 20 15 11" xfId="27932" xr:uid="{42F0D170-C722-4216-AB87-CF7EF567401C}"/>
    <cellStyle name="Normal 20 15 12" xfId="27933" xr:uid="{6F41639E-5E04-4B56-96AF-C0DD5F3B20BE}"/>
    <cellStyle name="Normal 20 15 13" xfId="27934" xr:uid="{BF798368-A314-49C6-B579-DDF91B66A090}"/>
    <cellStyle name="Normal 20 15 2" xfId="27935" xr:uid="{7D081272-E876-4313-AF7B-7B3153729D2F}"/>
    <cellStyle name="Normal 20 15 2 2" xfId="27936" xr:uid="{5207C12F-5C10-487C-B15B-E1321AFFE6C4}"/>
    <cellStyle name="Normal 20 15 2 3" xfId="27937" xr:uid="{136FC075-A54F-4570-A314-41BA843884BC}"/>
    <cellStyle name="Normal 20 15 2 4" xfId="27938" xr:uid="{5799F2BC-384E-4E0C-9792-A4A774B75AF4}"/>
    <cellStyle name="Normal 20 15 2 5" xfId="27939" xr:uid="{99DB0837-2B54-4F29-9880-586232B84E3A}"/>
    <cellStyle name="Normal 20 15 2 6" xfId="27940" xr:uid="{3D391542-B5CD-4571-ADAA-657F27A12A52}"/>
    <cellStyle name="Normal 20 15 3" xfId="27941" xr:uid="{1D4678BC-9FD7-4CFA-A28A-272567EBFB59}"/>
    <cellStyle name="Normal 20 15 3 2" xfId="27942" xr:uid="{346581A5-9FDB-43DE-BEBF-3F2C9CAE4F65}"/>
    <cellStyle name="Normal 20 15 3 3" xfId="27943" xr:uid="{D839649B-9031-47E0-B5D5-1414903E323B}"/>
    <cellStyle name="Normal 20 15 3 4" xfId="27944" xr:uid="{7E4C8FFC-E601-4DB2-B7F3-C54984808CB4}"/>
    <cellStyle name="Normal 20 15 3 5" xfId="27945" xr:uid="{A5B6F900-4EA6-4A7B-A040-D02A2FDE0DEE}"/>
    <cellStyle name="Normal 20 15 3 6" xfId="27946" xr:uid="{DAA3DBBF-2FAD-4183-87FB-321963B38094}"/>
    <cellStyle name="Normal 20 15 4" xfId="27947" xr:uid="{B4C4C2D2-1D19-4FA4-942A-57C3AF6C22D0}"/>
    <cellStyle name="Normal 20 15 4 2" xfId="27948" xr:uid="{51759321-DAAC-4C75-B92E-677C756D53B6}"/>
    <cellStyle name="Normal 20 15 4 3" xfId="27949" xr:uid="{3EE3275D-2711-4765-ACD2-AA7786206F7B}"/>
    <cellStyle name="Normal 20 15 4 4" xfId="27950" xr:uid="{60F22EF9-711B-4BC8-A290-F1FCD8CAE9A3}"/>
    <cellStyle name="Normal 20 15 4 5" xfId="27951" xr:uid="{6953A52B-A7B8-433B-8AB9-4B2A3CFEF399}"/>
    <cellStyle name="Normal 20 15 4 6" xfId="27952" xr:uid="{49301FEB-CC67-40D3-B25E-E7FB80891251}"/>
    <cellStyle name="Normal 20 15 5" xfId="27953" xr:uid="{231E9612-E10C-4BF4-BC4D-32AD4B96B33B}"/>
    <cellStyle name="Normal 20 15 5 2" xfId="27954" xr:uid="{EDB8845E-9C13-4BB2-9C82-209AE30052D3}"/>
    <cellStyle name="Normal 20 15 5 3" xfId="27955" xr:uid="{C9161A12-FA0E-4B3E-93CB-1A296D7A00E7}"/>
    <cellStyle name="Normal 20 15 5 4" xfId="27956" xr:uid="{99CCD158-1472-444F-BBE8-BFA4CC606018}"/>
    <cellStyle name="Normal 20 15 5 5" xfId="27957" xr:uid="{9EE9E53A-B004-4A3D-B4AF-F1F8C9379394}"/>
    <cellStyle name="Normal 20 15 5 6" xfId="27958" xr:uid="{BC09111A-70C8-4594-98C5-825FA97A1A37}"/>
    <cellStyle name="Normal 20 15 6" xfId="27959" xr:uid="{204BE882-C9AA-427F-8054-3535BBEBA6AD}"/>
    <cellStyle name="Normal 20 15 6 2" xfId="27960" xr:uid="{244C7F57-A14A-48E0-8826-06509A17D32C}"/>
    <cellStyle name="Normal 20 15 6 3" xfId="27961" xr:uid="{D142B361-38C8-4A55-9DD1-B65BD9CCA485}"/>
    <cellStyle name="Normal 20 15 6 4" xfId="27962" xr:uid="{B726FE7C-71FE-4A3E-B230-A892CE043A5C}"/>
    <cellStyle name="Normal 20 15 6 5" xfId="27963" xr:uid="{74A2BC37-EA93-42C5-B93D-28FE9BD7E37F}"/>
    <cellStyle name="Normal 20 15 6 6" xfId="27964" xr:uid="{D7FEC51B-0C33-41EF-A0E4-5E952AB5CA08}"/>
    <cellStyle name="Normal 20 15 7" xfId="27965" xr:uid="{39761DAB-5ABB-4A98-B053-6C4D0F43C300}"/>
    <cellStyle name="Normal 20 15 7 2" xfId="27966" xr:uid="{11030803-A08A-4EA4-AA2A-EEAAF2480175}"/>
    <cellStyle name="Normal 20 15 7 3" xfId="27967" xr:uid="{EE476C00-6D26-4092-94FF-A04D1BA1591D}"/>
    <cellStyle name="Normal 20 15 7 4" xfId="27968" xr:uid="{9FACE862-34FD-4781-BE70-454BDAE1D7AB}"/>
    <cellStyle name="Normal 20 15 7 5" xfId="27969" xr:uid="{D1C0C626-DB71-4FF2-842B-76FCB36567BD}"/>
    <cellStyle name="Normal 20 15 7 6" xfId="27970" xr:uid="{BB6FDAEB-FBFE-4FE5-90B1-851150853D08}"/>
    <cellStyle name="Normal 20 15 8" xfId="27971" xr:uid="{41162FBB-6CB9-4E8E-AE50-BD6C635DEB66}"/>
    <cellStyle name="Normal 20 15 8 2" xfId="27972" xr:uid="{5EF60B95-FD74-47C3-928C-36D9C6F8EE08}"/>
    <cellStyle name="Normal 20 15 8 3" xfId="27973" xr:uid="{16EA8831-3D01-4327-8BD4-1E53D7D3672B}"/>
    <cellStyle name="Normal 20 15 8 4" xfId="27974" xr:uid="{F051D9A8-D893-4D38-ADBE-FE1C3BB86157}"/>
    <cellStyle name="Normal 20 15 8 5" xfId="27975" xr:uid="{9DC94A1E-CB62-43D8-96A0-04981ADE2B7A}"/>
    <cellStyle name="Normal 20 15 8 6" xfId="27976" xr:uid="{03E46018-B9CF-4DA3-BA2E-8547D07A4904}"/>
    <cellStyle name="Normal 20 15 9" xfId="27977" xr:uid="{61D92EA2-24DC-4C62-8621-9919C660BBFE}"/>
    <cellStyle name="Normal 20 16" xfId="27978" xr:uid="{A39C2D13-7DDC-4063-8429-A09C605D124C}"/>
    <cellStyle name="Normal 20 16 10" xfId="27979" xr:uid="{C3B34193-AB49-4F0B-845B-DFF9DCC0500C}"/>
    <cellStyle name="Normal 20 16 11" xfId="27980" xr:uid="{F76F81F7-3513-4F86-8F37-6D434FE7251A}"/>
    <cellStyle name="Normal 20 16 12" xfId="27981" xr:uid="{B39F6C66-80BA-4425-AB9B-E0E9D29B57F7}"/>
    <cellStyle name="Normal 20 16 13" xfId="27982" xr:uid="{8362E930-DF04-4CFE-B1CA-F7BA60A08DF2}"/>
    <cellStyle name="Normal 20 16 2" xfId="27983" xr:uid="{1666CFEE-2130-47CF-B35D-0EBE947C7730}"/>
    <cellStyle name="Normal 20 16 2 2" xfId="27984" xr:uid="{49BAE1E5-C484-4A97-9728-3B92DC262B25}"/>
    <cellStyle name="Normal 20 16 2 3" xfId="27985" xr:uid="{33F9D98E-706D-44A5-83A5-CEF13B3E6C48}"/>
    <cellStyle name="Normal 20 16 2 4" xfId="27986" xr:uid="{7D8FAB2B-A648-4997-8831-646AAE19A634}"/>
    <cellStyle name="Normal 20 16 2 5" xfId="27987" xr:uid="{ED801A5F-F8FD-4207-B7E3-7BA7D04B155C}"/>
    <cellStyle name="Normal 20 16 2 6" xfId="27988" xr:uid="{7F83E23F-A900-44DD-BBF7-5A09D9362373}"/>
    <cellStyle name="Normal 20 16 3" xfId="27989" xr:uid="{3DF73B97-C433-406B-9989-A87982CDB2E2}"/>
    <cellStyle name="Normal 20 16 3 2" xfId="27990" xr:uid="{14F21D63-F7D5-4AC5-9E44-439246F8438B}"/>
    <cellStyle name="Normal 20 16 3 3" xfId="27991" xr:uid="{86355E82-801F-4962-A041-E5B827DD0338}"/>
    <cellStyle name="Normal 20 16 3 4" xfId="27992" xr:uid="{F3F6BB24-452B-4B9E-8D41-8E74D3A65BBE}"/>
    <cellStyle name="Normal 20 16 3 5" xfId="27993" xr:uid="{2E713DC7-E5E2-450E-9587-318C1D30B3C2}"/>
    <cellStyle name="Normal 20 16 3 6" xfId="27994" xr:uid="{27BA6228-5B9F-4E87-83EA-B08EA080A826}"/>
    <cellStyle name="Normal 20 16 4" xfId="27995" xr:uid="{F5B35DA0-84E3-4B84-A2B7-0B556F6EBE51}"/>
    <cellStyle name="Normal 20 16 4 2" xfId="27996" xr:uid="{28F9EB6B-2F4F-470A-96D4-21E2D78B4880}"/>
    <cellStyle name="Normal 20 16 4 3" xfId="27997" xr:uid="{681D3B63-6D16-47FF-99FB-E450F361CC8D}"/>
    <cellStyle name="Normal 20 16 4 4" xfId="27998" xr:uid="{69DA7AA9-08BB-460D-8F9A-7438B5E205E3}"/>
    <cellStyle name="Normal 20 16 4 5" xfId="27999" xr:uid="{FFCAE0FC-2C9A-494B-98C5-8838F7E284EA}"/>
    <cellStyle name="Normal 20 16 4 6" xfId="28000" xr:uid="{6CC49001-54A9-428D-A7B8-EE3C265AAC9D}"/>
    <cellStyle name="Normal 20 16 5" xfId="28001" xr:uid="{F126349C-6A7B-4BD6-B414-41BC1FC2FD08}"/>
    <cellStyle name="Normal 20 16 5 2" xfId="28002" xr:uid="{04F6C010-34C8-4DC6-B4BF-01BB8568BF04}"/>
    <cellStyle name="Normal 20 16 5 3" xfId="28003" xr:uid="{A6FC2F1F-3DF4-4180-A04C-3D29849EDD0C}"/>
    <cellStyle name="Normal 20 16 5 4" xfId="28004" xr:uid="{082A921A-5A80-4C8A-92DB-0EB4A8091FCE}"/>
    <cellStyle name="Normal 20 16 5 5" xfId="28005" xr:uid="{9C6709C0-26B5-4A6D-B5FD-403E1E3D4CF3}"/>
    <cellStyle name="Normal 20 16 5 6" xfId="28006" xr:uid="{02942E02-082E-42C3-8C26-95E63FFD3EF1}"/>
    <cellStyle name="Normal 20 16 6" xfId="28007" xr:uid="{D0A509E4-7110-4E13-A9DD-96D7B43AA033}"/>
    <cellStyle name="Normal 20 16 6 2" xfId="28008" xr:uid="{842382EC-554C-4673-B0C0-35A025EC89BE}"/>
    <cellStyle name="Normal 20 16 6 3" xfId="28009" xr:uid="{158EA9D4-F4C3-489C-837F-FD626BD54682}"/>
    <cellStyle name="Normal 20 16 6 4" xfId="28010" xr:uid="{8DFE54F5-4459-4A3C-9DB4-782890E3146A}"/>
    <cellStyle name="Normal 20 16 6 5" xfId="28011" xr:uid="{CDE6E895-6F95-476A-8DD3-DC7F8A406DC1}"/>
    <cellStyle name="Normal 20 16 6 6" xfId="28012" xr:uid="{2B643A4C-FAF0-47D6-B905-CA99E623FD60}"/>
    <cellStyle name="Normal 20 16 7" xfId="28013" xr:uid="{6BB79403-7F5E-4CC5-AAC7-97BDA52E028D}"/>
    <cellStyle name="Normal 20 16 7 2" xfId="28014" xr:uid="{09761E69-3117-4D5C-BC46-BD7710ABC22F}"/>
    <cellStyle name="Normal 20 16 7 3" xfId="28015" xr:uid="{7816D4A1-54E1-4408-8007-2AE95D55E445}"/>
    <cellStyle name="Normal 20 16 7 4" xfId="28016" xr:uid="{D74ABF91-A1AF-43EA-9210-41F48E7F4A58}"/>
    <cellStyle name="Normal 20 16 7 5" xfId="28017" xr:uid="{8B993BC2-82E9-4702-A92B-2F9852BE92A9}"/>
    <cellStyle name="Normal 20 16 7 6" xfId="28018" xr:uid="{80B0743F-909D-4AC9-A165-BD8598C04B57}"/>
    <cellStyle name="Normal 20 16 8" xfId="28019" xr:uid="{2F665CE4-5B7C-4D64-85CB-A12F7B61D423}"/>
    <cellStyle name="Normal 20 16 8 2" xfId="28020" xr:uid="{0D605B20-CC49-4DFC-91A2-6A8F0CF5F921}"/>
    <cellStyle name="Normal 20 16 8 3" xfId="28021" xr:uid="{5CC95D15-5085-4461-B462-ABD4C510585F}"/>
    <cellStyle name="Normal 20 16 8 4" xfId="28022" xr:uid="{5D60A2A5-8CCB-40A1-8964-EF24B5D09414}"/>
    <cellStyle name="Normal 20 16 8 5" xfId="28023" xr:uid="{0D15D430-5843-4B27-996C-8C271CACBB92}"/>
    <cellStyle name="Normal 20 16 8 6" xfId="28024" xr:uid="{B2062EC3-8706-4A8C-A2AB-6C280A8BF748}"/>
    <cellStyle name="Normal 20 16 9" xfId="28025" xr:uid="{B9A0FB79-A0BF-431C-8566-47EFC85A4578}"/>
    <cellStyle name="Normal 20 17" xfId="28026" xr:uid="{29D5526A-56AA-4AA1-A2E7-62A7F18578BC}"/>
    <cellStyle name="Normal 20 17 10" xfId="28027" xr:uid="{832A87D7-1374-4961-B26B-A86740DC6E7F}"/>
    <cellStyle name="Normal 20 17 11" xfId="28028" xr:uid="{A65A45B7-2A77-424F-B665-8CDCE2C68F98}"/>
    <cellStyle name="Normal 20 17 12" xfId="28029" xr:uid="{92AA469B-E048-4E6E-9800-9F050E4A1CFF}"/>
    <cellStyle name="Normal 20 17 13" xfId="28030" xr:uid="{826B3386-EB88-4A5C-907B-0B0AC67A0FE0}"/>
    <cellStyle name="Normal 20 17 2" xfId="28031" xr:uid="{0745040A-51E5-4916-935F-4B11295583BE}"/>
    <cellStyle name="Normal 20 17 2 2" xfId="28032" xr:uid="{CBAC0BDD-2045-4A23-A42C-789E51FDA6E3}"/>
    <cellStyle name="Normal 20 17 2 3" xfId="28033" xr:uid="{2A7D0D72-2E1F-4B3A-9895-6151331EF36D}"/>
    <cellStyle name="Normal 20 17 2 4" xfId="28034" xr:uid="{19F19ABF-E0C4-4422-85BA-36ECA09C6FBE}"/>
    <cellStyle name="Normal 20 17 2 5" xfId="28035" xr:uid="{913A7FBA-3199-4BE4-B487-0E1BE9EAFF48}"/>
    <cellStyle name="Normal 20 17 2 6" xfId="28036" xr:uid="{61E1A7E3-9D8C-4A49-8458-DFAB971E99D7}"/>
    <cellStyle name="Normal 20 17 3" xfId="28037" xr:uid="{2CD482BC-15FA-4E7B-B2A2-25BCF218E0E8}"/>
    <cellStyle name="Normal 20 17 3 2" xfId="28038" xr:uid="{E3BC2AD1-B757-4679-9CAC-989B3F3C0EEC}"/>
    <cellStyle name="Normal 20 17 3 3" xfId="28039" xr:uid="{8DD71014-DE4B-4AAB-84A8-1ECB157C8BFD}"/>
    <cellStyle name="Normal 20 17 3 4" xfId="28040" xr:uid="{4889B937-6CEC-405E-A907-631E7BD2644E}"/>
    <cellStyle name="Normal 20 17 3 5" xfId="28041" xr:uid="{4E54DECC-62A9-4E44-85BC-C779E05FC1D8}"/>
    <cellStyle name="Normal 20 17 3 6" xfId="28042" xr:uid="{290859E3-BE8C-4879-B4BA-A423B717AF81}"/>
    <cellStyle name="Normal 20 17 4" xfId="28043" xr:uid="{4412D10F-B1DD-4214-9215-F0E6DD811C89}"/>
    <cellStyle name="Normal 20 17 4 2" xfId="28044" xr:uid="{F726926E-3675-442E-B35A-2E7D3F5D6E22}"/>
    <cellStyle name="Normal 20 17 4 3" xfId="28045" xr:uid="{DE66115D-6DA1-4B35-BA1A-BCBF22FB361A}"/>
    <cellStyle name="Normal 20 17 4 4" xfId="28046" xr:uid="{23FAACC7-385A-407D-9089-63E083A86130}"/>
    <cellStyle name="Normal 20 17 4 5" xfId="28047" xr:uid="{9B7772E3-9EEC-482C-9E61-A634C0AC6E6B}"/>
    <cellStyle name="Normal 20 17 4 6" xfId="28048" xr:uid="{C1A01314-0E55-4418-9088-7717DD33BBA0}"/>
    <cellStyle name="Normal 20 17 5" xfId="28049" xr:uid="{5C98A289-2A19-402F-A28C-799667B9E181}"/>
    <cellStyle name="Normal 20 17 5 2" xfId="28050" xr:uid="{B5ABFE25-4460-43ED-AA81-3FCC85B77516}"/>
    <cellStyle name="Normal 20 17 5 3" xfId="28051" xr:uid="{F1D6221D-2523-482A-AED2-F79474E05529}"/>
    <cellStyle name="Normal 20 17 5 4" xfId="28052" xr:uid="{9BB9F904-C0B2-43DA-9304-B3DB20436AA9}"/>
    <cellStyle name="Normal 20 17 5 5" xfId="28053" xr:uid="{7C07B2A7-85BB-47AF-9F9B-E6706B2CEF9C}"/>
    <cellStyle name="Normal 20 17 5 6" xfId="28054" xr:uid="{218425D3-039B-438E-904B-4D845392D96F}"/>
    <cellStyle name="Normal 20 17 6" xfId="28055" xr:uid="{11BD27E6-6DDD-4688-8984-44834D5557CA}"/>
    <cellStyle name="Normal 20 17 6 2" xfId="28056" xr:uid="{5A09805B-03D9-482B-AC66-35C62BA4FAFC}"/>
    <cellStyle name="Normal 20 17 6 3" xfId="28057" xr:uid="{AB9EBB94-8868-4E79-A5B6-BF6D949F86EC}"/>
    <cellStyle name="Normal 20 17 6 4" xfId="28058" xr:uid="{CFBFE217-FF28-4222-A4FE-C596E709255E}"/>
    <cellStyle name="Normal 20 17 6 5" xfId="28059" xr:uid="{C10854F7-C8D5-45D8-B9A1-1686EE3EF753}"/>
    <cellStyle name="Normal 20 17 6 6" xfId="28060" xr:uid="{FE563178-60EA-4653-B241-EA92EB439564}"/>
    <cellStyle name="Normal 20 17 7" xfId="28061" xr:uid="{4966280A-E9B3-4619-87D9-33E4BF1E75EE}"/>
    <cellStyle name="Normal 20 17 7 2" xfId="28062" xr:uid="{3D94C55B-A0BD-41F7-B5B2-DF3BAB8258DD}"/>
    <cellStyle name="Normal 20 17 7 3" xfId="28063" xr:uid="{E9E6831D-E325-4CDF-A314-4F3B9452D5BB}"/>
    <cellStyle name="Normal 20 17 7 4" xfId="28064" xr:uid="{A35F5331-F045-4222-9CC5-206BADBB5655}"/>
    <cellStyle name="Normal 20 17 7 5" xfId="28065" xr:uid="{98D4191A-C878-4860-A163-FFBF3E3E3164}"/>
    <cellStyle name="Normal 20 17 7 6" xfId="28066" xr:uid="{51409BB2-C5A4-4D3F-81B4-F7895975141E}"/>
    <cellStyle name="Normal 20 17 8" xfId="28067" xr:uid="{F32B61A5-8D5B-4571-BD05-0F93A3313CF3}"/>
    <cellStyle name="Normal 20 17 8 2" xfId="28068" xr:uid="{3909105F-A89A-4D5D-A37D-435B7BAAF5BB}"/>
    <cellStyle name="Normal 20 17 8 3" xfId="28069" xr:uid="{AD2BBAB2-5A43-43A6-8F5D-20E6A8795F1A}"/>
    <cellStyle name="Normal 20 17 8 4" xfId="28070" xr:uid="{A134DBEA-82E7-4421-8154-EEAD6E4AB896}"/>
    <cellStyle name="Normal 20 17 8 5" xfId="28071" xr:uid="{0DC9D02A-4E53-4AD1-870E-CCFE9F6EAF18}"/>
    <cellStyle name="Normal 20 17 8 6" xfId="28072" xr:uid="{8BC77851-D6E3-42CD-809B-F988B886DC73}"/>
    <cellStyle name="Normal 20 17 9" xfId="28073" xr:uid="{9848F172-27C7-439C-997A-FD89EE892A00}"/>
    <cellStyle name="Normal 20 18" xfId="28074" xr:uid="{FB71F438-27DA-4582-BA1D-5501611CC1D5}"/>
    <cellStyle name="Normal 20 18 10" xfId="28075" xr:uid="{448143FD-29BA-4745-91CB-C4E3BED854CA}"/>
    <cellStyle name="Normal 20 18 11" xfId="28076" xr:uid="{66D28359-7F86-4B52-BE87-5D60DD51F860}"/>
    <cellStyle name="Normal 20 18 12" xfId="28077" xr:uid="{C82E29B0-F81B-4236-BBD1-6F8E502E3234}"/>
    <cellStyle name="Normal 20 18 13" xfId="28078" xr:uid="{F025E107-635A-4E04-A792-EEF8D9A2DE3D}"/>
    <cellStyle name="Normal 20 18 2" xfId="28079" xr:uid="{F6822076-FD28-4F05-8E50-D257FBCE0A8E}"/>
    <cellStyle name="Normal 20 18 2 2" xfId="28080" xr:uid="{AB006647-4F85-41A9-86BF-FCC84A3AFB51}"/>
    <cellStyle name="Normal 20 18 2 3" xfId="28081" xr:uid="{19DD1B79-E351-4595-B4EC-5AF48A80C6AA}"/>
    <cellStyle name="Normal 20 18 2 4" xfId="28082" xr:uid="{5AB79037-85DC-4B00-BAE2-4D47FC2D5B36}"/>
    <cellStyle name="Normal 20 18 2 5" xfId="28083" xr:uid="{E8EDE14F-0BCD-4918-939C-A8860335661D}"/>
    <cellStyle name="Normal 20 18 2 6" xfId="28084" xr:uid="{AEECB243-C4D4-4373-B96E-531026C45AA1}"/>
    <cellStyle name="Normal 20 18 3" xfId="28085" xr:uid="{A011F8AE-640C-4677-9AAA-84458219D472}"/>
    <cellStyle name="Normal 20 18 3 2" xfId="28086" xr:uid="{266BE39D-F7C0-425D-B13A-A9D817098AEA}"/>
    <cellStyle name="Normal 20 18 3 3" xfId="28087" xr:uid="{5BC3292A-8C59-40FD-B6F9-1853B978BDB0}"/>
    <cellStyle name="Normal 20 18 3 4" xfId="28088" xr:uid="{7520D3EC-C077-46BE-BCEB-537D4CAD836D}"/>
    <cellStyle name="Normal 20 18 3 5" xfId="28089" xr:uid="{B77DCA51-E0B7-4FCD-89E3-AA8B29D229A0}"/>
    <cellStyle name="Normal 20 18 3 6" xfId="28090" xr:uid="{BF4FF428-05FD-4319-9C67-41B52E01D71E}"/>
    <cellStyle name="Normal 20 18 4" xfId="28091" xr:uid="{86CBE298-6A31-469A-889A-500697A79913}"/>
    <cellStyle name="Normal 20 18 4 2" xfId="28092" xr:uid="{F84B0630-71F5-49F9-AAC4-C585F2FFB931}"/>
    <cellStyle name="Normal 20 18 4 3" xfId="28093" xr:uid="{9011716D-D074-4AEB-8BCD-0AE59EB852D6}"/>
    <cellStyle name="Normal 20 18 4 4" xfId="28094" xr:uid="{4B0EE376-7FF9-4B1A-B933-A6219FB240FC}"/>
    <cellStyle name="Normal 20 18 4 5" xfId="28095" xr:uid="{AD559743-B3C9-4983-B062-3EDF6E1E68DA}"/>
    <cellStyle name="Normal 20 18 4 6" xfId="28096" xr:uid="{DD07D760-5CFF-4F84-926F-4199265DC29E}"/>
    <cellStyle name="Normal 20 18 5" xfId="28097" xr:uid="{65FAD904-322E-4728-8EB3-F61A4B2C9C94}"/>
    <cellStyle name="Normal 20 18 5 2" xfId="28098" xr:uid="{A3A04D04-22FF-43BF-A69F-BDE33AC049C0}"/>
    <cellStyle name="Normal 20 18 5 3" xfId="28099" xr:uid="{34D99609-F165-4F0A-889B-0C988580420E}"/>
    <cellStyle name="Normal 20 18 5 4" xfId="28100" xr:uid="{98D7A4D3-721D-43FF-9404-1D93DF1B1819}"/>
    <cellStyle name="Normal 20 18 5 5" xfId="28101" xr:uid="{9803BC4E-1E7B-4144-8754-B1C04502C202}"/>
    <cellStyle name="Normal 20 18 5 6" xfId="28102" xr:uid="{4F910C4C-DD1E-46D6-9234-DC8B2F078637}"/>
    <cellStyle name="Normal 20 18 6" xfId="28103" xr:uid="{E3AEBB6E-9AE1-4686-838E-561640C04FD2}"/>
    <cellStyle name="Normal 20 18 6 2" xfId="28104" xr:uid="{BA21A7A9-4798-46AD-88E3-E4C2AA038296}"/>
    <cellStyle name="Normal 20 18 6 3" xfId="28105" xr:uid="{50129CF8-C910-4885-8802-C65C4C323EF9}"/>
    <cellStyle name="Normal 20 18 6 4" xfId="28106" xr:uid="{EED9E794-1852-476F-AF00-7A214ADEBC04}"/>
    <cellStyle name="Normal 20 18 6 5" xfId="28107" xr:uid="{6FAC5DCC-589F-42D2-B4CC-5908B224FDC1}"/>
    <cellStyle name="Normal 20 18 6 6" xfId="28108" xr:uid="{3D4F2D98-3821-4B92-927E-4662273E9C74}"/>
    <cellStyle name="Normal 20 18 7" xfId="28109" xr:uid="{E22181F2-E27C-4C00-A510-3641ECBB9C58}"/>
    <cellStyle name="Normal 20 18 7 2" xfId="28110" xr:uid="{B37518C0-5236-4CAA-A6C8-D027759B1B4A}"/>
    <cellStyle name="Normal 20 18 7 3" xfId="28111" xr:uid="{22C69546-34B7-4479-B375-C22727CFC39B}"/>
    <cellStyle name="Normal 20 18 7 4" xfId="28112" xr:uid="{22C13030-7EB7-4A25-ABB3-78081FD9C3F2}"/>
    <cellStyle name="Normal 20 18 7 5" xfId="28113" xr:uid="{E4EEDA26-CBA4-499A-B3EB-45E83B9D51EB}"/>
    <cellStyle name="Normal 20 18 7 6" xfId="28114" xr:uid="{A7279E91-2CAC-4430-A72D-BD8F812F6352}"/>
    <cellStyle name="Normal 20 18 8" xfId="28115" xr:uid="{8FDD39E6-F4CD-424E-848A-6101A02DEC11}"/>
    <cellStyle name="Normal 20 18 8 2" xfId="28116" xr:uid="{BA305330-7E61-4A4D-B2F1-F7640897307C}"/>
    <cellStyle name="Normal 20 18 8 3" xfId="28117" xr:uid="{99CF2C10-C298-4962-9542-09D182CD9FAE}"/>
    <cellStyle name="Normal 20 18 8 4" xfId="28118" xr:uid="{F56A8CC0-80EF-46BA-925B-1BD8BB1D6C35}"/>
    <cellStyle name="Normal 20 18 8 5" xfId="28119" xr:uid="{DB760F7F-66E7-42C2-92CA-C6AC60D594A6}"/>
    <cellStyle name="Normal 20 18 8 6" xfId="28120" xr:uid="{E750C9A7-597D-40C3-9B55-54D053B0BAC0}"/>
    <cellStyle name="Normal 20 18 9" xfId="28121" xr:uid="{3FC52EEE-DFFF-4337-BC97-F03249851C13}"/>
    <cellStyle name="Normal 20 19" xfId="28122" xr:uid="{F9791D28-CF3D-4FDF-8B26-5FE125D359A9}"/>
    <cellStyle name="Normal 20 19 10" xfId="28123" xr:uid="{42C30119-C0FF-4EEE-BB20-22D58CE80837}"/>
    <cellStyle name="Normal 20 19 11" xfId="28124" xr:uid="{91040738-D1E6-48DF-AF29-322AE77FDA75}"/>
    <cellStyle name="Normal 20 19 12" xfId="28125" xr:uid="{6DED03EA-3C68-41CE-8B6A-89C592F4C8F5}"/>
    <cellStyle name="Normal 20 19 13" xfId="28126" xr:uid="{5DCF1FCC-13AB-47B7-A58F-95725D6BAD0B}"/>
    <cellStyle name="Normal 20 19 2" xfId="28127" xr:uid="{B19FA168-7E1D-4794-B378-B0203DE0952A}"/>
    <cellStyle name="Normal 20 19 2 2" xfId="28128" xr:uid="{7F99D6DF-1B32-443B-A912-1F700F9C9B4E}"/>
    <cellStyle name="Normal 20 19 2 3" xfId="28129" xr:uid="{D165A089-A7AB-4794-A966-49A9F105B7F6}"/>
    <cellStyle name="Normal 20 19 2 4" xfId="28130" xr:uid="{DB191794-3FF9-4062-B236-C5E645376C55}"/>
    <cellStyle name="Normal 20 19 2 5" xfId="28131" xr:uid="{450321D6-1260-4A9C-9DC4-D1114405AA80}"/>
    <cellStyle name="Normal 20 19 2 6" xfId="28132" xr:uid="{91657509-85B1-488D-A50C-C883E2A0EBF1}"/>
    <cellStyle name="Normal 20 19 3" xfId="28133" xr:uid="{0A8A8FC2-CE0C-4339-8141-DA433C6EFF04}"/>
    <cellStyle name="Normal 20 19 3 2" xfId="28134" xr:uid="{D06582A9-F48C-4A16-A3C8-3F12A0369A1A}"/>
    <cellStyle name="Normal 20 19 3 3" xfId="28135" xr:uid="{9AEEF43C-DDDA-4F52-B93A-86459E626A31}"/>
    <cellStyle name="Normal 20 19 3 4" xfId="28136" xr:uid="{2250B52B-FC39-4686-80A7-7E8646C613E8}"/>
    <cellStyle name="Normal 20 19 3 5" xfId="28137" xr:uid="{E450282A-99A2-4126-8B9D-9AF0916FD72D}"/>
    <cellStyle name="Normal 20 19 3 6" xfId="28138" xr:uid="{8837EC5A-6141-499A-AB20-D9792F736C55}"/>
    <cellStyle name="Normal 20 19 4" xfId="28139" xr:uid="{464B95F0-B803-47D5-83B0-7DEAC47C2370}"/>
    <cellStyle name="Normal 20 19 4 2" xfId="28140" xr:uid="{455BF637-3595-47DB-B212-264903AE6E60}"/>
    <cellStyle name="Normal 20 19 4 3" xfId="28141" xr:uid="{5156684F-BFB2-4D28-B14F-3CB8D9D7BC56}"/>
    <cellStyle name="Normal 20 19 4 4" xfId="28142" xr:uid="{73C6BFDE-A141-4517-9716-48CE5086B6BD}"/>
    <cellStyle name="Normal 20 19 4 5" xfId="28143" xr:uid="{E8C443D3-354C-43D2-9AFA-2E2F296C39CE}"/>
    <cellStyle name="Normal 20 19 4 6" xfId="28144" xr:uid="{A1880590-843E-403E-A028-74793CE8480A}"/>
    <cellStyle name="Normal 20 19 5" xfId="28145" xr:uid="{BECAAD9C-CF5F-405A-97CC-F1F51D24BC98}"/>
    <cellStyle name="Normal 20 19 5 2" xfId="28146" xr:uid="{A476E985-59C8-4387-8D0A-C3CF792FC6D8}"/>
    <cellStyle name="Normal 20 19 5 3" xfId="28147" xr:uid="{46C76AB6-12D3-4421-92AA-841BE8481B94}"/>
    <cellStyle name="Normal 20 19 5 4" xfId="28148" xr:uid="{F1207D2C-24BC-4685-85EE-52DAAB0435AA}"/>
    <cellStyle name="Normal 20 19 5 5" xfId="28149" xr:uid="{7CD5F45D-53C3-45C8-BB5B-048A1AEFC301}"/>
    <cellStyle name="Normal 20 19 5 6" xfId="28150" xr:uid="{3F6E401C-10F0-4972-B146-A71C95B4182E}"/>
    <cellStyle name="Normal 20 19 6" xfId="28151" xr:uid="{F2A6F8B7-08C8-44FB-8313-2409F08E84E4}"/>
    <cellStyle name="Normal 20 19 6 2" xfId="28152" xr:uid="{B86EC1D6-612E-4708-9BD2-7D79D1B44456}"/>
    <cellStyle name="Normal 20 19 6 3" xfId="28153" xr:uid="{83988C4D-FEB0-4EB6-ADB7-030857955469}"/>
    <cellStyle name="Normal 20 19 6 4" xfId="28154" xr:uid="{E95D97A9-6E55-4D0B-88CB-921063BF4988}"/>
    <cellStyle name="Normal 20 19 6 5" xfId="28155" xr:uid="{5D9C4597-A19A-4B4F-B511-EB5EEBA3653E}"/>
    <cellStyle name="Normal 20 19 6 6" xfId="28156" xr:uid="{D86ECA6D-DDFD-4338-A100-83AB977D0855}"/>
    <cellStyle name="Normal 20 19 7" xfId="28157" xr:uid="{098EF164-D277-4FE6-84D7-582363891570}"/>
    <cellStyle name="Normal 20 19 7 2" xfId="28158" xr:uid="{FBFAE9B7-1C8D-4AF0-A9CE-65AD08BF309A}"/>
    <cellStyle name="Normal 20 19 7 3" xfId="28159" xr:uid="{0F516595-D3AB-471F-9856-E5B7803B5957}"/>
    <cellStyle name="Normal 20 19 7 4" xfId="28160" xr:uid="{C4C662FC-305E-4018-89FC-B62C64EF4EEB}"/>
    <cellStyle name="Normal 20 19 7 5" xfId="28161" xr:uid="{1595F515-E30E-4112-A070-CD832992BC95}"/>
    <cellStyle name="Normal 20 19 7 6" xfId="28162" xr:uid="{B8239218-6250-4FBB-8BF9-514D4BC04E4B}"/>
    <cellStyle name="Normal 20 19 8" xfId="28163" xr:uid="{8B6BB1A1-27F3-47B6-8969-C24985DCE152}"/>
    <cellStyle name="Normal 20 19 8 2" xfId="28164" xr:uid="{F107AD63-FB2A-44A8-AD56-55EDF7DC919C}"/>
    <cellStyle name="Normal 20 19 8 3" xfId="28165" xr:uid="{97CD7EC9-82CF-4926-8D0C-89157628A975}"/>
    <cellStyle name="Normal 20 19 8 4" xfId="28166" xr:uid="{CA0D888C-9FB8-477C-8BBF-5E21F22666A1}"/>
    <cellStyle name="Normal 20 19 8 5" xfId="28167" xr:uid="{B092CC13-2317-4FCC-A6FA-8A39AB4931A1}"/>
    <cellStyle name="Normal 20 19 8 6" xfId="28168" xr:uid="{44ECE54F-71BF-4E9D-9804-18602FE32E7F}"/>
    <cellStyle name="Normal 20 19 9" xfId="28169" xr:uid="{2E174B19-DACE-4062-85BE-E2C2627C1D4E}"/>
    <cellStyle name="Normal 20 2" xfId="28170" xr:uid="{37E3F731-3D26-448E-ADA5-440D98CAADA1}"/>
    <cellStyle name="Normal 20 2 10" xfId="28171" xr:uid="{E72E7BFA-95C0-4F54-81B9-D8FFFE5EE723}"/>
    <cellStyle name="Normal 20 2 11" xfId="28172" xr:uid="{973DF947-0107-4085-B0C2-1EF2975E7C35}"/>
    <cellStyle name="Normal 20 2 12" xfId="28173" xr:uid="{722440DC-2721-4027-B745-8715BFDF3BA9}"/>
    <cellStyle name="Normal 20 2 13" xfId="28174" xr:uid="{D3B0B60B-5063-4E94-9414-BBC8BCB69AB3}"/>
    <cellStyle name="Normal 20 2 2" xfId="28175" xr:uid="{D61B1A07-648A-4568-83EE-DD4478F26548}"/>
    <cellStyle name="Normal 20 2 2 2" xfId="28176" xr:uid="{A8AAB1FF-04BC-445D-AB14-AA74EF9EF010}"/>
    <cellStyle name="Normal 20 2 2 3" xfId="28177" xr:uid="{3B701CEB-F70C-4A73-93CF-E3B90972DD13}"/>
    <cellStyle name="Normal 20 2 2 4" xfId="28178" xr:uid="{9E399530-F260-4E37-810C-DCE2E0CD798A}"/>
    <cellStyle name="Normal 20 2 2 5" xfId="28179" xr:uid="{2DCE5E88-D13C-4858-8266-CAEB710C7514}"/>
    <cellStyle name="Normal 20 2 2 6" xfId="28180" xr:uid="{A14DB4A6-154E-42ED-B094-C93C883544DE}"/>
    <cellStyle name="Normal 20 2 3" xfId="28181" xr:uid="{45501D88-E42A-49EB-9CD4-A8D574750DE7}"/>
    <cellStyle name="Normal 20 2 3 2" xfId="28182" xr:uid="{A178831D-05FE-4E52-9818-F07039298F57}"/>
    <cellStyle name="Normal 20 2 3 3" xfId="28183" xr:uid="{0A136996-D87B-4CFB-8F96-B04735657E86}"/>
    <cellStyle name="Normal 20 2 3 4" xfId="28184" xr:uid="{9F273900-C93B-4051-AD55-8372E130777D}"/>
    <cellStyle name="Normal 20 2 3 5" xfId="28185" xr:uid="{448A09A6-36CB-4E06-BF99-714972C4DFEE}"/>
    <cellStyle name="Normal 20 2 3 6" xfId="28186" xr:uid="{3E12ADED-C2A9-4E67-88BF-5B58307B47B0}"/>
    <cellStyle name="Normal 20 2 4" xfId="28187" xr:uid="{7598133E-CED4-42A6-8132-26B220C66CA9}"/>
    <cellStyle name="Normal 20 2 4 2" xfId="28188" xr:uid="{08C64802-C19A-4712-96F9-1A75607EB0B5}"/>
    <cellStyle name="Normal 20 2 4 3" xfId="28189" xr:uid="{03A2748B-182D-4AAE-BBED-08539C510547}"/>
    <cellStyle name="Normal 20 2 4 4" xfId="28190" xr:uid="{B6FE1715-853B-4521-835F-3C72E318849A}"/>
    <cellStyle name="Normal 20 2 4 5" xfId="28191" xr:uid="{1AE659ED-A878-4CF8-AB63-78940B45ADAE}"/>
    <cellStyle name="Normal 20 2 4 6" xfId="28192" xr:uid="{DB57B44F-88EA-4574-A605-C6144EA8C8BD}"/>
    <cellStyle name="Normal 20 2 5" xfId="28193" xr:uid="{26439122-665B-4819-BC8F-B733D761E446}"/>
    <cellStyle name="Normal 20 2 5 2" xfId="28194" xr:uid="{9BE7FF09-1CC7-4A5E-A6DE-3F8B8EC56866}"/>
    <cellStyle name="Normal 20 2 5 3" xfId="28195" xr:uid="{A7F36A66-6B41-46CD-A37A-F7042B6F8525}"/>
    <cellStyle name="Normal 20 2 5 4" xfId="28196" xr:uid="{4EE66543-60EE-4652-9F8C-0447E3E49ED9}"/>
    <cellStyle name="Normal 20 2 5 5" xfId="28197" xr:uid="{2F088719-3A79-4E75-A5DB-2A440A45D993}"/>
    <cellStyle name="Normal 20 2 5 6" xfId="28198" xr:uid="{19A24BFA-E3AE-44AA-ACA9-F84DB1A82978}"/>
    <cellStyle name="Normal 20 2 6" xfId="28199" xr:uid="{CAEB547A-C9E6-4492-90F1-8B50A21BA8DC}"/>
    <cellStyle name="Normal 20 2 6 2" xfId="28200" xr:uid="{54C908D1-4C2C-4E57-85AD-42102237D755}"/>
    <cellStyle name="Normal 20 2 6 3" xfId="28201" xr:uid="{592E6CA2-058E-469D-BA2F-2E57B6AD7E4A}"/>
    <cellStyle name="Normal 20 2 6 4" xfId="28202" xr:uid="{1FC81F0F-DB45-4763-A1B8-515448B279E7}"/>
    <cellStyle name="Normal 20 2 6 5" xfId="28203" xr:uid="{6DA5B64A-2DCB-4F19-8C04-0B2367729EE7}"/>
    <cellStyle name="Normal 20 2 6 6" xfId="28204" xr:uid="{1977B2F4-0CF2-417B-BF83-BC1F5EB9EBC5}"/>
    <cellStyle name="Normal 20 2 7" xfId="28205" xr:uid="{8428E134-99AF-4923-ACAF-D198A8E077F6}"/>
    <cellStyle name="Normal 20 2 7 2" xfId="28206" xr:uid="{28598A72-8A87-4C9D-98E2-8B3549B7C407}"/>
    <cellStyle name="Normal 20 2 7 3" xfId="28207" xr:uid="{A4F138CB-92C2-482E-A15E-B34658365500}"/>
    <cellStyle name="Normal 20 2 7 4" xfId="28208" xr:uid="{E1EDCCA8-CADB-4F6D-9C75-D0AA50EA86F7}"/>
    <cellStyle name="Normal 20 2 7 5" xfId="28209" xr:uid="{767B1273-8B3D-4E71-9A5E-2D3E45FB9667}"/>
    <cellStyle name="Normal 20 2 7 6" xfId="28210" xr:uid="{2199BE02-02DE-47A4-950D-D6E5412B1C8C}"/>
    <cellStyle name="Normal 20 2 8" xfId="28211" xr:uid="{DCFF64BD-2389-4CFD-BEBC-023295F40FB5}"/>
    <cellStyle name="Normal 20 2 8 2" xfId="28212" xr:uid="{66730ECF-2CE5-44AD-93DB-DF1BE5286DAC}"/>
    <cellStyle name="Normal 20 2 8 3" xfId="28213" xr:uid="{069B7801-CEE1-4208-AA6A-5A35A7DC6C6E}"/>
    <cellStyle name="Normal 20 2 8 4" xfId="28214" xr:uid="{053B8130-15D8-4913-8170-FE1FD03D7D0D}"/>
    <cellStyle name="Normal 20 2 8 5" xfId="28215" xr:uid="{964D6109-52BF-4053-9108-FF7C85D35E28}"/>
    <cellStyle name="Normal 20 2 8 6" xfId="28216" xr:uid="{81482D4A-FD57-45CB-9A61-299A3F4C89A9}"/>
    <cellStyle name="Normal 20 2 9" xfId="28217" xr:uid="{1CB74B52-1FD2-4E90-B228-B3FD10213917}"/>
    <cellStyle name="Normal 20 20" xfId="28218" xr:uid="{1594AB2F-AD7E-47DA-8207-7999C6FD9DD9}"/>
    <cellStyle name="Normal 20 20 10" xfId="28219" xr:uid="{75EF99F5-8FD0-4E54-8020-469F0AA97F7A}"/>
    <cellStyle name="Normal 20 20 11" xfId="28220" xr:uid="{F9EFAD86-7C40-41B4-A2E6-A3F8F397FFEE}"/>
    <cellStyle name="Normal 20 20 12" xfId="28221" xr:uid="{B4319ADC-FECE-486C-8382-7085ACF83E8F}"/>
    <cellStyle name="Normal 20 20 13" xfId="28222" xr:uid="{319DC900-3C87-4F86-BBB0-A994F2FB6263}"/>
    <cellStyle name="Normal 20 20 2" xfId="28223" xr:uid="{2FDB2052-B545-4175-A9C6-4982A3EA61BB}"/>
    <cellStyle name="Normal 20 20 2 2" xfId="28224" xr:uid="{CB50F033-E871-40DF-B3CB-73CB2C46D69A}"/>
    <cellStyle name="Normal 20 20 2 3" xfId="28225" xr:uid="{BFFB9C39-AF3B-430D-9F16-486D0250BC3D}"/>
    <cellStyle name="Normal 20 20 2 4" xfId="28226" xr:uid="{BF447A41-AD99-4671-AFCE-02548057850A}"/>
    <cellStyle name="Normal 20 20 2 5" xfId="28227" xr:uid="{DA5BA3E5-6D33-4E57-A61C-083F258E9E4E}"/>
    <cellStyle name="Normal 20 20 2 6" xfId="28228" xr:uid="{31804B81-5815-44B4-98C1-290505C900C0}"/>
    <cellStyle name="Normal 20 20 3" xfId="28229" xr:uid="{3026008E-C2C8-4228-B13C-138BD6CD591C}"/>
    <cellStyle name="Normal 20 20 3 2" xfId="28230" xr:uid="{A56821BA-0A5B-4CD6-87B7-C47789542766}"/>
    <cellStyle name="Normal 20 20 3 3" xfId="28231" xr:uid="{AF89F1DE-D34D-45AF-8D08-C36BE5085F94}"/>
    <cellStyle name="Normal 20 20 3 4" xfId="28232" xr:uid="{1CFBA142-9CC5-4BA0-8C84-095007FB763C}"/>
    <cellStyle name="Normal 20 20 3 5" xfId="28233" xr:uid="{73AA832F-8A2E-4F53-8CA2-79D47B942B4E}"/>
    <cellStyle name="Normal 20 20 3 6" xfId="28234" xr:uid="{9A5CC676-DE40-4528-A184-58CE09583FD6}"/>
    <cellStyle name="Normal 20 20 4" xfId="28235" xr:uid="{CB8986FA-BD05-473D-9AD8-28FB807BA667}"/>
    <cellStyle name="Normal 20 20 4 2" xfId="28236" xr:uid="{0C7DFD55-DB6A-41CA-9210-0A5AD9BE695D}"/>
    <cellStyle name="Normal 20 20 4 3" xfId="28237" xr:uid="{70EFE5FD-3323-4E53-A61C-F864327E50E9}"/>
    <cellStyle name="Normal 20 20 4 4" xfId="28238" xr:uid="{063162AF-51ED-4196-A7B2-8018604EA760}"/>
    <cellStyle name="Normal 20 20 4 5" xfId="28239" xr:uid="{949511B3-E6C3-43D5-B714-95EE90380160}"/>
    <cellStyle name="Normal 20 20 4 6" xfId="28240" xr:uid="{C01A67CA-B163-48EA-B600-A4E0349FD328}"/>
    <cellStyle name="Normal 20 20 5" xfId="28241" xr:uid="{DE4FF172-0AF1-4313-AB51-2DFD8E8AEF23}"/>
    <cellStyle name="Normal 20 20 5 2" xfId="28242" xr:uid="{1F23B9E5-1CDA-4E83-851F-B1B4329081CE}"/>
    <cellStyle name="Normal 20 20 5 3" xfId="28243" xr:uid="{1081E70B-7909-4044-ADE6-D0603C362B5E}"/>
    <cellStyle name="Normal 20 20 5 4" xfId="28244" xr:uid="{80271FA2-4F7C-4921-A67B-5D9D13CC1E0F}"/>
    <cellStyle name="Normal 20 20 5 5" xfId="28245" xr:uid="{EF05EE9D-BDFD-4276-A08C-919A6F2DE3DC}"/>
    <cellStyle name="Normal 20 20 5 6" xfId="28246" xr:uid="{FE986EAB-BAB9-4016-A1BC-D7F188DCEEEE}"/>
    <cellStyle name="Normal 20 20 6" xfId="28247" xr:uid="{51091F38-3E59-4A3B-83AE-BDE66DDA608A}"/>
    <cellStyle name="Normal 20 20 6 2" xfId="28248" xr:uid="{2C6F6525-5D81-4DC9-8997-9A517CFB001A}"/>
    <cellStyle name="Normal 20 20 6 3" xfId="28249" xr:uid="{8FE17E4C-DC93-4412-9D92-AD6B77E5887F}"/>
    <cellStyle name="Normal 20 20 6 4" xfId="28250" xr:uid="{5B4C9456-33FF-4795-BA1E-714852BD1FEE}"/>
    <cellStyle name="Normal 20 20 6 5" xfId="28251" xr:uid="{F0367C13-F566-4A56-9F5F-669AE1AD7354}"/>
    <cellStyle name="Normal 20 20 6 6" xfId="28252" xr:uid="{B3053FAD-9767-4C5D-AF31-A6D3691A41BC}"/>
    <cellStyle name="Normal 20 20 7" xfId="28253" xr:uid="{21BD6253-BFF7-4130-B4D6-98827A56E42D}"/>
    <cellStyle name="Normal 20 20 7 2" xfId="28254" xr:uid="{2F0432D4-D72E-4161-B582-518667A71321}"/>
    <cellStyle name="Normal 20 20 7 3" xfId="28255" xr:uid="{0E684823-63FC-4546-BE61-8450397B7D73}"/>
    <cellStyle name="Normal 20 20 7 4" xfId="28256" xr:uid="{8B7A64CE-9EB7-494F-ABE2-0049407D097D}"/>
    <cellStyle name="Normal 20 20 7 5" xfId="28257" xr:uid="{9C9C02E4-B533-4687-BC10-B041D7D0F6AF}"/>
    <cellStyle name="Normal 20 20 7 6" xfId="28258" xr:uid="{692AD37A-7471-4069-9A22-4D2F99F57FFD}"/>
    <cellStyle name="Normal 20 20 8" xfId="28259" xr:uid="{267572D3-9723-467B-B908-B1E4D3FAE5E6}"/>
    <cellStyle name="Normal 20 20 8 2" xfId="28260" xr:uid="{464C0610-BB28-4164-AA51-30D622FF1E0F}"/>
    <cellStyle name="Normal 20 20 8 3" xfId="28261" xr:uid="{CEE4AB96-0E53-409E-BCE5-BF2DAB61094F}"/>
    <cellStyle name="Normal 20 20 8 4" xfId="28262" xr:uid="{BC287AFA-D7EC-4944-9FA1-F2904C63D7F9}"/>
    <cellStyle name="Normal 20 20 8 5" xfId="28263" xr:uid="{F517A5B5-4AA0-4FEC-98F8-D87D03B64A7B}"/>
    <cellStyle name="Normal 20 20 8 6" xfId="28264" xr:uid="{9571BB80-7DCC-4FDB-9472-40712B020006}"/>
    <cellStyle name="Normal 20 20 9" xfId="28265" xr:uid="{B4838013-596E-4CE7-8502-78C41342CE6F}"/>
    <cellStyle name="Normal 20 21" xfId="28266" xr:uid="{1CD956C1-0D28-4CC9-8987-5052790DDFF4}"/>
    <cellStyle name="Normal 20 21 10" xfId="28267" xr:uid="{319ACED7-8AB2-4BB5-90C7-007C767E7D23}"/>
    <cellStyle name="Normal 20 21 11" xfId="28268" xr:uid="{E308B6FE-938B-4FF5-AD83-CCED32ADD44A}"/>
    <cellStyle name="Normal 20 21 12" xfId="28269" xr:uid="{0AE777CA-C822-453D-8547-36625F12BE19}"/>
    <cellStyle name="Normal 20 21 13" xfId="28270" xr:uid="{50570A3D-EE7F-4961-9ABC-28AEC6ADDADD}"/>
    <cellStyle name="Normal 20 21 2" xfId="28271" xr:uid="{4E62A4E5-78E6-4920-996A-AE1E587DD99D}"/>
    <cellStyle name="Normal 20 21 2 2" xfId="28272" xr:uid="{6E59512D-CD88-4C4A-A43D-071898F43178}"/>
    <cellStyle name="Normal 20 21 2 3" xfId="28273" xr:uid="{3D166AC7-518C-4795-B8B7-952214519BAE}"/>
    <cellStyle name="Normal 20 21 2 4" xfId="28274" xr:uid="{E360094C-1C58-4B00-850C-A28575E46527}"/>
    <cellStyle name="Normal 20 21 2 5" xfId="28275" xr:uid="{452FF1BE-98D0-4139-BC76-03705BAAA19B}"/>
    <cellStyle name="Normal 20 21 2 6" xfId="28276" xr:uid="{82B0F8D6-D4B2-4D6C-9D26-018CA41A056E}"/>
    <cellStyle name="Normal 20 21 3" xfId="28277" xr:uid="{8705C0D6-401B-4F83-8AB7-AA99254C4B53}"/>
    <cellStyle name="Normal 20 21 3 2" xfId="28278" xr:uid="{DFF235D8-D69C-412B-936F-BB69E0D04593}"/>
    <cellStyle name="Normal 20 21 3 3" xfId="28279" xr:uid="{9982093F-626D-4DAB-AE80-4CA1929BA82D}"/>
    <cellStyle name="Normal 20 21 3 4" xfId="28280" xr:uid="{977FF07C-38D2-42DD-950A-7DB60377239A}"/>
    <cellStyle name="Normal 20 21 3 5" xfId="28281" xr:uid="{99F3CBC0-7478-4939-A992-416B0EDB2424}"/>
    <cellStyle name="Normal 20 21 3 6" xfId="28282" xr:uid="{4ACAB92D-A600-4307-B5A3-83B4D770D70E}"/>
    <cellStyle name="Normal 20 21 4" xfId="28283" xr:uid="{E257B6AF-66DB-436E-BCA4-A21E53C84839}"/>
    <cellStyle name="Normal 20 21 4 2" xfId="28284" xr:uid="{FEE0316B-5C29-4929-8683-4CE7F0A6F5A3}"/>
    <cellStyle name="Normal 20 21 4 3" xfId="28285" xr:uid="{03429045-AED6-4993-BC14-5549C8896E00}"/>
    <cellStyle name="Normal 20 21 4 4" xfId="28286" xr:uid="{6837F181-135F-4457-BFD9-6EB28B543C4F}"/>
    <cellStyle name="Normal 20 21 4 5" xfId="28287" xr:uid="{627CE510-D753-4352-BF95-FC2A9D4D89B0}"/>
    <cellStyle name="Normal 20 21 4 6" xfId="28288" xr:uid="{4E8FFC36-E5AE-41C4-8032-BF8D924B4BCE}"/>
    <cellStyle name="Normal 20 21 5" xfId="28289" xr:uid="{58140CFC-65D3-4E29-A55A-12BFC4FF72A5}"/>
    <cellStyle name="Normal 20 21 5 2" xfId="28290" xr:uid="{A6C22B8A-8E0C-4741-9E43-5FF4FCB7661A}"/>
    <cellStyle name="Normal 20 21 5 3" xfId="28291" xr:uid="{AAB9E64C-4BDC-4D83-84D4-76E281CD9684}"/>
    <cellStyle name="Normal 20 21 5 4" xfId="28292" xr:uid="{52CCDB86-3172-422A-8C6F-D2C86E34F77A}"/>
    <cellStyle name="Normal 20 21 5 5" xfId="28293" xr:uid="{067425F7-D935-42CF-85DF-8EEA46764734}"/>
    <cellStyle name="Normal 20 21 5 6" xfId="28294" xr:uid="{89041E00-0DCC-42E3-8DA7-6EA9753629CE}"/>
    <cellStyle name="Normal 20 21 6" xfId="28295" xr:uid="{AA830D8F-572B-4087-BACE-94FBEBB0D532}"/>
    <cellStyle name="Normal 20 21 6 2" xfId="28296" xr:uid="{277D6ED7-64A1-44A1-81C0-989FEC5C4D12}"/>
    <cellStyle name="Normal 20 21 6 3" xfId="28297" xr:uid="{FB224401-0492-4390-9E15-C480072932ED}"/>
    <cellStyle name="Normal 20 21 6 4" xfId="28298" xr:uid="{8A2B7362-E4FA-4B37-9C0C-DFFE1853725B}"/>
    <cellStyle name="Normal 20 21 6 5" xfId="28299" xr:uid="{CC146C65-4581-4BC4-8AF5-EF09971F57BA}"/>
    <cellStyle name="Normal 20 21 6 6" xfId="28300" xr:uid="{10CEF851-B4A7-466A-98C9-2654FDB6BA2A}"/>
    <cellStyle name="Normal 20 21 7" xfId="28301" xr:uid="{1A2EF070-F886-4D41-AAD5-78A030FCC470}"/>
    <cellStyle name="Normal 20 21 7 2" xfId="28302" xr:uid="{2FF77D31-06A4-4D11-B1A8-464A9697D822}"/>
    <cellStyle name="Normal 20 21 7 3" xfId="28303" xr:uid="{1DF267FD-2657-42F9-BB85-568658F0A4F2}"/>
    <cellStyle name="Normal 20 21 7 4" xfId="28304" xr:uid="{855ECF47-7FBE-4FA6-8A15-867B49912FEE}"/>
    <cellStyle name="Normal 20 21 7 5" xfId="28305" xr:uid="{99FB40B5-EF25-41BF-B84C-6491449F23B2}"/>
    <cellStyle name="Normal 20 21 7 6" xfId="28306" xr:uid="{DABD1497-8712-437D-AF78-E1C691094220}"/>
    <cellStyle name="Normal 20 21 8" xfId="28307" xr:uid="{09D3593B-1266-487D-944B-43AC4B3BBFF6}"/>
    <cellStyle name="Normal 20 21 8 2" xfId="28308" xr:uid="{9431B263-A477-45C6-9539-B900AD5AE30C}"/>
    <cellStyle name="Normal 20 21 8 3" xfId="28309" xr:uid="{047E02F4-B4DE-4D5A-A99D-4E8803548EDD}"/>
    <cellStyle name="Normal 20 21 8 4" xfId="28310" xr:uid="{6964EAFD-0D36-41D9-9EAE-F09373783A94}"/>
    <cellStyle name="Normal 20 21 8 5" xfId="28311" xr:uid="{24193902-E16E-4F06-A7B9-9407CC5E9FE2}"/>
    <cellStyle name="Normal 20 21 8 6" xfId="28312" xr:uid="{EBC881AE-3225-4422-B411-A54492B88961}"/>
    <cellStyle name="Normal 20 21 9" xfId="28313" xr:uid="{721001BA-BCE1-408F-9000-4BF76FDAE9DC}"/>
    <cellStyle name="Normal 20 22" xfId="28314" xr:uid="{FF550BCA-8AE0-445E-BA19-3814D6EFC9AA}"/>
    <cellStyle name="Normal 20 22 10" xfId="28315" xr:uid="{D900D180-36C6-4C9C-ABCF-F07E02C8010A}"/>
    <cellStyle name="Normal 20 22 11" xfId="28316" xr:uid="{B36119F8-62DE-45DB-85EC-56335693825D}"/>
    <cellStyle name="Normal 20 22 12" xfId="28317" xr:uid="{25F59294-D914-4416-9295-201F2C9739BB}"/>
    <cellStyle name="Normal 20 22 13" xfId="28318" xr:uid="{BA136DE2-9C22-46D8-98ED-E97623690048}"/>
    <cellStyle name="Normal 20 22 2" xfId="28319" xr:uid="{ED433687-5935-4C66-A96C-6C5E62EEA3DE}"/>
    <cellStyle name="Normal 20 22 2 2" xfId="28320" xr:uid="{C149CB48-D806-4A0A-9DAD-6D20B1E26562}"/>
    <cellStyle name="Normal 20 22 2 3" xfId="28321" xr:uid="{6E40413B-A1A7-409C-A6A1-77DD08DE815A}"/>
    <cellStyle name="Normal 20 22 2 4" xfId="28322" xr:uid="{1816F82E-2920-4E1A-945A-9DD555489770}"/>
    <cellStyle name="Normal 20 22 2 5" xfId="28323" xr:uid="{4E13DA5E-3526-4031-9BB4-000A432E4985}"/>
    <cellStyle name="Normal 20 22 2 6" xfId="28324" xr:uid="{6E3A77DD-5FD2-4C51-BEB1-AA689C0806C2}"/>
    <cellStyle name="Normal 20 22 3" xfId="28325" xr:uid="{3E8683B8-1169-4BE1-A06A-399658AA6FAF}"/>
    <cellStyle name="Normal 20 22 3 2" xfId="28326" xr:uid="{243A57D5-7014-4B7C-BD9A-C019F64CDE30}"/>
    <cellStyle name="Normal 20 22 3 3" xfId="28327" xr:uid="{7602AFB2-12B3-46EF-8ADA-E41C448E7AE1}"/>
    <cellStyle name="Normal 20 22 3 4" xfId="28328" xr:uid="{4E56E752-B812-4062-BF53-7F724C9B0F63}"/>
    <cellStyle name="Normal 20 22 3 5" xfId="28329" xr:uid="{6C8991DB-8184-4B31-8355-068F6DF62588}"/>
    <cellStyle name="Normal 20 22 3 6" xfId="28330" xr:uid="{F475B8DF-2CE2-4CE6-995A-6AB2ADC31293}"/>
    <cellStyle name="Normal 20 22 4" xfId="28331" xr:uid="{C860DF2B-F7A4-448C-B7D7-E225893C777F}"/>
    <cellStyle name="Normal 20 22 4 2" xfId="28332" xr:uid="{93BFD79E-B609-4B25-80BB-82DE55815438}"/>
    <cellStyle name="Normal 20 22 4 3" xfId="28333" xr:uid="{50788737-DABD-4DD1-9FA3-E0D6BDF48242}"/>
    <cellStyle name="Normal 20 22 4 4" xfId="28334" xr:uid="{0088BEFE-F03C-4E3D-8A27-EB2954E865A6}"/>
    <cellStyle name="Normal 20 22 4 5" xfId="28335" xr:uid="{44332DD6-9054-4264-9431-A978F8BB9E6D}"/>
    <cellStyle name="Normal 20 22 4 6" xfId="28336" xr:uid="{6BB0735E-6739-43EB-A996-A84D6CB01224}"/>
    <cellStyle name="Normal 20 22 5" xfId="28337" xr:uid="{1883874D-C18C-4A04-AF7E-DA768E9CBA81}"/>
    <cellStyle name="Normal 20 22 5 2" xfId="28338" xr:uid="{AF2E428D-CBD6-41DE-9891-676EE28014CB}"/>
    <cellStyle name="Normal 20 22 5 3" xfId="28339" xr:uid="{2CA747D2-DF09-4DD2-9880-0590BB092F45}"/>
    <cellStyle name="Normal 20 22 5 4" xfId="28340" xr:uid="{A3E8789D-DD66-40DE-B398-18F042C400C7}"/>
    <cellStyle name="Normal 20 22 5 5" xfId="28341" xr:uid="{EC177BBC-5D3C-4827-9C6E-8F5BFFD8B377}"/>
    <cellStyle name="Normal 20 22 5 6" xfId="28342" xr:uid="{08D9E350-B841-48B8-8ECC-30928F7FC016}"/>
    <cellStyle name="Normal 20 22 6" xfId="28343" xr:uid="{A19B07F5-39FE-416E-B7B2-B31DEC48C797}"/>
    <cellStyle name="Normal 20 22 6 2" xfId="28344" xr:uid="{98B20AE2-9CF8-4F98-91A9-2394F8EA9869}"/>
    <cellStyle name="Normal 20 22 6 3" xfId="28345" xr:uid="{D42B915B-806C-40BD-8213-D706C1CFF1E3}"/>
    <cellStyle name="Normal 20 22 6 4" xfId="28346" xr:uid="{6F31709D-66A8-438B-902F-50956E8BB6E5}"/>
    <cellStyle name="Normal 20 22 6 5" xfId="28347" xr:uid="{EE2FE385-DA67-437F-8456-BA63505472C1}"/>
    <cellStyle name="Normal 20 22 6 6" xfId="28348" xr:uid="{A5485C41-5AC1-42AC-8D8E-A1DA0AD8F407}"/>
    <cellStyle name="Normal 20 22 7" xfId="28349" xr:uid="{AB3FAD54-DCDD-4C7A-917C-43BFE6A2466E}"/>
    <cellStyle name="Normal 20 22 7 2" xfId="28350" xr:uid="{5F21ADCD-BBAA-4CFA-9E93-DDC4F0FA1689}"/>
    <cellStyle name="Normal 20 22 7 3" xfId="28351" xr:uid="{5EDEBB0D-5AA7-4420-AD30-70D69CD3564B}"/>
    <cellStyle name="Normal 20 22 7 4" xfId="28352" xr:uid="{A56C93C1-AA31-4E0A-BE5A-B1AEB9D39F86}"/>
    <cellStyle name="Normal 20 22 7 5" xfId="28353" xr:uid="{2914A8F2-A3D7-4B22-93B1-B24735ACAE38}"/>
    <cellStyle name="Normal 20 22 7 6" xfId="28354" xr:uid="{398996E8-6B4E-4E0A-96C0-D5247C82E998}"/>
    <cellStyle name="Normal 20 22 8" xfId="28355" xr:uid="{20A8FCFA-87DF-45E9-889C-99D7D45B6BEF}"/>
    <cellStyle name="Normal 20 22 8 2" xfId="28356" xr:uid="{EC117100-E604-4459-91F3-4C830D5BD7EC}"/>
    <cellStyle name="Normal 20 22 8 3" xfId="28357" xr:uid="{1811E6DB-11BD-4A43-8380-76698CCE6035}"/>
    <cellStyle name="Normal 20 22 8 4" xfId="28358" xr:uid="{8572995A-6B9F-4134-9CFC-8886CCFDDAAD}"/>
    <cellStyle name="Normal 20 22 8 5" xfId="28359" xr:uid="{5D1533E2-7580-4047-A417-F2006417FA31}"/>
    <cellStyle name="Normal 20 22 8 6" xfId="28360" xr:uid="{2E8F6963-DF8E-407C-AD60-AEC28105DECB}"/>
    <cellStyle name="Normal 20 22 9" xfId="28361" xr:uid="{A26027EB-92F1-4E0E-956E-E461216F7AF8}"/>
    <cellStyle name="Normal 20 23" xfId="28362" xr:uid="{4836C858-A0AB-4810-AD98-0477D625D7BA}"/>
    <cellStyle name="Normal 20 23 10" xfId="28363" xr:uid="{1FEA9DBC-F7BF-44C8-861E-FDD57228153D}"/>
    <cellStyle name="Normal 20 23 11" xfId="28364" xr:uid="{0B3C2A6B-8FE2-48DD-992F-8C9BFDF422D6}"/>
    <cellStyle name="Normal 20 23 12" xfId="28365" xr:uid="{FCB6D791-F587-4121-AC06-EFD5CC881ABB}"/>
    <cellStyle name="Normal 20 23 13" xfId="28366" xr:uid="{92C93400-958D-4C39-BE79-E33152F75B84}"/>
    <cellStyle name="Normal 20 23 2" xfId="28367" xr:uid="{4DFB2674-C56E-462A-8802-BAC982A1E292}"/>
    <cellStyle name="Normal 20 23 2 2" xfId="28368" xr:uid="{C48E19B0-2A4F-4D06-A00C-141CD5A65A92}"/>
    <cellStyle name="Normal 20 23 2 3" xfId="28369" xr:uid="{DCFE4AF1-A09A-4DB9-8630-E7382E8D03F9}"/>
    <cellStyle name="Normal 20 23 2 4" xfId="28370" xr:uid="{62D88514-7BE3-48D8-9E9D-67934B687ED8}"/>
    <cellStyle name="Normal 20 23 2 5" xfId="28371" xr:uid="{58EC07A4-FCFD-4A61-8266-B8270BEBD1BE}"/>
    <cellStyle name="Normal 20 23 2 6" xfId="28372" xr:uid="{7C7C633F-55D4-49A1-B673-3269994D7DBD}"/>
    <cellStyle name="Normal 20 23 3" xfId="28373" xr:uid="{F936708A-DB96-45CA-B986-5C1D2E40B2F8}"/>
    <cellStyle name="Normal 20 23 3 2" xfId="28374" xr:uid="{32BC5E02-D66B-418A-B58C-3EC62D9D0FCE}"/>
    <cellStyle name="Normal 20 23 3 3" xfId="28375" xr:uid="{CB8C0E1A-C92E-42EE-8B1E-2E8FD13905E5}"/>
    <cellStyle name="Normal 20 23 3 4" xfId="28376" xr:uid="{31AA2D5E-CF46-4A2C-B203-4157ED65BA3E}"/>
    <cellStyle name="Normal 20 23 3 5" xfId="28377" xr:uid="{6873961C-636A-40DF-AEE7-4D45BD02EB37}"/>
    <cellStyle name="Normal 20 23 3 6" xfId="28378" xr:uid="{C02F248F-F26E-4308-BC37-26FF03EEAF50}"/>
    <cellStyle name="Normal 20 23 4" xfId="28379" xr:uid="{B8399B19-13EA-48EA-9502-6AAB96741D28}"/>
    <cellStyle name="Normal 20 23 4 2" xfId="28380" xr:uid="{04D852F6-D1DD-45E8-B893-609675E3B788}"/>
    <cellStyle name="Normal 20 23 4 3" xfId="28381" xr:uid="{8B8C55E2-43C4-4FF8-9F15-9B30B7F760AE}"/>
    <cellStyle name="Normal 20 23 4 4" xfId="28382" xr:uid="{258AFAD6-A3D9-4639-A0FE-EADB3791CE48}"/>
    <cellStyle name="Normal 20 23 4 5" xfId="28383" xr:uid="{DF961785-CEEA-46ED-859E-CA8838E2B58D}"/>
    <cellStyle name="Normal 20 23 4 6" xfId="28384" xr:uid="{36D124EA-64D6-4F8F-B81F-5A4AF1A3CA38}"/>
    <cellStyle name="Normal 20 23 5" xfId="28385" xr:uid="{C09C44C1-CE35-4900-BB42-2871C24B42CA}"/>
    <cellStyle name="Normal 20 23 5 2" xfId="28386" xr:uid="{B739A75B-8EA1-4DBC-8A70-0415EF551508}"/>
    <cellStyle name="Normal 20 23 5 3" xfId="28387" xr:uid="{0DC360AA-4F6E-4B07-B130-7D2C2FD34FB3}"/>
    <cellStyle name="Normal 20 23 5 4" xfId="28388" xr:uid="{8C3973BA-538F-42F2-8853-E27028553D65}"/>
    <cellStyle name="Normal 20 23 5 5" xfId="28389" xr:uid="{44DEF62D-368F-47B5-A45F-393D21C59400}"/>
    <cellStyle name="Normal 20 23 5 6" xfId="28390" xr:uid="{CEBAC3AC-3454-4831-90EE-241F79D87943}"/>
    <cellStyle name="Normal 20 23 6" xfId="28391" xr:uid="{9AA33B49-E9B7-4E82-9528-3804D2A1B7D3}"/>
    <cellStyle name="Normal 20 23 6 2" xfId="28392" xr:uid="{A3358783-A0AF-48C3-BE4C-7B2DC467F632}"/>
    <cellStyle name="Normal 20 23 6 3" xfId="28393" xr:uid="{45F5D5D5-6345-4595-90FB-B3279DB232F7}"/>
    <cellStyle name="Normal 20 23 6 4" xfId="28394" xr:uid="{A4CF4215-0CFC-4519-A0E3-00BF3D433CAA}"/>
    <cellStyle name="Normal 20 23 6 5" xfId="28395" xr:uid="{87506CA0-04A1-4BA6-A7AF-179176FE99E6}"/>
    <cellStyle name="Normal 20 23 6 6" xfId="28396" xr:uid="{D29AEB66-E4A1-4343-B122-D8102BFFE88F}"/>
    <cellStyle name="Normal 20 23 7" xfId="28397" xr:uid="{3E720D14-3C6F-4E91-AEB0-019E48D495A1}"/>
    <cellStyle name="Normal 20 23 7 2" xfId="28398" xr:uid="{91328C38-E920-499B-B1EE-650DDF16DEDF}"/>
    <cellStyle name="Normal 20 23 7 3" xfId="28399" xr:uid="{7A4DAF48-480A-4C88-8DAA-7E802BDD1D6C}"/>
    <cellStyle name="Normal 20 23 7 4" xfId="28400" xr:uid="{FA1D2190-83F8-4E4D-8EFE-F79B56A89364}"/>
    <cellStyle name="Normal 20 23 7 5" xfId="28401" xr:uid="{686AA7A2-4889-494D-89DE-72329148B7A6}"/>
    <cellStyle name="Normal 20 23 7 6" xfId="28402" xr:uid="{4C68D056-5E14-480D-B692-29A7C17DEA0D}"/>
    <cellStyle name="Normal 20 23 8" xfId="28403" xr:uid="{C5B327DD-E7B8-4A69-8F5E-6781F23ED67D}"/>
    <cellStyle name="Normal 20 23 8 2" xfId="28404" xr:uid="{957F3C4C-D254-42D4-B88C-8E7B54ED9D61}"/>
    <cellStyle name="Normal 20 23 8 3" xfId="28405" xr:uid="{F4455FB7-6AB0-429F-A991-CE00D339D582}"/>
    <cellStyle name="Normal 20 23 8 4" xfId="28406" xr:uid="{2EEC62DC-1257-4A62-9C63-F27E0745DD7D}"/>
    <cellStyle name="Normal 20 23 8 5" xfId="28407" xr:uid="{0DC80930-7F22-4D50-99C4-B3DA0B7490EB}"/>
    <cellStyle name="Normal 20 23 8 6" xfId="28408" xr:uid="{C572E167-FD68-436F-B2C9-FA6BB5CCF3CB}"/>
    <cellStyle name="Normal 20 23 9" xfId="28409" xr:uid="{C12FB7A6-09C3-4E30-8B09-4E466FC0D9CD}"/>
    <cellStyle name="Normal 20 24" xfId="28410" xr:uid="{B6BCA64D-6823-4961-AB97-087A0DB90B1F}"/>
    <cellStyle name="Normal 20 24 10" xfId="28411" xr:uid="{AFEFCB51-FCF3-40F6-9A8F-7461156B7358}"/>
    <cellStyle name="Normal 20 24 11" xfId="28412" xr:uid="{BA3EEF6B-1B0A-46A4-9763-C98EDBDA31AC}"/>
    <cellStyle name="Normal 20 24 12" xfId="28413" xr:uid="{60DF3D23-18EF-41F4-B054-B29B2524E117}"/>
    <cellStyle name="Normal 20 24 13" xfId="28414" xr:uid="{0364115D-EA52-4378-8C72-EF994D4E0E82}"/>
    <cellStyle name="Normal 20 24 2" xfId="28415" xr:uid="{80B93C6A-72F0-4E10-9874-25F55AE4EAB3}"/>
    <cellStyle name="Normal 20 24 2 2" xfId="28416" xr:uid="{1911C9B7-26B0-4BBA-B27A-FE735DE289EF}"/>
    <cellStyle name="Normal 20 24 2 3" xfId="28417" xr:uid="{17754EF5-AA63-493B-8A67-C0ED73623027}"/>
    <cellStyle name="Normal 20 24 2 4" xfId="28418" xr:uid="{B17F109E-0B7F-4180-AD5E-EF95D32C77B1}"/>
    <cellStyle name="Normal 20 24 2 5" xfId="28419" xr:uid="{BA268250-3B81-4B6C-8587-B5378651B00D}"/>
    <cellStyle name="Normal 20 24 2 6" xfId="28420" xr:uid="{634AC66F-FE01-4244-850D-17901D53915E}"/>
    <cellStyle name="Normal 20 24 3" xfId="28421" xr:uid="{B7BBC1B4-A031-49F7-900B-0387714A415C}"/>
    <cellStyle name="Normal 20 24 3 2" xfId="28422" xr:uid="{F172ACA0-CD95-4AAD-BB3C-5182D950D36E}"/>
    <cellStyle name="Normal 20 24 3 3" xfId="28423" xr:uid="{B3618342-77F8-468E-8A36-25C406536B72}"/>
    <cellStyle name="Normal 20 24 3 4" xfId="28424" xr:uid="{8F9CF2D6-88CC-4B45-B557-54A1A7A44047}"/>
    <cellStyle name="Normal 20 24 3 5" xfId="28425" xr:uid="{302F63E4-BC70-4560-86C8-F56D04671A60}"/>
    <cellStyle name="Normal 20 24 3 6" xfId="28426" xr:uid="{E0F04F94-3C0E-474E-AE0F-9DFDB1BC9339}"/>
    <cellStyle name="Normal 20 24 4" xfId="28427" xr:uid="{B7BCBC1F-C681-4A28-9547-FA81ED855ED3}"/>
    <cellStyle name="Normal 20 24 4 2" xfId="28428" xr:uid="{3272EEB6-783E-4666-98D3-314FA2A37938}"/>
    <cellStyle name="Normal 20 24 4 3" xfId="28429" xr:uid="{3AA3212C-E0A7-4541-A1B3-37061B6D16A5}"/>
    <cellStyle name="Normal 20 24 4 4" xfId="28430" xr:uid="{2C0EA400-17E2-46C8-B9AC-8EB42CFE4ED6}"/>
    <cellStyle name="Normal 20 24 4 5" xfId="28431" xr:uid="{B3A5E6DD-3C08-4FC0-BBB6-1EC179209BAA}"/>
    <cellStyle name="Normal 20 24 4 6" xfId="28432" xr:uid="{580AFCEB-3991-45B1-A806-5067B7801A46}"/>
    <cellStyle name="Normal 20 24 5" xfId="28433" xr:uid="{86881DBF-FC5F-4D40-A6C5-86E233A8507F}"/>
    <cellStyle name="Normal 20 24 5 2" xfId="28434" xr:uid="{8408D2D4-1ABD-45D5-83EF-4AAA36FABB04}"/>
    <cellStyle name="Normal 20 24 5 3" xfId="28435" xr:uid="{3C43AA67-9C6A-41AC-8A83-DBC9DB9A946C}"/>
    <cellStyle name="Normal 20 24 5 4" xfId="28436" xr:uid="{557EC468-1FC8-4D4D-ADB9-3614F333DC35}"/>
    <cellStyle name="Normal 20 24 5 5" xfId="28437" xr:uid="{6299AB15-7470-40F1-885C-D8408E1F0DE3}"/>
    <cellStyle name="Normal 20 24 5 6" xfId="28438" xr:uid="{43CC8988-8FA6-4F70-95DE-CB294C20A4E7}"/>
    <cellStyle name="Normal 20 24 6" xfId="28439" xr:uid="{B11F877A-1162-4047-89B2-FC2BDAA885D0}"/>
    <cellStyle name="Normal 20 24 6 2" xfId="28440" xr:uid="{858DC489-DE96-4D75-956C-D2E1E3187BC3}"/>
    <cellStyle name="Normal 20 24 6 3" xfId="28441" xr:uid="{FBAFD25E-3A2F-46E4-A52E-4009AEF6139C}"/>
    <cellStyle name="Normal 20 24 6 4" xfId="28442" xr:uid="{EC3444F4-3041-4A04-B61C-3391260B8C54}"/>
    <cellStyle name="Normal 20 24 6 5" xfId="28443" xr:uid="{55D163CB-B1BB-4F58-9852-8EB06F9A8B66}"/>
    <cellStyle name="Normal 20 24 6 6" xfId="28444" xr:uid="{A5617AFB-072E-45B6-9899-ABF7819B934C}"/>
    <cellStyle name="Normal 20 24 7" xfId="28445" xr:uid="{DE88387D-003B-4608-8A66-14EFCC50B37F}"/>
    <cellStyle name="Normal 20 24 7 2" xfId="28446" xr:uid="{C0B0EDA0-3FF7-49F3-80F9-AA7238DA9E47}"/>
    <cellStyle name="Normal 20 24 7 3" xfId="28447" xr:uid="{AEEBA071-DFEB-4F9B-8275-901B9BBABF25}"/>
    <cellStyle name="Normal 20 24 7 4" xfId="28448" xr:uid="{5A757349-5CFA-45AA-A8E5-C2E74602721A}"/>
    <cellStyle name="Normal 20 24 7 5" xfId="28449" xr:uid="{0E3D6851-7202-4CEF-AE26-4933FE61B79E}"/>
    <cellStyle name="Normal 20 24 7 6" xfId="28450" xr:uid="{6A7DE79A-6C4A-436E-8AB4-6FE2DF406668}"/>
    <cellStyle name="Normal 20 24 8" xfId="28451" xr:uid="{A51353C5-C1AD-416E-A7EB-E079DA258508}"/>
    <cellStyle name="Normal 20 24 8 2" xfId="28452" xr:uid="{D12B92E6-A24F-476B-B82A-FD1025E8120B}"/>
    <cellStyle name="Normal 20 24 8 3" xfId="28453" xr:uid="{8F50E693-DD67-4B25-8990-3DA333CCC589}"/>
    <cellStyle name="Normal 20 24 8 4" xfId="28454" xr:uid="{12F61095-D54A-4D94-B0A8-F1470BC1A65D}"/>
    <cellStyle name="Normal 20 24 8 5" xfId="28455" xr:uid="{CE6000D6-1795-4963-B837-656D9BC081AC}"/>
    <cellStyle name="Normal 20 24 8 6" xfId="28456" xr:uid="{3091F17E-D17F-40C0-A2D0-C38AE79C3F60}"/>
    <cellStyle name="Normal 20 24 9" xfId="28457" xr:uid="{783DEC41-72E9-456B-9C63-854A5ACB56A5}"/>
    <cellStyle name="Normal 20 25" xfId="28458" xr:uid="{A9DE7437-DD53-4A2A-981E-974559A23820}"/>
    <cellStyle name="Normal 20 25 2" xfId="28459" xr:uid="{DF92EA7A-36FA-4323-B9FF-1E2B5F2A48A3}"/>
    <cellStyle name="Normal 20 25 3" xfId="28460" xr:uid="{2B8BBA61-D5E4-477B-8C9A-CD76D9C98FA8}"/>
    <cellStyle name="Normal 20 25 4" xfId="28461" xr:uid="{2C960A62-7823-4F34-AE04-EE41792888BD}"/>
    <cellStyle name="Normal 20 25 5" xfId="28462" xr:uid="{7304448C-F3E7-4228-AD5D-3886C5AC54F8}"/>
    <cellStyle name="Normal 20 25 6" xfId="28463" xr:uid="{1F298C17-CFB6-4993-AA7C-0FEC610A0122}"/>
    <cellStyle name="Normal 20 26" xfId="28464" xr:uid="{5458C7E9-5306-4001-BB29-3E93ED89EF11}"/>
    <cellStyle name="Normal 20 26 2" xfId="28465" xr:uid="{57015DE6-476F-444D-A617-981A7E9FCFA4}"/>
    <cellStyle name="Normal 20 26 3" xfId="28466" xr:uid="{44B75687-AC7F-441C-AFEA-665E59524ED5}"/>
    <cellStyle name="Normal 20 26 4" xfId="28467" xr:uid="{19BEF36E-2376-4169-86D2-422DF136E47E}"/>
    <cellStyle name="Normal 20 26 5" xfId="28468" xr:uid="{4F0458CC-815D-40CB-9543-672ED7E649D9}"/>
    <cellStyle name="Normal 20 26 6" xfId="28469" xr:uid="{0D5F362A-A030-49FE-87C7-4230320CC57F}"/>
    <cellStyle name="Normal 20 27" xfId="28470" xr:uid="{75B50E48-F821-4F25-BA4B-505D2961D4A4}"/>
    <cellStyle name="Normal 20 27 2" xfId="28471" xr:uid="{637FA40A-772A-44A5-814F-3ABF7C019C46}"/>
    <cellStyle name="Normal 20 27 3" xfId="28472" xr:uid="{C1C32124-5EC8-4E93-8AFD-0270A473AA66}"/>
    <cellStyle name="Normal 20 27 4" xfId="28473" xr:uid="{F318D026-8597-42EF-B022-EBA58C2C1FFF}"/>
    <cellStyle name="Normal 20 27 5" xfId="28474" xr:uid="{D2AD358C-8A67-4250-8FE2-C87962A860DE}"/>
    <cellStyle name="Normal 20 27 6" xfId="28475" xr:uid="{86F182BF-842C-4D3E-A9D6-59B60A2A3971}"/>
    <cellStyle name="Normal 20 28" xfId="28476" xr:uid="{34672565-6D9C-4DFC-9F37-134C25C841B7}"/>
    <cellStyle name="Normal 20 28 2" xfId="28477" xr:uid="{BCD79C22-9A7B-4DFD-8913-C9449B29A347}"/>
    <cellStyle name="Normal 20 28 3" xfId="28478" xr:uid="{535C6440-C567-438C-92DD-8A68245E8E28}"/>
    <cellStyle name="Normal 20 28 4" xfId="28479" xr:uid="{26AF994E-ECC6-46F3-AF5F-A4D344E30EB4}"/>
    <cellStyle name="Normal 20 28 5" xfId="28480" xr:uid="{6FBFBBEC-546A-4B91-A343-9CB2A1C39B81}"/>
    <cellStyle name="Normal 20 28 6" xfId="28481" xr:uid="{600B257E-81EB-48E0-8850-23425F37637A}"/>
    <cellStyle name="Normal 20 29" xfId="28482" xr:uid="{6BAEB9F6-3C56-44C3-BECA-1DF3DC7F2553}"/>
    <cellStyle name="Normal 20 29 2" xfId="28483" xr:uid="{2309DE88-EDA1-4B98-A170-D6F51CB32874}"/>
    <cellStyle name="Normal 20 29 3" xfId="28484" xr:uid="{C1AB3561-45F6-4F82-8B3B-9989E4B2C64E}"/>
    <cellStyle name="Normal 20 29 4" xfId="28485" xr:uid="{3F243067-291C-4B51-AD2F-960C1CDAF6C9}"/>
    <cellStyle name="Normal 20 29 5" xfId="28486" xr:uid="{B0E23E90-1212-443B-810B-5770008D1618}"/>
    <cellStyle name="Normal 20 29 6" xfId="28487" xr:uid="{D3CB0ED4-E11B-4A40-A124-FB07CDCA4D96}"/>
    <cellStyle name="Normal 20 3" xfId="28488" xr:uid="{C1C0D6F8-77FE-49F7-BBA9-E20D05A5193C}"/>
    <cellStyle name="Normal 20 3 10" xfId="28489" xr:uid="{896755C5-FCB5-463B-B7C5-8F5EFBF6F256}"/>
    <cellStyle name="Normal 20 3 11" xfId="28490" xr:uid="{A0D4BC87-34EA-4467-BF1A-88C570A4AA36}"/>
    <cellStyle name="Normal 20 3 12" xfId="28491" xr:uid="{55023C22-9A69-4DF1-A9DD-B59CD63F0630}"/>
    <cellStyle name="Normal 20 3 13" xfId="28492" xr:uid="{AFA2D231-42AF-4691-AD14-2D8706BFD153}"/>
    <cellStyle name="Normal 20 3 2" xfId="28493" xr:uid="{42EF8F86-953C-4BEA-817F-CD65DB1DBA64}"/>
    <cellStyle name="Normal 20 3 2 2" xfId="28494" xr:uid="{7B8C2E1D-9331-4D2E-9176-B4E220D44B58}"/>
    <cellStyle name="Normal 20 3 2 3" xfId="28495" xr:uid="{EDBD6F0B-9891-403F-8851-51056CAF02FF}"/>
    <cellStyle name="Normal 20 3 2 4" xfId="28496" xr:uid="{BA08E157-4DB8-4938-B09C-089248E53DEA}"/>
    <cellStyle name="Normal 20 3 2 5" xfId="28497" xr:uid="{02AB3494-95C7-479A-B43A-0CCD9275DD2E}"/>
    <cellStyle name="Normal 20 3 2 6" xfId="28498" xr:uid="{ED37DC68-849E-476D-AE68-81934E417FA0}"/>
    <cellStyle name="Normal 20 3 3" xfId="28499" xr:uid="{48AF847B-F4D6-49D9-A218-9F15A519947B}"/>
    <cellStyle name="Normal 20 3 3 2" xfId="28500" xr:uid="{8C5585E5-3AFE-4CE8-9EEF-BB226FAC9C95}"/>
    <cellStyle name="Normal 20 3 3 3" xfId="28501" xr:uid="{C34470AC-AA1F-4A38-8B48-813878045730}"/>
    <cellStyle name="Normal 20 3 3 4" xfId="28502" xr:uid="{FC0D3903-0F06-43C0-8EB8-E039C5B6C8E9}"/>
    <cellStyle name="Normal 20 3 3 5" xfId="28503" xr:uid="{F3339BDC-4CD3-41F2-96CE-1656DD906BD3}"/>
    <cellStyle name="Normal 20 3 3 6" xfId="28504" xr:uid="{E3517C0C-0044-4558-8B5A-1A0F873A8727}"/>
    <cellStyle name="Normal 20 3 4" xfId="28505" xr:uid="{3F71C8C4-87E9-4351-9BBC-D88904E1E51B}"/>
    <cellStyle name="Normal 20 3 4 2" xfId="28506" xr:uid="{373E7292-B6CA-41D4-BE6C-FE88FF9E57C4}"/>
    <cellStyle name="Normal 20 3 4 3" xfId="28507" xr:uid="{B9ECA816-0FEB-4FEC-AA16-6C69932F7C6D}"/>
    <cellStyle name="Normal 20 3 4 4" xfId="28508" xr:uid="{F10E9A60-9D93-464C-9C45-C9A233595182}"/>
    <cellStyle name="Normal 20 3 4 5" xfId="28509" xr:uid="{7F71B414-44D7-40BF-8FD8-34AEEDC89941}"/>
    <cellStyle name="Normal 20 3 4 6" xfId="28510" xr:uid="{C8FC936D-827C-496A-914E-E76E36730BAB}"/>
    <cellStyle name="Normal 20 3 5" xfId="28511" xr:uid="{FC4075CA-B56E-49C4-9DA7-5D2998F13C66}"/>
    <cellStyle name="Normal 20 3 5 2" xfId="28512" xr:uid="{B86F260E-356D-4899-9CF7-E34D90318381}"/>
    <cellStyle name="Normal 20 3 5 3" xfId="28513" xr:uid="{74D2B3BD-81E9-4B90-9154-56C67312823E}"/>
    <cellStyle name="Normal 20 3 5 4" xfId="28514" xr:uid="{789521BE-B2EA-4680-BB4A-C899900DCA24}"/>
    <cellStyle name="Normal 20 3 5 5" xfId="28515" xr:uid="{DEE37CF1-3809-44D9-98AC-C8462C03E267}"/>
    <cellStyle name="Normal 20 3 5 6" xfId="28516" xr:uid="{06C61BCB-9207-4EF2-A6E7-F6EB3F9B4696}"/>
    <cellStyle name="Normal 20 3 6" xfId="28517" xr:uid="{CB3D203A-5839-42A8-91E5-B03DD8754F40}"/>
    <cellStyle name="Normal 20 3 6 2" xfId="28518" xr:uid="{8804AB02-45E0-486E-BFA1-1A4EDCC51322}"/>
    <cellStyle name="Normal 20 3 6 3" xfId="28519" xr:uid="{C743D738-CB38-487C-81FC-4825577A20E3}"/>
    <cellStyle name="Normal 20 3 6 4" xfId="28520" xr:uid="{AD81B0CD-D7B6-4FB7-B151-1E867B9BD6F5}"/>
    <cellStyle name="Normal 20 3 6 5" xfId="28521" xr:uid="{5EB5ADAA-2DF1-44E1-8C40-6A99068DDE82}"/>
    <cellStyle name="Normal 20 3 6 6" xfId="28522" xr:uid="{C1BCC6AE-9D48-477B-945C-FC09D685F1C7}"/>
    <cellStyle name="Normal 20 3 7" xfId="28523" xr:uid="{77CC316B-113E-460A-9E5E-44BE22947A07}"/>
    <cellStyle name="Normal 20 3 7 2" xfId="28524" xr:uid="{AB9C2C45-723D-4D59-B1D7-8774B2746C52}"/>
    <cellStyle name="Normal 20 3 7 3" xfId="28525" xr:uid="{ABDA115B-C6B1-4DB5-84FE-336E1C5478A3}"/>
    <cellStyle name="Normal 20 3 7 4" xfId="28526" xr:uid="{8675FD68-6BBA-4593-ADBE-C6FDD7769A06}"/>
    <cellStyle name="Normal 20 3 7 5" xfId="28527" xr:uid="{D7226C98-C739-4650-B3CF-049FA4FF4C0F}"/>
    <cellStyle name="Normal 20 3 7 6" xfId="28528" xr:uid="{5A136023-B128-4C6B-B603-38BE6F19F49B}"/>
    <cellStyle name="Normal 20 3 8" xfId="28529" xr:uid="{ECE96005-B851-4706-9E3F-585C5EE02A59}"/>
    <cellStyle name="Normal 20 3 8 2" xfId="28530" xr:uid="{598F7FF2-D44C-43D8-B5CE-C81AA60A2B4C}"/>
    <cellStyle name="Normal 20 3 8 3" xfId="28531" xr:uid="{9378E22B-BC86-43BE-B292-91B307FDA2B6}"/>
    <cellStyle name="Normal 20 3 8 4" xfId="28532" xr:uid="{F0B0B20B-DEDE-4564-8880-1FE314D43615}"/>
    <cellStyle name="Normal 20 3 8 5" xfId="28533" xr:uid="{4D8BD2AB-0912-4ECC-82BE-FD108600E806}"/>
    <cellStyle name="Normal 20 3 8 6" xfId="28534" xr:uid="{33A3D371-5DC2-43B4-BD07-7AFF0B12D5B7}"/>
    <cellStyle name="Normal 20 3 9" xfId="28535" xr:uid="{33A31E1D-A0C0-46E1-98F9-FA4D50D55104}"/>
    <cellStyle name="Normal 20 30" xfId="28536" xr:uid="{80BB8ADA-917E-48B3-AF07-AC208893F79F}"/>
    <cellStyle name="Normal 20 30 2" xfId="28537" xr:uid="{158B005B-F314-4D33-81FB-8981D5279D16}"/>
    <cellStyle name="Normal 20 30 3" xfId="28538" xr:uid="{A04BC2F6-1A60-488C-93A8-2BE4A38FCFF0}"/>
    <cellStyle name="Normal 20 30 4" xfId="28539" xr:uid="{37BDAC99-2DA5-40C4-A912-77B1559C1569}"/>
    <cellStyle name="Normal 20 30 5" xfId="28540" xr:uid="{3F97EC77-E675-4260-9DD3-403998B01C59}"/>
    <cellStyle name="Normal 20 30 6" xfId="28541" xr:uid="{2EB4DD7D-8C12-4509-8906-93AF0FDB1606}"/>
    <cellStyle name="Normal 20 31" xfId="28542" xr:uid="{50BABE3B-2ECF-4137-955B-546BEEBC4EA3}"/>
    <cellStyle name="Normal 20 31 2" xfId="28543" xr:uid="{1ED78567-1AC7-4FD6-B12E-5D410B41222F}"/>
    <cellStyle name="Normal 20 31 3" xfId="28544" xr:uid="{2FCA53A6-AB69-465D-A42C-FF7255452D51}"/>
    <cellStyle name="Normal 20 31 4" xfId="28545" xr:uid="{D6C802C4-1619-4675-A4E1-12AEC1F052CA}"/>
    <cellStyle name="Normal 20 31 5" xfId="28546" xr:uid="{F7C806DA-8339-445D-88D7-13D7F51303AC}"/>
    <cellStyle name="Normal 20 31 6" xfId="28547" xr:uid="{21B214CA-C082-4473-86BD-D479DA958946}"/>
    <cellStyle name="Normal 20 32" xfId="28548" xr:uid="{CF609E5F-2C0E-4EB2-AEA9-A6F34349379A}"/>
    <cellStyle name="Normal 20 33" xfId="28549" xr:uid="{E34974B0-BD99-4BDC-A769-4BD8A900A9E2}"/>
    <cellStyle name="Normal 20 34" xfId="28550" xr:uid="{2C646D86-5736-4243-A406-E6CD8D9B57BF}"/>
    <cellStyle name="Normal 20 35" xfId="28551" xr:uid="{CD76DDB4-E432-4D31-95C2-99DFA5AF22D2}"/>
    <cellStyle name="Normal 20 36" xfId="28552" xr:uid="{AB28BFC8-FBF2-4E40-867D-AE7E28EBF028}"/>
    <cellStyle name="Normal 20 4" xfId="28553" xr:uid="{C1C5821D-76BD-4010-B33B-7A96D5A64AEF}"/>
    <cellStyle name="Normal 20 4 10" xfId="28554" xr:uid="{C858C75E-FDE3-4623-A1F8-6FE566585CF5}"/>
    <cellStyle name="Normal 20 4 11" xfId="28555" xr:uid="{59A1720F-C4AA-4D81-86D4-ADE64412A43D}"/>
    <cellStyle name="Normal 20 4 12" xfId="28556" xr:uid="{8ECFF62A-E064-412C-BFE9-5EE91B70ACC4}"/>
    <cellStyle name="Normal 20 4 13" xfId="28557" xr:uid="{469FC409-424C-42C9-A16A-59D45F79DA20}"/>
    <cellStyle name="Normal 20 4 2" xfId="28558" xr:uid="{24B86C6B-7AEC-48E2-B2D2-FBFC49BC5A45}"/>
    <cellStyle name="Normal 20 4 2 2" xfId="28559" xr:uid="{BEBB23A3-52B3-4954-9DFA-BB9F568D985B}"/>
    <cellStyle name="Normal 20 4 2 3" xfId="28560" xr:uid="{F713BBF9-F5EA-40CF-B3E2-03317C57CC93}"/>
    <cellStyle name="Normal 20 4 2 4" xfId="28561" xr:uid="{8FBCB0F4-2F1F-41A8-8C11-46A56876C884}"/>
    <cellStyle name="Normal 20 4 2 5" xfId="28562" xr:uid="{1CEA394B-0D55-4E20-8404-33883A0C692B}"/>
    <cellStyle name="Normal 20 4 2 6" xfId="28563" xr:uid="{4B967A74-2B67-4330-9FF2-A57540AC80AA}"/>
    <cellStyle name="Normal 20 4 3" xfId="28564" xr:uid="{6EE1E51C-4738-4664-8B3D-552476FE11C2}"/>
    <cellStyle name="Normal 20 4 3 2" xfId="28565" xr:uid="{5AFEA85D-11AA-4DDD-A210-6238C21D8602}"/>
    <cellStyle name="Normal 20 4 3 3" xfId="28566" xr:uid="{F1D13475-1217-4DD4-ABD0-40C8B679A4B9}"/>
    <cellStyle name="Normal 20 4 3 4" xfId="28567" xr:uid="{893F5CD1-87F6-4EEC-BAC9-B606DFA45166}"/>
    <cellStyle name="Normal 20 4 3 5" xfId="28568" xr:uid="{CB874568-5DF5-4EBC-B9DB-B91D19B74AC6}"/>
    <cellStyle name="Normal 20 4 3 6" xfId="28569" xr:uid="{0CA75042-5765-41C7-8317-5C50A0169F56}"/>
    <cellStyle name="Normal 20 4 4" xfId="28570" xr:uid="{56F7BCDD-4FFE-4CF8-BE62-E0C04BA9468D}"/>
    <cellStyle name="Normal 20 4 4 2" xfId="28571" xr:uid="{6F4E1890-8454-4CB7-92B0-18BD0FE081FD}"/>
    <cellStyle name="Normal 20 4 4 3" xfId="28572" xr:uid="{623D62D1-A117-4134-A998-ACDAA15AD42D}"/>
    <cellStyle name="Normal 20 4 4 4" xfId="28573" xr:uid="{7F23D9AA-D4F5-4CDE-811A-0BF7C33CB175}"/>
    <cellStyle name="Normal 20 4 4 5" xfId="28574" xr:uid="{A0BF1BAA-0474-48F6-BD89-F1434D92A3AF}"/>
    <cellStyle name="Normal 20 4 4 6" xfId="28575" xr:uid="{48C75633-CDAF-4A49-9AAB-F5C8C5743391}"/>
    <cellStyle name="Normal 20 4 5" xfId="28576" xr:uid="{662CD940-8CD9-4F13-9F14-6E1708669D65}"/>
    <cellStyle name="Normal 20 4 5 2" xfId="28577" xr:uid="{141BDA84-FF58-469B-AECF-F43D00FC624C}"/>
    <cellStyle name="Normal 20 4 5 3" xfId="28578" xr:uid="{61CF2AAC-9FC1-462C-9662-0729E0BB3F46}"/>
    <cellStyle name="Normal 20 4 5 4" xfId="28579" xr:uid="{2E0F5E1D-BF93-437B-8B38-AAF9875F830B}"/>
    <cellStyle name="Normal 20 4 5 5" xfId="28580" xr:uid="{2CB17B6D-6CCF-485F-B603-5EF46DB85B72}"/>
    <cellStyle name="Normal 20 4 5 6" xfId="28581" xr:uid="{AA479305-EBE6-432F-A3FC-A56FCFEF0120}"/>
    <cellStyle name="Normal 20 4 6" xfId="28582" xr:uid="{EF55F6B0-ECE0-4C5E-9DC1-18CA65E0D02F}"/>
    <cellStyle name="Normal 20 4 6 2" xfId="28583" xr:uid="{0B5980CB-2C51-41B4-A0FF-EE090E96004B}"/>
    <cellStyle name="Normal 20 4 6 3" xfId="28584" xr:uid="{CED9EF47-7A81-4CE4-B500-4D35F20913BB}"/>
    <cellStyle name="Normal 20 4 6 4" xfId="28585" xr:uid="{DCF1A2CB-61A0-43E9-B093-FCFF112AACFF}"/>
    <cellStyle name="Normal 20 4 6 5" xfId="28586" xr:uid="{87C4382D-98CD-4DD6-999A-FF30F0EC156B}"/>
    <cellStyle name="Normal 20 4 6 6" xfId="28587" xr:uid="{CABDFC0D-320B-44DB-AB38-19FE9B1136E6}"/>
    <cellStyle name="Normal 20 4 7" xfId="28588" xr:uid="{8902B417-D6F7-42B2-800C-88E24704E46D}"/>
    <cellStyle name="Normal 20 4 7 2" xfId="28589" xr:uid="{D8693434-BBAC-4E2B-AFDB-E5CF5D9499F5}"/>
    <cellStyle name="Normal 20 4 7 3" xfId="28590" xr:uid="{1FEB7A04-25B0-4F3E-903B-F3D9A58F3557}"/>
    <cellStyle name="Normal 20 4 7 4" xfId="28591" xr:uid="{70FE1044-BE1D-4214-986C-D6DEC54EE116}"/>
    <cellStyle name="Normal 20 4 7 5" xfId="28592" xr:uid="{B47F39F5-65F4-4FB6-A686-D616933AB335}"/>
    <cellStyle name="Normal 20 4 7 6" xfId="28593" xr:uid="{ED542B26-F06D-4B64-9C34-9E5390575CBF}"/>
    <cellStyle name="Normal 20 4 8" xfId="28594" xr:uid="{296DC00A-48BF-438B-A247-9E2BC1873471}"/>
    <cellStyle name="Normal 20 4 8 2" xfId="28595" xr:uid="{282444BA-F4DE-435E-AB9F-5D79EC1A09B8}"/>
    <cellStyle name="Normal 20 4 8 3" xfId="28596" xr:uid="{CC8AC635-2E87-488D-9A02-D33AC27C2CD7}"/>
    <cellStyle name="Normal 20 4 8 4" xfId="28597" xr:uid="{9B3EE971-505D-45C0-ABDB-81A0E3173114}"/>
    <cellStyle name="Normal 20 4 8 5" xfId="28598" xr:uid="{9ED6D981-B073-4D20-8E89-21B4C1E3B26D}"/>
    <cellStyle name="Normal 20 4 8 6" xfId="28599" xr:uid="{91DF660B-345C-447F-9A3D-C165ABA4EEAE}"/>
    <cellStyle name="Normal 20 4 9" xfId="28600" xr:uid="{D0D6A751-157E-4CAA-BC61-1B024B8B802B}"/>
    <cellStyle name="Normal 20 5" xfId="28601" xr:uid="{AB8A19FB-9B68-4A59-B5B5-B875EE1D6E32}"/>
    <cellStyle name="Normal 20 5 10" xfId="28602" xr:uid="{C2ED628F-F595-4126-A159-6E1015703045}"/>
    <cellStyle name="Normal 20 5 11" xfId="28603" xr:uid="{A980F20E-7BF6-4977-9E8D-71A94589405F}"/>
    <cellStyle name="Normal 20 5 12" xfId="28604" xr:uid="{B88A0A8A-EEFA-4CC4-B742-C2F473824B56}"/>
    <cellStyle name="Normal 20 5 13" xfId="28605" xr:uid="{183B9A59-4927-4EDF-BA80-320668769AEC}"/>
    <cellStyle name="Normal 20 5 2" xfId="28606" xr:uid="{F50BEAA6-4E7C-40DF-979B-3386881023F7}"/>
    <cellStyle name="Normal 20 5 2 2" xfId="28607" xr:uid="{A4142D03-FADE-4275-892D-A1809F3ABD6D}"/>
    <cellStyle name="Normal 20 5 2 3" xfId="28608" xr:uid="{25612EC6-B0CD-4F24-852F-A67A8B02D010}"/>
    <cellStyle name="Normal 20 5 2 4" xfId="28609" xr:uid="{77DC6406-D449-4EE5-BEA2-9CB20925C1CC}"/>
    <cellStyle name="Normal 20 5 2 5" xfId="28610" xr:uid="{963D0E4C-CAE5-4C56-A7DF-04C05114E815}"/>
    <cellStyle name="Normal 20 5 2 6" xfId="28611" xr:uid="{2B2F7566-1D6D-4C88-8660-0F8F05B5E876}"/>
    <cellStyle name="Normal 20 5 3" xfId="28612" xr:uid="{B333C4B4-2B76-4DC1-A178-7B6F37855DDE}"/>
    <cellStyle name="Normal 20 5 3 2" xfId="28613" xr:uid="{20060F90-B64B-4B17-A48F-E84A2A744DC1}"/>
    <cellStyle name="Normal 20 5 3 3" xfId="28614" xr:uid="{20463E5C-1315-47F8-AE32-2DC0F13A6C33}"/>
    <cellStyle name="Normal 20 5 3 4" xfId="28615" xr:uid="{02480F45-3188-4CEA-BCD5-7D3584AD79A3}"/>
    <cellStyle name="Normal 20 5 3 5" xfId="28616" xr:uid="{21245E70-8D74-47FE-A454-3D923BB3D2EB}"/>
    <cellStyle name="Normal 20 5 3 6" xfId="28617" xr:uid="{8B453933-A836-469E-876F-268B8C69F99D}"/>
    <cellStyle name="Normal 20 5 4" xfId="28618" xr:uid="{E6029F6C-FFA4-4A2D-AAEA-88E102941E68}"/>
    <cellStyle name="Normal 20 5 4 2" xfId="28619" xr:uid="{27A476F5-B34A-449C-B85C-3C1A536E0FC6}"/>
    <cellStyle name="Normal 20 5 4 3" xfId="28620" xr:uid="{93514815-C5EC-4110-8245-D73596AD7C24}"/>
    <cellStyle name="Normal 20 5 4 4" xfId="28621" xr:uid="{75F07EB6-95FA-470B-9D89-918E3B7C84F6}"/>
    <cellStyle name="Normal 20 5 4 5" xfId="28622" xr:uid="{AFA4E2F8-3019-4FF9-93E2-DC4706D61835}"/>
    <cellStyle name="Normal 20 5 4 6" xfId="28623" xr:uid="{D1907686-A568-424E-8A7E-68083CB2DE03}"/>
    <cellStyle name="Normal 20 5 5" xfId="28624" xr:uid="{5BCEE593-0142-4681-B408-5785E94586D1}"/>
    <cellStyle name="Normal 20 5 5 2" xfId="28625" xr:uid="{B936F35D-2B34-49E9-B8E3-EF66742739F0}"/>
    <cellStyle name="Normal 20 5 5 3" xfId="28626" xr:uid="{7A91B81A-E5AD-4DA8-B476-6A8F2984E962}"/>
    <cellStyle name="Normal 20 5 5 4" xfId="28627" xr:uid="{00F41501-A4BB-4985-BC3C-4E7442917734}"/>
    <cellStyle name="Normal 20 5 5 5" xfId="28628" xr:uid="{62DEDF40-05DE-4E9B-A333-A2DD02094740}"/>
    <cellStyle name="Normal 20 5 5 6" xfId="28629" xr:uid="{39AE2986-7456-4628-A751-DCD52BE82569}"/>
    <cellStyle name="Normal 20 5 6" xfId="28630" xr:uid="{FE67CE17-035F-40A2-AABE-990D1319FB88}"/>
    <cellStyle name="Normal 20 5 6 2" xfId="28631" xr:uid="{55791DE5-B622-4926-B83A-710F746CAD75}"/>
    <cellStyle name="Normal 20 5 6 3" xfId="28632" xr:uid="{A5F9AE2C-36AF-41EB-934C-F9BFC3CD940C}"/>
    <cellStyle name="Normal 20 5 6 4" xfId="28633" xr:uid="{CA90B354-6B20-4727-BD5F-C995CA8B12DB}"/>
    <cellStyle name="Normal 20 5 6 5" xfId="28634" xr:uid="{E9BD7347-5E4C-4DC7-9206-CD4BF3A78919}"/>
    <cellStyle name="Normal 20 5 6 6" xfId="28635" xr:uid="{8686FF81-3036-450E-82AD-5B211F1DC584}"/>
    <cellStyle name="Normal 20 5 7" xfId="28636" xr:uid="{4825CD66-91EF-42CE-AB99-2A2A3AF2A382}"/>
    <cellStyle name="Normal 20 5 7 2" xfId="28637" xr:uid="{94321178-559A-4B85-B53F-7BE607B0D63F}"/>
    <cellStyle name="Normal 20 5 7 3" xfId="28638" xr:uid="{03083BA4-2366-4961-BD13-F627ADF22058}"/>
    <cellStyle name="Normal 20 5 7 4" xfId="28639" xr:uid="{A1521422-EEF3-4CE6-AEE7-B85C31DEDF01}"/>
    <cellStyle name="Normal 20 5 7 5" xfId="28640" xr:uid="{612139E0-2004-4B59-AB2C-8738716B4862}"/>
    <cellStyle name="Normal 20 5 7 6" xfId="28641" xr:uid="{A814ECAA-A516-4A72-AD74-9A5CEA78323F}"/>
    <cellStyle name="Normal 20 5 8" xfId="28642" xr:uid="{3E16FEFC-3F3B-4DA6-B6B1-9D955FFCE5E9}"/>
    <cellStyle name="Normal 20 5 8 2" xfId="28643" xr:uid="{4FB04588-FC62-4F04-BE8A-B4D00856D8BE}"/>
    <cellStyle name="Normal 20 5 8 3" xfId="28644" xr:uid="{3D69A8FF-CE82-48F1-B34C-8E39ECA6C254}"/>
    <cellStyle name="Normal 20 5 8 4" xfId="28645" xr:uid="{6E03F243-A3A0-4033-B307-776394FE8F87}"/>
    <cellStyle name="Normal 20 5 8 5" xfId="28646" xr:uid="{633291E8-CC7D-409E-A09A-61935FF10586}"/>
    <cellStyle name="Normal 20 5 8 6" xfId="28647" xr:uid="{CA7F1756-5E91-4237-B280-C94735A5C4C2}"/>
    <cellStyle name="Normal 20 5 9" xfId="28648" xr:uid="{843E7FCC-7F19-4A06-9537-20E27E5523BA}"/>
    <cellStyle name="Normal 20 6" xfId="28649" xr:uid="{A9B6A42E-64E6-44FF-B794-4FC66F2F1D2F}"/>
    <cellStyle name="Normal 20 6 10" xfId="28650" xr:uid="{34B3C7D1-9578-46CD-A164-5D5C6D0F8BFD}"/>
    <cellStyle name="Normal 20 6 11" xfId="28651" xr:uid="{74AA4348-E144-4F1A-B28B-FF998445EB08}"/>
    <cellStyle name="Normal 20 6 12" xfId="28652" xr:uid="{7F4BE451-6129-4B60-B2FD-7A8982124ED2}"/>
    <cellStyle name="Normal 20 6 13" xfId="28653" xr:uid="{660058D3-CDD6-413E-98C2-5CFF785EA36D}"/>
    <cellStyle name="Normal 20 6 2" xfId="28654" xr:uid="{64150D0F-3AA3-47E8-97A0-E7ABF25B8F95}"/>
    <cellStyle name="Normal 20 6 2 2" xfId="28655" xr:uid="{7AD8BCB0-BABC-48F9-B65A-BAF5C921AD0F}"/>
    <cellStyle name="Normal 20 6 2 3" xfId="28656" xr:uid="{EA3175EF-0CF8-42C0-81A1-3354F071B0D2}"/>
    <cellStyle name="Normal 20 6 2 4" xfId="28657" xr:uid="{6F18C42B-B46A-4C1D-97FA-A9B975955400}"/>
    <cellStyle name="Normal 20 6 2 5" xfId="28658" xr:uid="{9E29B248-5CF1-496D-BC66-F2971A630C15}"/>
    <cellStyle name="Normal 20 6 2 6" xfId="28659" xr:uid="{8A771169-0FF1-45FB-A719-9F66A745965C}"/>
    <cellStyle name="Normal 20 6 3" xfId="28660" xr:uid="{540B93E7-A914-4F80-9C22-72785CF27EF6}"/>
    <cellStyle name="Normal 20 6 3 2" xfId="28661" xr:uid="{BFC8096D-DEB4-4894-84F3-2EBA425EAFFA}"/>
    <cellStyle name="Normal 20 6 3 3" xfId="28662" xr:uid="{F5708A11-5868-4043-ACF0-C84BA7440013}"/>
    <cellStyle name="Normal 20 6 3 4" xfId="28663" xr:uid="{850AB0AF-4BF3-47F5-984F-2092DA1CD1B0}"/>
    <cellStyle name="Normal 20 6 3 5" xfId="28664" xr:uid="{DC4622A0-103A-4949-939C-3D319FF4935D}"/>
    <cellStyle name="Normal 20 6 3 6" xfId="28665" xr:uid="{817B7A9A-0EA1-41D0-86FB-884ECBF50CBA}"/>
    <cellStyle name="Normal 20 6 4" xfId="28666" xr:uid="{10632D3D-83B5-4017-AD98-B265597AE0C5}"/>
    <cellStyle name="Normal 20 6 4 2" xfId="28667" xr:uid="{9D07D483-5033-4CBC-B13E-97F6EC3638BE}"/>
    <cellStyle name="Normal 20 6 4 3" xfId="28668" xr:uid="{625A9A4B-E136-43A0-8D8F-CF5E250A1D48}"/>
    <cellStyle name="Normal 20 6 4 4" xfId="28669" xr:uid="{87DDE661-767A-4785-9EFD-779124BA8F83}"/>
    <cellStyle name="Normal 20 6 4 5" xfId="28670" xr:uid="{9D94D518-F94E-48E0-9C0A-AD4456A929ED}"/>
    <cellStyle name="Normal 20 6 4 6" xfId="28671" xr:uid="{98144018-1DC7-4241-BA44-67EEE166A773}"/>
    <cellStyle name="Normal 20 6 5" xfId="28672" xr:uid="{BB5C07BA-B857-40CE-BA52-DDA8F662114F}"/>
    <cellStyle name="Normal 20 6 5 2" xfId="28673" xr:uid="{B52EBE33-AA70-4D79-89B2-BB94F7876588}"/>
    <cellStyle name="Normal 20 6 5 3" xfId="28674" xr:uid="{E6D5CB8F-2022-45AC-A00C-09DC52D56A02}"/>
    <cellStyle name="Normal 20 6 5 4" xfId="28675" xr:uid="{10BD667A-8842-4CEC-A0E9-A37795E0A4B1}"/>
    <cellStyle name="Normal 20 6 5 5" xfId="28676" xr:uid="{AC55D1BE-E4ED-47D3-868B-3F8A00EB0B9D}"/>
    <cellStyle name="Normal 20 6 5 6" xfId="28677" xr:uid="{3750499E-AF9E-4E77-95EC-E65093506DBD}"/>
    <cellStyle name="Normal 20 6 6" xfId="28678" xr:uid="{F8C44EB9-FA92-4C81-8685-CCF5B6A530D1}"/>
    <cellStyle name="Normal 20 6 6 2" xfId="28679" xr:uid="{EF5D6AA5-4546-4F1B-A111-DBF739FCE9F2}"/>
    <cellStyle name="Normal 20 6 6 3" xfId="28680" xr:uid="{9D024B67-301F-4B87-B8B6-56267EB73E84}"/>
    <cellStyle name="Normal 20 6 6 4" xfId="28681" xr:uid="{76C085D3-FA81-47B6-96D6-647ADD2F1CB0}"/>
    <cellStyle name="Normal 20 6 6 5" xfId="28682" xr:uid="{5D842CC6-F3F0-4521-A735-EE79A4BF3DD8}"/>
    <cellStyle name="Normal 20 6 6 6" xfId="28683" xr:uid="{B7361876-68D7-476E-A489-0C5524CDFE3A}"/>
    <cellStyle name="Normal 20 6 7" xfId="28684" xr:uid="{4FB2071D-574A-435F-AC31-109AC781DFEF}"/>
    <cellStyle name="Normal 20 6 7 2" xfId="28685" xr:uid="{FAC5CF94-C6BF-4E44-BBD9-07A1EC3E180C}"/>
    <cellStyle name="Normal 20 6 7 3" xfId="28686" xr:uid="{B85D9C3D-D013-42D9-8C2D-FCE19DB898A9}"/>
    <cellStyle name="Normal 20 6 7 4" xfId="28687" xr:uid="{9AFD8CD7-930F-4235-9013-DCD41452C611}"/>
    <cellStyle name="Normal 20 6 7 5" xfId="28688" xr:uid="{7FFF0263-4F94-40D7-9B64-942EA7E3C637}"/>
    <cellStyle name="Normal 20 6 7 6" xfId="28689" xr:uid="{4971579B-F49D-4214-B3A6-EB7C614CD5A6}"/>
    <cellStyle name="Normal 20 6 8" xfId="28690" xr:uid="{AC27D6F2-AC48-46C3-AE7F-E5DB23FE2500}"/>
    <cellStyle name="Normal 20 6 8 2" xfId="28691" xr:uid="{D8BA0F0F-74D6-4FA7-BD11-1556696EFC6F}"/>
    <cellStyle name="Normal 20 6 8 3" xfId="28692" xr:uid="{D3D531C6-27C2-45F9-9315-D64D609DF21C}"/>
    <cellStyle name="Normal 20 6 8 4" xfId="28693" xr:uid="{1EC16492-192C-468B-8F85-ED0BD3468477}"/>
    <cellStyle name="Normal 20 6 8 5" xfId="28694" xr:uid="{291409DE-032C-4B84-B34D-B43A3997A925}"/>
    <cellStyle name="Normal 20 6 8 6" xfId="28695" xr:uid="{F19371AD-BC94-47E2-8253-B1135092B74D}"/>
    <cellStyle name="Normal 20 6 9" xfId="28696" xr:uid="{20625DCC-CD48-4925-9D6C-94D219272A57}"/>
    <cellStyle name="Normal 20 7" xfId="28697" xr:uid="{EF053F94-00A2-4230-A44D-0AC9D82BCEA9}"/>
    <cellStyle name="Normal 20 7 10" xfId="28698" xr:uid="{C8878F4F-BCF9-47E3-B11A-21B91665CB79}"/>
    <cellStyle name="Normal 20 7 11" xfId="28699" xr:uid="{FF15BC56-2B5B-4527-B3C2-DB1A5AD1FF04}"/>
    <cellStyle name="Normal 20 7 12" xfId="28700" xr:uid="{547BA958-0DC5-45F2-8D02-59220030B050}"/>
    <cellStyle name="Normal 20 7 13" xfId="28701" xr:uid="{61C4F00E-AF9D-4297-AFAE-848F4B546BF8}"/>
    <cellStyle name="Normal 20 7 2" xfId="28702" xr:uid="{EB6D8748-1D90-448D-96F5-A39DA152E91D}"/>
    <cellStyle name="Normal 20 7 2 2" xfId="28703" xr:uid="{B844D15A-CE6F-46AB-AB64-19DEEB2608F8}"/>
    <cellStyle name="Normal 20 7 2 3" xfId="28704" xr:uid="{23E5C50B-14D7-448C-B957-E99A49C44A4F}"/>
    <cellStyle name="Normal 20 7 2 4" xfId="28705" xr:uid="{DDE3EE4E-C969-4109-B744-1FEB5DBB4021}"/>
    <cellStyle name="Normal 20 7 2 5" xfId="28706" xr:uid="{B0ABEB35-D8D5-417E-A3DD-841BBB9D9CDD}"/>
    <cellStyle name="Normal 20 7 2 6" xfId="28707" xr:uid="{89A5D970-1A15-44B4-A003-F62C5B3D8C69}"/>
    <cellStyle name="Normal 20 7 3" xfId="28708" xr:uid="{20A48E98-40E9-4622-AE85-AF8AFAF9585A}"/>
    <cellStyle name="Normal 20 7 3 2" xfId="28709" xr:uid="{3825D1AD-5959-4E04-88B9-0C54D1B5129B}"/>
    <cellStyle name="Normal 20 7 3 3" xfId="28710" xr:uid="{0DE43F66-1F78-4924-965E-A489F859102F}"/>
    <cellStyle name="Normal 20 7 3 4" xfId="28711" xr:uid="{7DDC2B35-5E50-48B0-B025-52826D888CDE}"/>
    <cellStyle name="Normal 20 7 3 5" xfId="28712" xr:uid="{6863A0B6-6B3F-4BC8-A6D2-31094F304195}"/>
    <cellStyle name="Normal 20 7 3 6" xfId="28713" xr:uid="{81CC3E9C-3811-4306-A96F-24605B2DDBA8}"/>
    <cellStyle name="Normal 20 7 4" xfId="28714" xr:uid="{193E1DD3-DA7F-497D-8370-BC40F035A3B3}"/>
    <cellStyle name="Normal 20 7 4 2" xfId="28715" xr:uid="{6DB4D114-FF68-4B5B-8348-DCCE1EE3EFC8}"/>
    <cellStyle name="Normal 20 7 4 3" xfId="28716" xr:uid="{9FA8D624-F776-4DFA-8BB7-1C435E8C6834}"/>
    <cellStyle name="Normal 20 7 4 4" xfId="28717" xr:uid="{0998A82E-AE92-4B97-BF16-082EA64374A4}"/>
    <cellStyle name="Normal 20 7 4 5" xfId="28718" xr:uid="{1549AA10-8CDC-4D82-ADFB-AD6E0C96C1E6}"/>
    <cellStyle name="Normal 20 7 4 6" xfId="28719" xr:uid="{1487D771-346A-4960-B919-E52EBFEFF948}"/>
    <cellStyle name="Normal 20 7 5" xfId="28720" xr:uid="{97CB3CC8-C44E-4095-B7F8-7A887225E085}"/>
    <cellStyle name="Normal 20 7 5 2" xfId="28721" xr:uid="{8C53B914-22E6-4E29-9B47-5DA0C721D298}"/>
    <cellStyle name="Normal 20 7 5 3" xfId="28722" xr:uid="{5FA4B612-C9F5-4AD9-8404-E573249F5943}"/>
    <cellStyle name="Normal 20 7 5 4" xfId="28723" xr:uid="{23935827-70E6-49BE-A53C-C30AA2AFD9CD}"/>
    <cellStyle name="Normal 20 7 5 5" xfId="28724" xr:uid="{580F4065-03DA-4960-A2D5-B6947CA1D859}"/>
    <cellStyle name="Normal 20 7 5 6" xfId="28725" xr:uid="{97B6E3C0-A367-41C9-8A4E-6777780357C9}"/>
    <cellStyle name="Normal 20 7 6" xfId="28726" xr:uid="{B579FBDE-5080-4D4E-88C4-A8F43784D1B2}"/>
    <cellStyle name="Normal 20 7 6 2" xfId="28727" xr:uid="{53DF125A-91BE-430C-A7B1-884B8B1B375D}"/>
    <cellStyle name="Normal 20 7 6 3" xfId="28728" xr:uid="{21507538-839E-4C71-B018-EB83416A67A9}"/>
    <cellStyle name="Normal 20 7 6 4" xfId="28729" xr:uid="{1BE887EE-68DA-478F-A5F3-E675F0380B2F}"/>
    <cellStyle name="Normal 20 7 6 5" xfId="28730" xr:uid="{BA7D77FF-D5F7-4E84-8741-FA527108EB15}"/>
    <cellStyle name="Normal 20 7 6 6" xfId="28731" xr:uid="{EB1FD858-88F0-4713-9196-85CA418DC1EB}"/>
    <cellStyle name="Normal 20 7 7" xfId="28732" xr:uid="{A9F9C539-9511-4FD6-9AE2-EB904B3B4E89}"/>
    <cellStyle name="Normal 20 7 7 2" xfId="28733" xr:uid="{1B94EC11-D8CD-4B6D-B363-F9DCF184F131}"/>
    <cellStyle name="Normal 20 7 7 3" xfId="28734" xr:uid="{C6A897F2-4B6C-49E8-81F1-EE06506F5E56}"/>
    <cellStyle name="Normal 20 7 7 4" xfId="28735" xr:uid="{3C4CE4B0-4860-477A-9544-876A401E430A}"/>
    <cellStyle name="Normal 20 7 7 5" xfId="28736" xr:uid="{C0C77145-557C-404F-969E-2D0B87B7871F}"/>
    <cellStyle name="Normal 20 7 7 6" xfId="28737" xr:uid="{8F7942B5-5F7F-45F9-B324-0F61DB18CA86}"/>
    <cellStyle name="Normal 20 7 8" xfId="28738" xr:uid="{89A67670-E4BB-40A6-A56C-53C50D346E7B}"/>
    <cellStyle name="Normal 20 7 8 2" xfId="28739" xr:uid="{6A27BA67-3114-4606-9DB1-70F25F042165}"/>
    <cellStyle name="Normal 20 7 8 3" xfId="28740" xr:uid="{3CE9B3C0-1F75-4783-B1FA-FAC8063D23DF}"/>
    <cellStyle name="Normal 20 7 8 4" xfId="28741" xr:uid="{97206B2D-05C2-4455-8A61-D330EF91E5CE}"/>
    <cellStyle name="Normal 20 7 8 5" xfId="28742" xr:uid="{50C249BE-4E6F-42CC-BA35-3C90B2E9BAF0}"/>
    <cellStyle name="Normal 20 7 8 6" xfId="28743" xr:uid="{719AEF2D-532C-421B-9F8B-ECEADC29E96E}"/>
    <cellStyle name="Normal 20 7 9" xfId="28744" xr:uid="{E9D98F12-EFEC-42C3-B04A-595F206A02E1}"/>
    <cellStyle name="Normal 20 8" xfId="28745" xr:uid="{801BA5CA-A30E-46AF-AE21-CEFC46FDD4E0}"/>
    <cellStyle name="Normal 20 8 10" xfId="28746" xr:uid="{C1A41D05-14CE-4DF9-A834-53A3EAA46A0C}"/>
    <cellStyle name="Normal 20 8 11" xfId="28747" xr:uid="{A21BC42A-388A-4488-AC30-9DDE8A637630}"/>
    <cellStyle name="Normal 20 8 12" xfId="28748" xr:uid="{A1C9EF6E-9DDF-4040-BF0E-9A3728D8F902}"/>
    <cellStyle name="Normal 20 8 13" xfId="28749" xr:uid="{AF75F1A8-32B9-4CB3-891A-4CFBC641EBB3}"/>
    <cellStyle name="Normal 20 8 2" xfId="28750" xr:uid="{B1B6D214-5F79-4701-8BF1-11B7AFA54A29}"/>
    <cellStyle name="Normal 20 8 2 2" xfId="28751" xr:uid="{DAFD6155-7235-4B07-9BBB-93CFF52E5BC6}"/>
    <cellStyle name="Normal 20 8 2 3" xfId="28752" xr:uid="{2D3FDA37-D94B-4246-BD2D-59391DB2FF42}"/>
    <cellStyle name="Normal 20 8 2 4" xfId="28753" xr:uid="{27C7E6C5-C14A-40DA-97CB-FBCBBDEE76D6}"/>
    <cellStyle name="Normal 20 8 2 5" xfId="28754" xr:uid="{15BEB781-E9B4-4621-8F21-C47F69DE51A8}"/>
    <cellStyle name="Normal 20 8 2 6" xfId="28755" xr:uid="{D147C07D-C1E3-40C4-9991-7CF37356A517}"/>
    <cellStyle name="Normal 20 8 3" xfId="28756" xr:uid="{B2D9856E-22AD-45AE-84DE-60E4816E485B}"/>
    <cellStyle name="Normal 20 8 3 2" xfId="28757" xr:uid="{1AEF5D10-BC13-498C-A0DF-EBA2791C3B2D}"/>
    <cellStyle name="Normal 20 8 3 3" xfId="28758" xr:uid="{898128E1-FEBC-4A8D-91B0-BE2E762D5480}"/>
    <cellStyle name="Normal 20 8 3 4" xfId="28759" xr:uid="{16648F6F-D1AB-4BE7-AAFD-001C3EB65A15}"/>
    <cellStyle name="Normal 20 8 3 5" xfId="28760" xr:uid="{7A178C11-2F44-4539-A708-AB4D0D552457}"/>
    <cellStyle name="Normal 20 8 3 6" xfId="28761" xr:uid="{CEDD3508-C8CA-4342-A9A9-0B596BC04AC1}"/>
    <cellStyle name="Normal 20 8 4" xfId="28762" xr:uid="{950CBFA8-4F67-4F6F-B394-D766E2048DA5}"/>
    <cellStyle name="Normal 20 8 4 2" xfId="28763" xr:uid="{BEB2F0FC-2A71-408F-A7E1-3EC8506CFF4C}"/>
    <cellStyle name="Normal 20 8 4 3" xfId="28764" xr:uid="{C2E4550D-A1EB-4E93-8936-4D47F11F6145}"/>
    <cellStyle name="Normal 20 8 4 4" xfId="28765" xr:uid="{7BD3212D-B6CA-4454-8E07-D51DD25983E3}"/>
    <cellStyle name="Normal 20 8 4 5" xfId="28766" xr:uid="{3B3EA541-B2EA-4C6B-BB7C-05C788F661D2}"/>
    <cellStyle name="Normal 20 8 4 6" xfId="28767" xr:uid="{0AC98DA4-DB51-4741-A9C7-3B93182B96B2}"/>
    <cellStyle name="Normal 20 8 5" xfId="28768" xr:uid="{085596B9-7F13-4CDD-8C0F-30EF47AC153D}"/>
    <cellStyle name="Normal 20 8 5 2" xfId="28769" xr:uid="{52F4C56A-475F-4D4E-B4E5-25DB35E45A97}"/>
    <cellStyle name="Normal 20 8 5 3" xfId="28770" xr:uid="{A734261D-8CF0-4AC8-9112-DE6AB416776D}"/>
    <cellStyle name="Normal 20 8 5 4" xfId="28771" xr:uid="{3A5844E1-DEE2-4008-BF29-9758581C8550}"/>
    <cellStyle name="Normal 20 8 5 5" xfId="28772" xr:uid="{E19DF75E-348D-4767-8058-5E97A8AB63C1}"/>
    <cellStyle name="Normal 20 8 5 6" xfId="28773" xr:uid="{B67DA308-7969-4229-851A-47447F060AAB}"/>
    <cellStyle name="Normal 20 8 6" xfId="28774" xr:uid="{95474E8E-FDF7-4704-ACAF-4F8DBDC00129}"/>
    <cellStyle name="Normal 20 8 6 2" xfId="28775" xr:uid="{4927697F-6108-493A-BA49-694F4C4E0B04}"/>
    <cellStyle name="Normal 20 8 6 3" xfId="28776" xr:uid="{8944E1E8-7265-4EEC-A034-15F400699B80}"/>
    <cellStyle name="Normal 20 8 6 4" xfId="28777" xr:uid="{7F5C95A5-C569-4AC7-9B1D-7B22A3EA849D}"/>
    <cellStyle name="Normal 20 8 6 5" xfId="28778" xr:uid="{D8B72CF9-7362-4F69-9462-102FACF057AC}"/>
    <cellStyle name="Normal 20 8 6 6" xfId="28779" xr:uid="{B2B1D1E1-E74C-4C22-B324-2AC73F4AE63F}"/>
    <cellStyle name="Normal 20 8 7" xfId="28780" xr:uid="{866C1016-041A-472E-8831-FE4D94F4393D}"/>
    <cellStyle name="Normal 20 8 7 2" xfId="28781" xr:uid="{1245B995-2DB1-48A2-B057-B8A271B2C164}"/>
    <cellStyle name="Normal 20 8 7 3" xfId="28782" xr:uid="{731F1F30-4112-4FC7-8B78-80A211AC7D31}"/>
    <cellStyle name="Normal 20 8 7 4" xfId="28783" xr:uid="{5D1EC06F-62C6-4249-9F27-0AE8728EC103}"/>
    <cellStyle name="Normal 20 8 7 5" xfId="28784" xr:uid="{D431E1A2-4E2D-43A8-A90D-F38AA5E978F5}"/>
    <cellStyle name="Normal 20 8 7 6" xfId="28785" xr:uid="{EB8A2E2E-E3B2-42CF-9265-C2068887D29E}"/>
    <cellStyle name="Normal 20 8 8" xfId="28786" xr:uid="{559A0327-D415-4B1B-874C-545C859161C1}"/>
    <cellStyle name="Normal 20 8 8 2" xfId="28787" xr:uid="{A9DF375B-4D5A-45F1-BA19-DE5380AAEC97}"/>
    <cellStyle name="Normal 20 8 8 3" xfId="28788" xr:uid="{16F2E47A-4B27-401B-8F86-53F96A798508}"/>
    <cellStyle name="Normal 20 8 8 4" xfId="28789" xr:uid="{57F3A421-8981-48AB-977F-436DE5388212}"/>
    <cellStyle name="Normal 20 8 8 5" xfId="28790" xr:uid="{AFF5B2FF-E13D-4368-B238-9043701DF921}"/>
    <cellStyle name="Normal 20 8 8 6" xfId="28791" xr:uid="{E24E461A-05D3-4654-BE95-6F699C8EC25F}"/>
    <cellStyle name="Normal 20 8 9" xfId="28792" xr:uid="{71DCB595-5965-48D8-8A70-237F0438CBA1}"/>
    <cellStyle name="Normal 20 9" xfId="28793" xr:uid="{111074BC-BB25-42E4-8BCB-D8949EA21EFB}"/>
    <cellStyle name="Normal 20 9 10" xfId="28794" xr:uid="{3AD76397-E66A-4DC7-8FFE-05C08B92560C}"/>
    <cellStyle name="Normal 20 9 11" xfId="28795" xr:uid="{53EE8A90-08D8-411D-BCCA-AF22A1DFDF5B}"/>
    <cellStyle name="Normal 20 9 12" xfId="28796" xr:uid="{55B94FDB-D4AC-4C61-A326-6EF1CB485F9A}"/>
    <cellStyle name="Normal 20 9 13" xfId="28797" xr:uid="{827176C3-142D-4DE2-A438-B5BBCC20FED1}"/>
    <cellStyle name="Normal 20 9 2" xfId="28798" xr:uid="{41DDE539-7949-44FD-AA3F-9A1256FD4423}"/>
    <cellStyle name="Normal 20 9 2 2" xfId="28799" xr:uid="{88FB0348-7A1E-4569-A145-56AE988202E6}"/>
    <cellStyle name="Normal 20 9 2 3" xfId="28800" xr:uid="{E73490EE-8545-4F3A-B171-06C9ABA3504A}"/>
    <cellStyle name="Normal 20 9 2 4" xfId="28801" xr:uid="{B398DB88-7C92-449C-972E-55A6B1DEFAA0}"/>
    <cellStyle name="Normal 20 9 2 5" xfId="28802" xr:uid="{407CFC3E-4EC7-42A4-B90B-9BDA5E832A0D}"/>
    <cellStyle name="Normal 20 9 2 6" xfId="28803" xr:uid="{156C3A35-9C04-4AC2-B0FE-BB3F5647F3BC}"/>
    <cellStyle name="Normal 20 9 3" xfId="28804" xr:uid="{AB014397-D095-4AAC-8457-62AC61BD8A56}"/>
    <cellStyle name="Normal 20 9 3 2" xfId="28805" xr:uid="{A106A35D-BAA5-4A37-B44F-EC0E6741A2E3}"/>
    <cellStyle name="Normal 20 9 3 3" xfId="28806" xr:uid="{8AB630B1-AA60-417F-B821-BA0D10A26BDF}"/>
    <cellStyle name="Normal 20 9 3 4" xfId="28807" xr:uid="{38707B05-36EE-458B-B3DB-240C6A657AF8}"/>
    <cellStyle name="Normal 20 9 3 5" xfId="28808" xr:uid="{F1C0C2AD-2390-4EFD-92C3-812EA6DC5CA4}"/>
    <cellStyle name="Normal 20 9 3 6" xfId="28809" xr:uid="{8DE967AF-B6EC-491C-859E-9C2769B1D4BE}"/>
    <cellStyle name="Normal 20 9 4" xfId="28810" xr:uid="{017001A8-EE4E-49DD-B757-5651883CF0DC}"/>
    <cellStyle name="Normal 20 9 4 2" xfId="28811" xr:uid="{192EB124-EAA8-4A09-84CE-4076EE42B282}"/>
    <cellStyle name="Normal 20 9 4 3" xfId="28812" xr:uid="{B83B7C4B-55D7-49CF-A259-55EA759B91FB}"/>
    <cellStyle name="Normal 20 9 4 4" xfId="28813" xr:uid="{0EA7B4B8-A129-43DC-BCE7-DE7B65A036D8}"/>
    <cellStyle name="Normal 20 9 4 5" xfId="28814" xr:uid="{49D19510-F577-4DD4-92E1-7749EFF6416F}"/>
    <cellStyle name="Normal 20 9 4 6" xfId="28815" xr:uid="{2EEBD1A8-94FD-45C1-A536-4138B9E8F694}"/>
    <cellStyle name="Normal 20 9 5" xfId="28816" xr:uid="{E50B37B4-DC43-4829-8153-627455708A52}"/>
    <cellStyle name="Normal 20 9 5 2" xfId="28817" xr:uid="{C4ABE24B-CBBE-444D-A09B-5BC918AF1581}"/>
    <cellStyle name="Normal 20 9 5 3" xfId="28818" xr:uid="{6F4D48C9-5BD7-49CF-B864-04A6E97F06E3}"/>
    <cellStyle name="Normal 20 9 5 4" xfId="28819" xr:uid="{BC945DF5-8EA1-4D33-B7B5-1E986B45D13A}"/>
    <cellStyle name="Normal 20 9 5 5" xfId="28820" xr:uid="{12127D20-E9D9-4D09-8C38-275A323CB66F}"/>
    <cellStyle name="Normal 20 9 5 6" xfId="28821" xr:uid="{18C2C510-DEC1-4058-99D2-E06F46BA3ED2}"/>
    <cellStyle name="Normal 20 9 6" xfId="28822" xr:uid="{B1EDEECA-37FD-492C-AC5A-0C16B1B90C1C}"/>
    <cellStyle name="Normal 20 9 6 2" xfId="28823" xr:uid="{6C936699-412E-4888-9ECD-8A4E6A776DE7}"/>
    <cellStyle name="Normal 20 9 6 3" xfId="28824" xr:uid="{8989EF02-C0FE-4346-8964-C039D68A0307}"/>
    <cellStyle name="Normal 20 9 6 4" xfId="28825" xr:uid="{82E1DFDC-838E-44A4-9993-CB565BFA62A1}"/>
    <cellStyle name="Normal 20 9 6 5" xfId="28826" xr:uid="{4EE24123-47F3-4365-AAA4-D41BC660CC30}"/>
    <cellStyle name="Normal 20 9 6 6" xfId="28827" xr:uid="{0478660A-1C08-4942-BF4A-61DA09DFDA7D}"/>
    <cellStyle name="Normal 20 9 7" xfId="28828" xr:uid="{5563E71A-632D-4D75-B972-54487608CACE}"/>
    <cellStyle name="Normal 20 9 7 2" xfId="28829" xr:uid="{98670926-5782-41FF-B3D5-EF3470933EBA}"/>
    <cellStyle name="Normal 20 9 7 3" xfId="28830" xr:uid="{89027B40-0397-42CC-AF9D-F1CA8C9CD74F}"/>
    <cellStyle name="Normal 20 9 7 4" xfId="28831" xr:uid="{CF90211E-AD50-4761-AB0D-B1FA1CB1D443}"/>
    <cellStyle name="Normal 20 9 7 5" xfId="28832" xr:uid="{251B68AA-7105-4BEA-98DF-43EC438DCCF3}"/>
    <cellStyle name="Normal 20 9 7 6" xfId="28833" xr:uid="{828AA383-3DC8-4819-ADF4-0E25A0896517}"/>
    <cellStyle name="Normal 20 9 8" xfId="28834" xr:uid="{4D759DBE-22C1-4891-A063-52294208898E}"/>
    <cellStyle name="Normal 20 9 8 2" xfId="28835" xr:uid="{C5354534-0DB6-4FAB-9110-62670498556F}"/>
    <cellStyle name="Normal 20 9 8 3" xfId="28836" xr:uid="{26669B39-EAF1-4F4D-939F-CE9196FD4BC7}"/>
    <cellStyle name="Normal 20 9 8 4" xfId="28837" xr:uid="{298DB17E-6697-4C9C-B279-689502C6CCE4}"/>
    <cellStyle name="Normal 20 9 8 5" xfId="28838" xr:uid="{8E216879-7841-498D-BCB0-32A0860152E5}"/>
    <cellStyle name="Normal 20 9 8 6" xfId="28839" xr:uid="{FD3BDB64-4AD3-4E18-853F-9E40F0CA65AD}"/>
    <cellStyle name="Normal 20 9 9" xfId="28840" xr:uid="{CB964E62-803F-4206-955E-D02D711874C7}"/>
    <cellStyle name="Normal 21" xfId="1091" xr:uid="{CA970DDD-A88D-425C-AD3C-3570DF65ABBE}"/>
    <cellStyle name="Normal 21 10" xfId="28841" xr:uid="{3FC1CA86-C3AA-4915-B700-BA4D4907C001}"/>
    <cellStyle name="Normal 21 10 10" xfId="28842" xr:uid="{BE94A15C-31A5-4456-8D58-26AD18AEEF3E}"/>
    <cellStyle name="Normal 21 10 11" xfId="28843" xr:uid="{661625BC-7232-44FE-B449-C25CCFC5A3A0}"/>
    <cellStyle name="Normal 21 10 12" xfId="28844" xr:uid="{9D25055D-2D72-4183-A29D-C88642C22200}"/>
    <cellStyle name="Normal 21 10 13" xfId="28845" xr:uid="{BDF07551-678F-4851-88A1-3BFAA8B1836C}"/>
    <cellStyle name="Normal 21 10 2" xfId="28846" xr:uid="{75029569-1133-4E57-969F-0B0CD38A9B58}"/>
    <cellStyle name="Normal 21 10 2 2" xfId="28847" xr:uid="{A41EC783-9FA9-4D15-8FB2-7BD70AA265C7}"/>
    <cellStyle name="Normal 21 10 2 3" xfId="28848" xr:uid="{06018218-F03C-41D0-B731-08EDA68FEE73}"/>
    <cellStyle name="Normal 21 10 2 4" xfId="28849" xr:uid="{C5C25EDE-5826-4422-B0B1-58AD107691CE}"/>
    <cellStyle name="Normal 21 10 2 5" xfId="28850" xr:uid="{F653B458-5148-48BF-B059-72139BF76732}"/>
    <cellStyle name="Normal 21 10 2 6" xfId="28851" xr:uid="{75339F9B-E9E8-47A0-864B-ADC509625C48}"/>
    <cellStyle name="Normal 21 10 3" xfId="28852" xr:uid="{789900A0-A47D-4085-9D7A-1E7CAAB5F7D3}"/>
    <cellStyle name="Normal 21 10 3 2" xfId="28853" xr:uid="{499F6E2C-F694-4A2C-8BAC-45F16C98DD76}"/>
    <cellStyle name="Normal 21 10 3 3" xfId="28854" xr:uid="{18055A31-F24E-4FB8-9359-2AC614AC06D4}"/>
    <cellStyle name="Normal 21 10 3 4" xfId="28855" xr:uid="{5C8D00C3-E8B1-4EB3-B8C3-BF1C899DAF9A}"/>
    <cellStyle name="Normal 21 10 3 5" xfId="28856" xr:uid="{04905228-6CD3-4099-99ED-7AD000A04608}"/>
    <cellStyle name="Normal 21 10 3 6" xfId="28857" xr:uid="{7C0073FD-A5D8-457A-839D-866891DA563C}"/>
    <cellStyle name="Normal 21 10 4" xfId="28858" xr:uid="{7BD35D2A-AEB2-4B21-86B0-87C1DCCD37BC}"/>
    <cellStyle name="Normal 21 10 4 2" xfId="28859" xr:uid="{1BB1C585-1BA6-4868-BBAA-50595301BB35}"/>
    <cellStyle name="Normal 21 10 4 3" xfId="28860" xr:uid="{196FA908-5FB2-4B36-8A39-A2B45B43738B}"/>
    <cellStyle name="Normal 21 10 4 4" xfId="28861" xr:uid="{2C162050-EE62-4370-92E4-0626B8ED7E1F}"/>
    <cellStyle name="Normal 21 10 4 5" xfId="28862" xr:uid="{854AB440-EDEF-42DD-858A-BB0CB17265A7}"/>
    <cellStyle name="Normal 21 10 4 6" xfId="28863" xr:uid="{0904AECB-AA1E-427E-89F7-B91CD6E16F0C}"/>
    <cellStyle name="Normal 21 10 5" xfId="28864" xr:uid="{B7A0D63B-C448-46C8-A8D5-F7FDC172E3DB}"/>
    <cellStyle name="Normal 21 10 5 2" xfId="28865" xr:uid="{9F7E1011-ED57-4DDE-9E9A-5979C31C8847}"/>
    <cellStyle name="Normal 21 10 5 3" xfId="28866" xr:uid="{D1325B3D-85BB-40EA-9EE7-224E348F07DB}"/>
    <cellStyle name="Normal 21 10 5 4" xfId="28867" xr:uid="{EBD4C0A4-C35E-41B9-AA9B-CF1C0E255292}"/>
    <cellStyle name="Normal 21 10 5 5" xfId="28868" xr:uid="{F920F173-7AB2-4540-8CB3-2BDB44F1679D}"/>
    <cellStyle name="Normal 21 10 5 6" xfId="28869" xr:uid="{054DF44E-0024-4D55-8450-522112450155}"/>
    <cellStyle name="Normal 21 10 6" xfId="28870" xr:uid="{1A6CD453-0381-4BB9-9D3B-B909D30B4C32}"/>
    <cellStyle name="Normal 21 10 6 2" xfId="28871" xr:uid="{3D75778D-59EC-4E79-8111-AA04F0068DA2}"/>
    <cellStyle name="Normal 21 10 6 3" xfId="28872" xr:uid="{AB0C1172-3469-4951-991A-0725C156122F}"/>
    <cellStyle name="Normal 21 10 6 4" xfId="28873" xr:uid="{B392FB9F-357F-4527-A090-1DC34510C175}"/>
    <cellStyle name="Normal 21 10 6 5" xfId="28874" xr:uid="{DFFC504C-9270-4701-B8B9-EB340D345343}"/>
    <cellStyle name="Normal 21 10 6 6" xfId="28875" xr:uid="{74527207-023C-4B5B-8204-106E4F50211E}"/>
    <cellStyle name="Normal 21 10 7" xfId="28876" xr:uid="{5C69F955-1E40-453A-BDA5-1974EA6CFB07}"/>
    <cellStyle name="Normal 21 10 7 2" xfId="28877" xr:uid="{E0A0BAFE-DEDB-4B9F-8020-FC6D0862BE0D}"/>
    <cellStyle name="Normal 21 10 7 3" xfId="28878" xr:uid="{5BF03901-8C06-4CBE-9039-51D001D11096}"/>
    <cellStyle name="Normal 21 10 7 4" xfId="28879" xr:uid="{19A5C029-D9E1-4803-919F-E2BFA41382EC}"/>
    <cellStyle name="Normal 21 10 7 5" xfId="28880" xr:uid="{5F458B54-7D25-444C-9545-EC3DFAA99B59}"/>
    <cellStyle name="Normal 21 10 7 6" xfId="28881" xr:uid="{3CF0DFEA-A375-4D6C-8A2F-7ADCEA2EF6F6}"/>
    <cellStyle name="Normal 21 10 8" xfId="28882" xr:uid="{83388765-3CE7-43DD-A6D7-62F7BEDB0AA9}"/>
    <cellStyle name="Normal 21 10 8 2" xfId="28883" xr:uid="{A523A254-C282-476E-9C6A-9A02F6DF3D5D}"/>
    <cellStyle name="Normal 21 10 8 3" xfId="28884" xr:uid="{6B1E90A1-0171-43E1-B4EA-CDE994B349F1}"/>
    <cellStyle name="Normal 21 10 8 4" xfId="28885" xr:uid="{300C7D4A-4E12-4000-A4E6-1F582A9A8DE1}"/>
    <cellStyle name="Normal 21 10 8 5" xfId="28886" xr:uid="{AE8E058B-4B3B-478A-89E0-A3B57520B5C5}"/>
    <cellStyle name="Normal 21 10 8 6" xfId="28887" xr:uid="{FD0BB043-0583-4D14-B2C3-695E10ADD0DE}"/>
    <cellStyle name="Normal 21 10 9" xfId="28888" xr:uid="{47090177-B77B-4F06-9836-8BCF37A62E08}"/>
    <cellStyle name="Normal 21 11" xfId="28889" xr:uid="{65393C44-AB94-4222-8C75-9DA8DCFA7339}"/>
    <cellStyle name="Normal 21 11 10" xfId="28890" xr:uid="{550B867E-340B-4952-8D3C-D76069353A8B}"/>
    <cellStyle name="Normal 21 11 11" xfId="28891" xr:uid="{6134DDD1-0078-4973-8FFC-C7287B9A7129}"/>
    <cellStyle name="Normal 21 11 12" xfId="28892" xr:uid="{2F7C246C-0129-4150-BE1C-739CC2978C58}"/>
    <cellStyle name="Normal 21 11 13" xfId="28893" xr:uid="{77BF738E-0496-4D31-B587-141302C17066}"/>
    <cellStyle name="Normal 21 11 2" xfId="28894" xr:uid="{FB55C29E-64AB-4D5E-977A-4CE9713CF1E5}"/>
    <cellStyle name="Normal 21 11 2 2" xfId="28895" xr:uid="{DBF82F5F-4697-48F4-AD4C-6FC64C8C618F}"/>
    <cellStyle name="Normal 21 11 2 3" xfId="28896" xr:uid="{90E07163-A0C8-43B4-B261-4198058210D2}"/>
    <cellStyle name="Normal 21 11 2 4" xfId="28897" xr:uid="{2CF69BE5-B15F-4601-9479-8D98E4EAC6A1}"/>
    <cellStyle name="Normal 21 11 2 5" xfId="28898" xr:uid="{26D78D2A-A7FB-475F-8FCC-7782DBFF707C}"/>
    <cellStyle name="Normal 21 11 2 6" xfId="28899" xr:uid="{E4891B1B-EFD6-4231-A28E-3C3BF44637F1}"/>
    <cellStyle name="Normal 21 11 3" xfId="28900" xr:uid="{D5B8AA47-D6FB-4159-8A50-BEAAE019EC64}"/>
    <cellStyle name="Normal 21 11 3 2" xfId="28901" xr:uid="{D7A70A2C-F1B0-4348-9E5F-70E870C93E99}"/>
    <cellStyle name="Normal 21 11 3 3" xfId="28902" xr:uid="{8D26314A-F5B8-44AE-A38A-4B046A01F382}"/>
    <cellStyle name="Normal 21 11 3 4" xfId="28903" xr:uid="{CB859D8E-70C7-4837-90BB-5FFE952780C8}"/>
    <cellStyle name="Normal 21 11 3 5" xfId="28904" xr:uid="{B6A3AB9F-B036-44F3-A934-A7346CB9610F}"/>
    <cellStyle name="Normal 21 11 3 6" xfId="28905" xr:uid="{F2B5B1BA-B11E-408E-AF1F-ED51B4567F28}"/>
    <cellStyle name="Normal 21 11 4" xfId="28906" xr:uid="{E2014261-F38B-49B7-A4F4-D792A0DB21E5}"/>
    <cellStyle name="Normal 21 11 4 2" xfId="28907" xr:uid="{688E9882-5C4E-44AC-A049-8E65CD5E5090}"/>
    <cellStyle name="Normal 21 11 4 3" xfId="28908" xr:uid="{E6C91EBB-B938-4678-AB13-F611D441EECD}"/>
    <cellStyle name="Normal 21 11 4 4" xfId="28909" xr:uid="{10173A75-D803-4406-9369-5DC816C6DE93}"/>
    <cellStyle name="Normal 21 11 4 5" xfId="28910" xr:uid="{13E5D224-1532-4DD3-9DB3-5616B4B9FC07}"/>
    <cellStyle name="Normal 21 11 4 6" xfId="28911" xr:uid="{708B0F8C-DF9B-4EA9-AF21-8A00A0921403}"/>
    <cellStyle name="Normal 21 11 5" xfId="28912" xr:uid="{2D302D9C-02CD-4DE2-987F-4909F484C8E4}"/>
    <cellStyle name="Normal 21 11 5 2" xfId="28913" xr:uid="{DE532AC2-F600-40C8-9270-934E40A3CBFF}"/>
    <cellStyle name="Normal 21 11 5 3" xfId="28914" xr:uid="{C0935002-54AF-4098-B9CA-584E3C9EA09B}"/>
    <cellStyle name="Normal 21 11 5 4" xfId="28915" xr:uid="{B29C3050-8765-4570-92C2-AA39CB18BD55}"/>
    <cellStyle name="Normal 21 11 5 5" xfId="28916" xr:uid="{784B9B5D-5CE4-434B-87C5-C2A2CAD644AC}"/>
    <cellStyle name="Normal 21 11 5 6" xfId="28917" xr:uid="{C140013A-088A-49A4-BCFA-318D5CCB5C4D}"/>
    <cellStyle name="Normal 21 11 6" xfId="28918" xr:uid="{D09325B3-E637-450C-8A61-15A569913F02}"/>
    <cellStyle name="Normal 21 11 6 2" xfId="28919" xr:uid="{A49254F8-0868-4427-8E4F-1BB287C3B833}"/>
    <cellStyle name="Normal 21 11 6 3" xfId="28920" xr:uid="{038B4317-8283-47CE-8FE7-C29E25D0380B}"/>
    <cellStyle name="Normal 21 11 6 4" xfId="28921" xr:uid="{FD753667-7962-456F-B301-A4CE075EA502}"/>
    <cellStyle name="Normal 21 11 6 5" xfId="28922" xr:uid="{8580763A-342F-4BD5-9832-9D72F4F8D379}"/>
    <cellStyle name="Normal 21 11 6 6" xfId="28923" xr:uid="{B7F5B4A1-CC88-48BC-9E7E-9643D1E91DE3}"/>
    <cellStyle name="Normal 21 11 7" xfId="28924" xr:uid="{F33E155C-A5F9-4A1E-AA45-F1B1FBD2DB6E}"/>
    <cellStyle name="Normal 21 11 7 2" xfId="28925" xr:uid="{1DFFA9FE-CD7A-4469-A51C-D21DD605A35F}"/>
    <cellStyle name="Normal 21 11 7 3" xfId="28926" xr:uid="{4D9DD06D-518C-43EE-9898-DECE139BA4ED}"/>
    <cellStyle name="Normal 21 11 7 4" xfId="28927" xr:uid="{60FBAB07-632C-4D37-ABCE-39B357950ED6}"/>
    <cellStyle name="Normal 21 11 7 5" xfId="28928" xr:uid="{0BE2853A-402F-455C-8E93-71F116AF144D}"/>
    <cellStyle name="Normal 21 11 7 6" xfId="28929" xr:uid="{9D4160A6-189C-4544-AECC-348B23CBC37E}"/>
    <cellStyle name="Normal 21 11 8" xfId="28930" xr:uid="{EED780A9-4E58-428A-AB37-E877F241E9AD}"/>
    <cellStyle name="Normal 21 11 8 2" xfId="28931" xr:uid="{8A2D1C3C-CFB8-43B1-AA56-F11E4B16727D}"/>
    <cellStyle name="Normal 21 11 8 3" xfId="28932" xr:uid="{CF4188C3-7CA0-433B-B61A-D5B0A1FFC895}"/>
    <cellStyle name="Normal 21 11 8 4" xfId="28933" xr:uid="{C7B51476-8EF1-4FB8-8AA3-F8F98B5B04DA}"/>
    <cellStyle name="Normal 21 11 8 5" xfId="28934" xr:uid="{02FBA5DF-5DC8-462F-B050-A436EDC079D0}"/>
    <cellStyle name="Normal 21 11 8 6" xfId="28935" xr:uid="{A865B01E-12E9-4B3D-B3A3-B04A23EBD8A9}"/>
    <cellStyle name="Normal 21 11 9" xfId="28936" xr:uid="{281FDC7C-2D60-4E46-B2F3-86E64161A99E}"/>
    <cellStyle name="Normal 21 12" xfId="28937" xr:uid="{BAACEB94-5900-4A6F-9DC2-E9E37AC859A6}"/>
    <cellStyle name="Normal 21 12 10" xfId="28938" xr:uid="{5E7E2DE6-B7F8-442B-812A-1FBBD9A32655}"/>
    <cellStyle name="Normal 21 12 11" xfId="28939" xr:uid="{2FAF4342-260D-4FBA-AEB6-84EC2448A4B8}"/>
    <cellStyle name="Normal 21 12 12" xfId="28940" xr:uid="{A84BA0B4-FE21-4371-BEB6-FD9BAE7E01A4}"/>
    <cellStyle name="Normal 21 12 13" xfId="28941" xr:uid="{DAC272B5-05BB-4C7B-9A0C-2F922AD15E4A}"/>
    <cellStyle name="Normal 21 12 2" xfId="28942" xr:uid="{A1341074-FF32-4003-BD80-5993D2E04C1E}"/>
    <cellStyle name="Normal 21 12 2 2" xfId="28943" xr:uid="{75D5EED4-986B-4664-B32F-32BAAB1B5D25}"/>
    <cellStyle name="Normal 21 12 2 3" xfId="28944" xr:uid="{265D2A53-F6DF-4DC2-A8A7-C6ED21CFA7E7}"/>
    <cellStyle name="Normal 21 12 2 4" xfId="28945" xr:uid="{69655569-F80A-4B48-86C8-FFD85330F597}"/>
    <cellStyle name="Normal 21 12 2 5" xfId="28946" xr:uid="{894D8F62-7C35-4A2C-ACA7-D3724A44BD14}"/>
    <cellStyle name="Normal 21 12 2 6" xfId="28947" xr:uid="{8FD75B44-322A-4268-A812-F189F20E0B60}"/>
    <cellStyle name="Normal 21 12 3" xfId="28948" xr:uid="{E09CE09B-F71D-49B5-8528-837155775218}"/>
    <cellStyle name="Normal 21 12 3 2" xfId="28949" xr:uid="{74FE28BC-277F-48FA-B984-4051E802BC41}"/>
    <cellStyle name="Normal 21 12 3 3" xfId="28950" xr:uid="{C5651CD0-71DB-4FEF-A3C5-4967AF5508F3}"/>
    <cellStyle name="Normal 21 12 3 4" xfId="28951" xr:uid="{2B134128-DE46-43C7-94A7-3F9D5F5D67C1}"/>
    <cellStyle name="Normal 21 12 3 5" xfId="28952" xr:uid="{847FD796-5549-4FE9-94CA-8D138DB5ABEB}"/>
    <cellStyle name="Normal 21 12 3 6" xfId="28953" xr:uid="{B705E962-189B-48A3-8C03-81CCD053BC4C}"/>
    <cellStyle name="Normal 21 12 4" xfId="28954" xr:uid="{A74C5915-B173-4CA0-AA30-8A8AA88691B8}"/>
    <cellStyle name="Normal 21 12 4 2" xfId="28955" xr:uid="{2161B238-336C-4DAC-BA04-3EE44DECC698}"/>
    <cellStyle name="Normal 21 12 4 3" xfId="28956" xr:uid="{2B03B2E6-DCFB-44F4-91EE-E9E26F143C4F}"/>
    <cellStyle name="Normal 21 12 4 4" xfId="28957" xr:uid="{3C6634B4-473C-4D05-8997-0EEA2DFA2DAA}"/>
    <cellStyle name="Normal 21 12 4 5" xfId="28958" xr:uid="{66F67C0A-FF0E-4CE9-9946-DBDB23B5D8BB}"/>
    <cellStyle name="Normal 21 12 4 6" xfId="28959" xr:uid="{C12C6FF4-2A67-4CB4-AA8D-058CEAC29305}"/>
    <cellStyle name="Normal 21 12 5" xfId="28960" xr:uid="{04F0503E-3F78-4E40-8085-DD7F021E2E3E}"/>
    <cellStyle name="Normal 21 12 5 2" xfId="28961" xr:uid="{CE3B5694-EC39-4D22-A5E8-C2B9E1B4BC92}"/>
    <cellStyle name="Normal 21 12 5 3" xfId="28962" xr:uid="{A2811C38-02FA-4186-9C77-1A2904E2D33F}"/>
    <cellStyle name="Normal 21 12 5 4" xfId="28963" xr:uid="{E3BA6DF1-00AB-472A-A3E0-135A3BB7C96F}"/>
    <cellStyle name="Normal 21 12 5 5" xfId="28964" xr:uid="{F1419AE1-EED2-408B-8714-C2B39BC73A53}"/>
    <cellStyle name="Normal 21 12 5 6" xfId="28965" xr:uid="{463B4612-F8EF-47E0-B2AC-219E837C7C7A}"/>
    <cellStyle name="Normal 21 12 6" xfId="28966" xr:uid="{02214A55-36B4-4DAC-BCF1-9CC6600CF6C3}"/>
    <cellStyle name="Normal 21 12 6 2" xfId="28967" xr:uid="{17FA7AE5-BA38-4CD8-966B-B196D01290A1}"/>
    <cellStyle name="Normal 21 12 6 3" xfId="28968" xr:uid="{A9A70A98-74C0-416E-A8E4-B8770E69D41E}"/>
    <cellStyle name="Normal 21 12 6 4" xfId="28969" xr:uid="{5518724C-BF33-42FB-845C-2A66F1309D1F}"/>
    <cellStyle name="Normal 21 12 6 5" xfId="28970" xr:uid="{ED712AD3-542D-4DE5-A254-764FB8C0FAC3}"/>
    <cellStyle name="Normal 21 12 6 6" xfId="28971" xr:uid="{EF27F7E7-33A6-4F8F-8B78-5C3982ADF57D}"/>
    <cellStyle name="Normal 21 12 7" xfId="28972" xr:uid="{B8CD5CEE-4AC9-466A-8023-9AF9B170F806}"/>
    <cellStyle name="Normal 21 12 7 2" xfId="28973" xr:uid="{772851A8-8767-4A6F-A8A5-796D0F79388F}"/>
    <cellStyle name="Normal 21 12 7 3" xfId="28974" xr:uid="{6C199E2A-5314-40B2-8A05-4600238C6975}"/>
    <cellStyle name="Normal 21 12 7 4" xfId="28975" xr:uid="{6AC70A47-0C9D-4494-A48A-E63C9E036E6F}"/>
    <cellStyle name="Normal 21 12 7 5" xfId="28976" xr:uid="{BC57082C-FF0E-4640-AA93-ADC0EACB1236}"/>
    <cellStyle name="Normal 21 12 7 6" xfId="28977" xr:uid="{56C6293F-A14C-439A-9982-4E66B51FAF21}"/>
    <cellStyle name="Normal 21 12 8" xfId="28978" xr:uid="{BDEA1DF1-776E-4064-A8EE-855A86524B19}"/>
    <cellStyle name="Normal 21 12 8 2" xfId="28979" xr:uid="{EC391306-C087-4F77-9C11-9D8B134F4179}"/>
    <cellStyle name="Normal 21 12 8 3" xfId="28980" xr:uid="{29DBFEBA-3040-4647-8CBD-1ABEA10A553A}"/>
    <cellStyle name="Normal 21 12 8 4" xfId="28981" xr:uid="{3FF389C9-63EC-4D46-94C1-44A04801FC76}"/>
    <cellStyle name="Normal 21 12 8 5" xfId="28982" xr:uid="{10201D6B-E815-4815-B5D3-920FA578BABA}"/>
    <cellStyle name="Normal 21 12 8 6" xfId="28983" xr:uid="{23AF74EC-EF7D-4BD9-85EC-DF7E994826CD}"/>
    <cellStyle name="Normal 21 12 9" xfId="28984" xr:uid="{8EB60BD7-EA0F-4C56-93E3-EE08B8FD9D9B}"/>
    <cellStyle name="Normal 21 13" xfId="28985" xr:uid="{29027DFD-7B15-43F5-AE48-B19772E4ED90}"/>
    <cellStyle name="Normal 21 13 10" xfId="28986" xr:uid="{2678C0C3-370C-42D5-BE6B-95E7A729F13F}"/>
    <cellStyle name="Normal 21 13 11" xfId="28987" xr:uid="{EB3631A8-BEC4-43F9-9483-17A8A442A459}"/>
    <cellStyle name="Normal 21 13 12" xfId="28988" xr:uid="{3B3DFE41-695B-49F6-99B1-DBB3DBF3763E}"/>
    <cellStyle name="Normal 21 13 13" xfId="28989" xr:uid="{C8CA845B-9B93-485C-847E-0B6F24EBDDCA}"/>
    <cellStyle name="Normal 21 13 2" xfId="28990" xr:uid="{97F758D9-AFBE-449A-BF40-783588438877}"/>
    <cellStyle name="Normal 21 13 2 2" xfId="28991" xr:uid="{C6F02E55-7E6A-406F-8274-D8CC2477AEFD}"/>
    <cellStyle name="Normal 21 13 2 3" xfId="28992" xr:uid="{1F62E666-BE1D-4F17-A8F1-5FF77DA26099}"/>
    <cellStyle name="Normal 21 13 2 4" xfId="28993" xr:uid="{8BB0D993-6087-4374-BB30-1E410DADE87D}"/>
    <cellStyle name="Normal 21 13 2 5" xfId="28994" xr:uid="{65251D63-68A0-4869-A410-134B9EB8B2AD}"/>
    <cellStyle name="Normal 21 13 2 6" xfId="28995" xr:uid="{4EADE961-9187-416D-A66D-86FC87ADA2D4}"/>
    <cellStyle name="Normal 21 13 3" xfId="28996" xr:uid="{65D6B2EE-CBA1-4805-98F3-290E9667A612}"/>
    <cellStyle name="Normal 21 13 3 2" xfId="28997" xr:uid="{7F18A208-D9C7-4D38-9CAD-4B03CD00838A}"/>
    <cellStyle name="Normal 21 13 3 3" xfId="28998" xr:uid="{74CA21AF-0D6E-4C1A-9527-490CCB06D006}"/>
    <cellStyle name="Normal 21 13 3 4" xfId="28999" xr:uid="{F0D87854-7A29-46D5-B804-3062BA1743AA}"/>
    <cellStyle name="Normal 21 13 3 5" xfId="29000" xr:uid="{E60305DC-EFE5-4062-A59B-CAA82650CB51}"/>
    <cellStyle name="Normal 21 13 3 6" xfId="29001" xr:uid="{D26ACA06-C6C0-46F3-B958-091E11131775}"/>
    <cellStyle name="Normal 21 13 4" xfId="29002" xr:uid="{AA31EFBC-25C8-466B-8839-BE92E9A0463F}"/>
    <cellStyle name="Normal 21 13 4 2" xfId="29003" xr:uid="{C8D3995F-C48F-4F60-98FC-B1DA3E809BB7}"/>
    <cellStyle name="Normal 21 13 4 3" xfId="29004" xr:uid="{44E0D5FB-4B15-4215-9960-58CA7BF3887F}"/>
    <cellStyle name="Normal 21 13 4 4" xfId="29005" xr:uid="{2C81AF3F-481F-4D2B-82BD-56EC0D7D0514}"/>
    <cellStyle name="Normal 21 13 4 5" xfId="29006" xr:uid="{648027BE-2ED3-4570-AD4C-03B3A65EBB06}"/>
    <cellStyle name="Normal 21 13 4 6" xfId="29007" xr:uid="{50265951-3F56-4523-A227-6A5C1664A427}"/>
    <cellStyle name="Normal 21 13 5" xfId="29008" xr:uid="{527876A9-C825-476C-93CD-DE8599FBFB93}"/>
    <cellStyle name="Normal 21 13 5 2" xfId="29009" xr:uid="{5D74419A-063C-477E-BEE9-DA71BE1B8B00}"/>
    <cellStyle name="Normal 21 13 5 3" xfId="29010" xr:uid="{6E84C8DD-F4CF-48FD-B1DA-B03112A55634}"/>
    <cellStyle name="Normal 21 13 5 4" xfId="29011" xr:uid="{46E24EA4-CE33-4DCD-B0A3-2E10AC3422C4}"/>
    <cellStyle name="Normal 21 13 5 5" xfId="29012" xr:uid="{0B6BDE9C-6883-4B2F-8E89-732B46CA75F8}"/>
    <cellStyle name="Normal 21 13 5 6" xfId="29013" xr:uid="{665891FD-814A-4AA0-8294-21E5BDFD9586}"/>
    <cellStyle name="Normal 21 13 6" xfId="29014" xr:uid="{2E7FBCF0-81DB-470D-956C-4B6881D64759}"/>
    <cellStyle name="Normal 21 13 6 2" xfId="29015" xr:uid="{3E8EF15A-37A7-4B4B-B78F-FCB9840D812E}"/>
    <cellStyle name="Normal 21 13 6 3" xfId="29016" xr:uid="{F8BE5954-EF6B-4CAF-968F-CB7F7817A5FC}"/>
    <cellStyle name="Normal 21 13 6 4" xfId="29017" xr:uid="{34C61C3E-20A1-4BA6-A80A-15E7E892AB8E}"/>
    <cellStyle name="Normal 21 13 6 5" xfId="29018" xr:uid="{85DF21EB-D7AA-4374-9838-0FD41F371EBD}"/>
    <cellStyle name="Normal 21 13 6 6" xfId="29019" xr:uid="{89459973-6E5B-4266-B401-8FD82C5A8A5C}"/>
    <cellStyle name="Normal 21 13 7" xfId="29020" xr:uid="{DCE67874-44D8-4E16-B690-7C5E89CC1A70}"/>
    <cellStyle name="Normal 21 13 7 2" xfId="29021" xr:uid="{8800EB0A-DFA6-4887-B042-371FA5C7396F}"/>
    <cellStyle name="Normal 21 13 7 3" xfId="29022" xr:uid="{EC0831B8-33D1-4301-A679-06CEE7B6BBC2}"/>
    <cellStyle name="Normal 21 13 7 4" xfId="29023" xr:uid="{17B97D50-BA6D-4428-ABF4-1321AF09A7E8}"/>
    <cellStyle name="Normal 21 13 7 5" xfId="29024" xr:uid="{D9D84683-EB5A-42D0-9742-47BD7DF04599}"/>
    <cellStyle name="Normal 21 13 7 6" xfId="29025" xr:uid="{3C884BD3-3BA2-489A-B8CD-42E6D5FAD8BE}"/>
    <cellStyle name="Normal 21 13 8" xfId="29026" xr:uid="{E0D2092B-7584-42EE-BF30-E6323D6074D6}"/>
    <cellStyle name="Normal 21 13 8 2" xfId="29027" xr:uid="{2CE443BA-3AFF-42E4-9016-E077332B5FCB}"/>
    <cellStyle name="Normal 21 13 8 3" xfId="29028" xr:uid="{61D5AE68-B612-4C8C-9014-66747AC7A8D3}"/>
    <cellStyle name="Normal 21 13 8 4" xfId="29029" xr:uid="{C2012FDC-463C-4F5C-9B22-143C3530ADA2}"/>
    <cellStyle name="Normal 21 13 8 5" xfId="29030" xr:uid="{43F6F276-2EEA-4333-A88D-ADA4B2E3840D}"/>
    <cellStyle name="Normal 21 13 8 6" xfId="29031" xr:uid="{E16564EE-148D-4785-B96F-0C7EF7BC261E}"/>
    <cellStyle name="Normal 21 13 9" xfId="29032" xr:uid="{CF5BA00E-724C-4379-93D8-7D4D4EECEC22}"/>
    <cellStyle name="Normal 21 14" xfId="29033" xr:uid="{6DA0FF6D-FB49-405C-B2CB-945EB6E575DD}"/>
    <cellStyle name="Normal 21 14 10" xfId="29034" xr:uid="{29619D29-0D6F-4E76-8D52-5A7F42822D6A}"/>
    <cellStyle name="Normal 21 14 11" xfId="29035" xr:uid="{D7B7132D-8D69-4EDF-96DF-451A5F3147AA}"/>
    <cellStyle name="Normal 21 14 12" xfId="29036" xr:uid="{BDC93A61-3F7C-434E-8CE1-5A897CEB0C2C}"/>
    <cellStyle name="Normal 21 14 13" xfId="29037" xr:uid="{DAF772A4-88D9-458D-8E0F-2F8E3C34F379}"/>
    <cellStyle name="Normal 21 14 2" xfId="29038" xr:uid="{9761F22F-F707-407D-9AC3-F1D4A41D5D97}"/>
    <cellStyle name="Normal 21 14 2 2" xfId="29039" xr:uid="{23065B52-8E09-45B6-A301-CBA75763C732}"/>
    <cellStyle name="Normal 21 14 2 3" xfId="29040" xr:uid="{63F6EE7F-D6B7-47F9-A9A2-223526859B38}"/>
    <cellStyle name="Normal 21 14 2 4" xfId="29041" xr:uid="{D5EA66C0-03F2-4FA5-BB8D-7688570ECC7E}"/>
    <cellStyle name="Normal 21 14 2 5" xfId="29042" xr:uid="{361F8D19-1A78-4C39-9930-2F1670116C7D}"/>
    <cellStyle name="Normal 21 14 2 6" xfId="29043" xr:uid="{42BA885F-7BEC-47F7-BAE1-9ACE32BF1E1D}"/>
    <cellStyle name="Normal 21 14 3" xfId="29044" xr:uid="{3796ABB7-7C6A-4ED1-824D-972230BCA48A}"/>
    <cellStyle name="Normal 21 14 3 2" xfId="29045" xr:uid="{C6715040-A8DB-4002-BD89-B62435E769CF}"/>
    <cellStyle name="Normal 21 14 3 3" xfId="29046" xr:uid="{168C6E11-ED26-4BDA-A788-8D0F806E4F41}"/>
    <cellStyle name="Normal 21 14 3 4" xfId="29047" xr:uid="{1E337A34-512D-4529-9AAB-40F9C413D3F6}"/>
    <cellStyle name="Normal 21 14 3 5" xfId="29048" xr:uid="{E5200F9F-F768-4630-B461-4AE6C2FA087A}"/>
    <cellStyle name="Normal 21 14 3 6" xfId="29049" xr:uid="{B1CF8D66-2E80-4D4F-86BF-75150EB5ED0E}"/>
    <cellStyle name="Normal 21 14 4" xfId="29050" xr:uid="{97F50815-6FE8-40C3-AAA9-D7C7AA0D913B}"/>
    <cellStyle name="Normal 21 14 4 2" xfId="29051" xr:uid="{8C970F9A-A6FF-4F79-A0ED-2E5F87911D19}"/>
    <cellStyle name="Normal 21 14 4 3" xfId="29052" xr:uid="{5A48AA11-E7BF-4905-88AB-B122DE664E7E}"/>
    <cellStyle name="Normal 21 14 4 4" xfId="29053" xr:uid="{60EBF51C-B7D2-4E73-BBEC-0EE235C3D636}"/>
    <cellStyle name="Normal 21 14 4 5" xfId="29054" xr:uid="{BA939D3D-77FC-4689-9B38-4D7D3A30AB4C}"/>
    <cellStyle name="Normal 21 14 4 6" xfId="29055" xr:uid="{FD0FFC2B-5150-48E8-AC2E-616B99D080EC}"/>
    <cellStyle name="Normal 21 14 5" xfId="29056" xr:uid="{4A5ED085-FBB1-465E-8B6F-E26955590FFF}"/>
    <cellStyle name="Normal 21 14 5 2" xfId="29057" xr:uid="{2BD21233-3E8E-43BB-94FD-FE9FD9ECD651}"/>
    <cellStyle name="Normal 21 14 5 3" xfId="29058" xr:uid="{49B1145E-AAEE-49D1-BBE9-83FB7503DC40}"/>
    <cellStyle name="Normal 21 14 5 4" xfId="29059" xr:uid="{F1239882-649E-4951-A77E-32C59CDF223B}"/>
    <cellStyle name="Normal 21 14 5 5" xfId="29060" xr:uid="{0F22A11A-99B1-4AE4-BBFC-062720EDE003}"/>
    <cellStyle name="Normal 21 14 5 6" xfId="29061" xr:uid="{4E31838A-E538-40CE-AF7E-C74E0EADD184}"/>
    <cellStyle name="Normal 21 14 6" xfId="29062" xr:uid="{856348E6-2C63-4E16-8DFC-FFFFE84F51D8}"/>
    <cellStyle name="Normal 21 14 6 2" xfId="29063" xr:uid="{EE05262F-0766-4FF5-8F58-B0ABA1E91B6F}"/>
    <cellStyle name="Normal 21 14 6 3" xfId="29064" xr:uid="{E1A3EA23-209E-49A8-B643-902FA5A944AB}"/>
    <cellStyle name="Normal 21 14 6 4" xfId="29065" xr:uid="{718EEF2E-0DA3-4FAD-BBC4-A681897BD823}"/>
    <cellStyle name="Normal 21 14 6 5" xfId="29066" xr:uid="{55490C18-5326-41A4-BDE8-CE17491A7436}"/>
    <cellStyle name="Normal 21 14 6 6" xfId="29067" xr:uid="{0F0ADBA4-CC35-4030-8D62-CCBEFC0F3F3B}"/>
    <cellStyle name="Normal 21 14 7" xfId="29068" xr:uid="{6525D9DC-9BE9-4DF1-BF74-4831098150D6}"/>
    <cellStyle name="Normal 21 14 7 2" xfId="29069" xr:uid="{A067E9BE-4ACC-4E43-9ED6-36BF1A704224}"/>
    <cellStyle name="Normal 21 14 7 3" xfId="29070" xr:uid="{1576125B-B9BA-465F-9AB6-312CA4C33D9D}"/>
    <cellStyle name="Normal 21 14 7 4" xfId="29071" xr:uid="{0A7F2B01-996E-4428-942E-8E52671EEC7C}"/>
    <cellStyle name="Normal 21 14 7 5" xfId="29072" xr:uid="{434EB3F8-F2CA-4ABC-8DC6-1D2BB0E2ECC1}"/>
    <cellStyle name="Normal 21 14 7 6" xfId="29073" xr:uid="{41D01412-03EF-43A5-8037-9559E487138D}"/>
    <cellStyle name="Normal 21 14 8" xfId="29074" xr:uid="{DC15AD53-C95A-4147-AC73-EA106DD3231A}"/>
    <cellStyle name="Normal 21 14 8 2" xfId="29075" xr:uid="{C2C44F5F-F535-449C-84E5-8BF012780B07}"/>
    <cellStyle name="Normal 21 14 8 3" xfId="29076" xr:uid="{EAF33B59-E244-45A3-BB47-D74DA8402221}"/>
    <cellStyle name="Normal 21 14 8 4" xfId="29077" xr:uid="{AA9AAACA-DEE2-4E14-A0A2-1113DF33FFA3}"/>
    <cellStyle name="Normal 21 14 8 5" xfId="29078" xr:uid="{60A14B4B-CA2E-4ECC-8F70-3F767DFD6B5B}"/>
    <cellStyle name="Normal 21 14 8 6" xfId="29079" xr:uid="{766AF183-29EF-424C-A743-B6250EA63634}"/>
    <cellStyle name="Normal 21 14 9" xfId="29080" xr:uid="{95C6454A-0CC1-4FBE-95B3-2437FB884025}"/>
    <cellStyle name="Normal 21 15" xfId="29081" xr:uid="{8735656E-696C-4A12-8E08-21B0B58B2528}"/>
    <cellStyle name="Normal 21 15 10" xfId="29082" xr:uid="{610AB905-80DC-495F-B6B2-900DDA3FE6B3}"/>
    <cellStyle name="Normal 21 15 11" xfId="29083" xr:uid="{11D973DF-082A-489B-99D3-1720446D9A10}"/>
    <cellStyle name="Normal 21 15 12" xfId="29084" xr:uid="{74FB50E3-6AED-4927-8214-108CC1B40D64}"/>
    <cellStyle name="Normal 21 15 13" xfId="29085" xr:uid="{5B38AAC8-E69E-4970-BCAE-E5787EC0CA04}"/>
    <cellStyle name="Normal 21 15 2" xfId="29086" xr:uid="{E213F383-027B-4BD3-89A8-5A31F99AD553}"/>
    <cellStyle name="Normal 21 15 2 2" xfId="29087" xr:uid="{420D35A5-F812-4D64-A5E9-11711A8EFFB9}"/>
    <cellStyle name="Normal 21 15 2 3" xfId="29088" xr:uid="{BF104E8B-95C5-4D6C-BC7F-A5B56D1DD3E8}"/>
    <cellStyle name="Normal 21 15 2 4" xfId="29089" xr:uid="{5EBE17D9-A083-4566-8981-3F5B91C919FD}"/>
    <cellStyle name="Normal 21 15 2 5" xfId="29090" xr:uid="{EC3F7DB8-D771-4C1F-8F87-1040E5332315}"/>
    <cellStyle name="Normal 21 15 2 6" xfId="29091" xr:uid="{601690B4-3860-4A5A-B9E1-DE1DBA0AE256}"/>
    <cellStyle name="Normal 21 15 3" xfId="29092" xr:uid="{397394BD-EF0B-4079-993D-71B31E140341}"/>
    <cellStyle name="Normal 21 15 3 2" xfId="29093" xr:uid="{D85E8CFD-1D58-4677-A6AE-0A1F38130CC4}"/>
    <cellStyle name="Normal 21 15 3 3" xfId="29094" xr:uid="{A5D2AF07-44DF-412B-9F47-F8D73A342830}"/>
    <cellStyle name="Normal 21 15 3 4" xfId="29095" xr:uid="{03EC76A7-F0C8-4A96-A219-5ECFD7CAED7F}"/>
    <cellStyle name="Normal 21 15 3 5" xfId="29096" xr:uid="{D080559A-CC36-48DC-ADD7-958B074EC469}"/>
    <cellStyle name="Normal 21 15 3 6" xfId="29097" xr:uid="{08B4982A-1751-41B0-99ED-D15DF61569F9}"/>
    <cellStyle name="Normal 21 15 4" xfId="29098" xr:uid="{DF957622-3496-4DC7-87A1-B9E417468F70}"/>
    <cellStyle name="Normal 21 15 4 2" xfId="29099" xr:uid="{E7F9CEE7-51F3-4C6C-8F73-AA9B436AD7B7}"/>
    <cellStyle name="Normal 21 15 4 3" xfId="29100" xr:uid="{6A4EB0CA-7D96-4CA0-9E59-C39A9DDAE9BF}"/>
    <cellStyle name="Normal 21 15 4 4" xfId="29101" xr:uid="{62A03FDE-227A-4FBB-B4B0-EC74DEA5A1B5}"/>
    <cellStyle name="Normal 21 15 4 5" xfId="29102" xr:uid="{1038CAB8-CFA3-4A74-945D-8D6A255150FF}"/>
    <cellStyle name="Normal 21 15 4 6" xfId="29103" xr:uid="{30B2484F-F7E3-4C7A-912C-33B9A3F73EF9}"/>
    <cellStyle name="Normal 21 15 5" xfId="29104" xr:uid="{A31FBDAF-25C1-4144-BA3B-116FCDE5F410}"/>
    <cellStyle name="Normal 21 15 5 2" xfId="29105" xr:uid="{AB1A165E-E8A6-435F-9E59-3BA85E17D8C5}"/>
    <cellStyle name="Normal 21 15 5 3" xfId="29106" xr:uid="{7B3CDB43-2393-4D81-99EE-329022D63AA0}"/>
    <cellStyle name="Normal 21 15 5 4" xfId="29107" xr:uid="{2B98391D-FEE9-4D2E-A8AD-4B49F430A689}"/>
    <cellStyle name="Normal 21 15 5 5" xfId="29108" xr:uid="{7025A415-57C3-4ABA-9F83-656FB521BBA0}"/>
    <cellStyle name="Normal 21 15 5 6" xfId="29109" xr:uid="{3F2E7C27-5C86-4731-946D-A32C6A510E93}"/>
    <cellStyle name="Normal 21 15 6" xfId="29110" xr:uid="{D5E4DE51-7241-4E30-8858-5392FEEA3BFD}"/>
    <cellStyle name="Normal 21 15 6 2" xfId="29111" xr:uid="{7BA8D0DA-99BF-4ED5-B433-D2FB13F987B6}"/>
    <cellStyle name="Normal 21 15 6 3" xfId="29112" xr:uid="{E14EDCAA-C4FD-4F83-8357-5C6E283EF74D}"/>
    <cellStyle name="Normal 21 15 6 4" xfId="29113" xr:uid="{33AC7489-92F5-4C0E-A195-27F33A047C7D}"/>
    <cellStyle name="Normal 21 15 6 5" xfId="29114" xr:uid="{772636CA-6E4A-4082-9D96-19A03455BB2B}"/>
    <cellStyle name="Normal 21 15 6 6" xfId="29115" xr:uid="{183E0792-E091-44DE-B060-7161758D31B9}"/>
    <cellStyle name="Normal 21 15 7" xfId="29116" xr:uid="{35681987-13FE-45AC-9650-3F0B02619272}"/>
    <cellStyle name="Normal 21 15 7 2" xfId="29117" xr:uid="{7A04DDD6-6FB3-41A8-B81A-CC41FF80798F}"/>
    <cellStyle name="Normal 21 15 7 3" xfId="29118" xr:uid="{92F8CD2F-21D6-46B1-8E26-3DB26001B222}"/>
    <cellStyle name="Normal 21 15 7 4" xfId="29119" xr:uid="{92579349-771F-41BB-95CC-24BF20C4DE2C}"/>
    <cellStyle name="Normal 21 15 7 5" xfId="29120" xr:uid="{DC4AF61D-A871-448B-8416-F28C8516B166}"/>
    <cellStyle name="Normal 21 15 7 6" xfId="29121" xr:uid="{C9A0292F-AA18-4634-BFA8-C6892C47EE6C}"/>
    <cellStyle name="Normal 21 15 8" xfId="29122" xr:uid="{291402A7-BE59-45FA-8C16-5D47230D4C7C}"/>
    <cellStyle name="Normal 21 15 8 2" xfId="29123" xr:uid="{4692568D-3A95-47A3-9C44-8D6421BDDED0}"/>
    <cellStyle name="Normal 21 15 8 3" xfId="29124" xr:uid="{889134D2-B58A-4A2D-8471-88AAD3399B7D}"/>
    <cellStyle name="Normal 21 15 8 4" xfId="29125" xr:uid="{52A23D09-8897-4CE9-996D-4BC827C8D5BF}"/>
    <cellStyle name="Normal 21 15 8 5" xfId="29126" xr:uid="{273FB0C2-2F6A-4416-8D20-10ABF172535C}"/>
    <cellStyle name="Normal 21 15 8 6" xfId="29127" xr:uid="{85480C8D-153D-4AB0-9EC5-EE8FA21537BA}"/>
    <cellStyle name="Normal 21 15 9" xfId="29128" xr:uid="{08B4D7B1-3BB4-4F5C-B3B4-45452F4A4FFE}"/>
    <cellStyle name="Normal 21 16" xfId="29129" xr:uid="{6F4ECAFE-05D0-4F68-B357-B6BE8763A318}"/>
    <cellStyle name="Normal 21 16 10" xfId="29130" xr:uid="{62E0E477-18D4-401D-A973-E7CC4092A718}"/>
    <cellStyle name="Normal 21 16 11" xfId="29131" xr:uid="{E281C732-FB94-4B30-860A-B7327EDA2E5C}"/>
    <cellStyle name="Normal 21 16 12" xfId="29132" xr:uid="{CE720358-512A-4EA8-98F0-147CD37ADC9B}"/>
    <cellStyle name="Normal 21 16 13" xfId="29133" xr:uid="{7AF2C6C3-9EC4-467B-AF4D-A759D703140D}"/>
    <cellStyle name="Normal 21 16 2" xfId="29134" xr:uid="{80A72518-7A06-40A2-A142-C89150522A1F}"/>
    <cellStyle name="Normal 21 16 2 2" xfId="29135" xr:uid="{DB00FE17-3A2A-454F-B696-1A410D8D35F8}"/>
    <cellStyle name="Normal 21 16 2 3" xfId="29136" xr:uid="{ACA6158B-9900-4025-A6BD-6651FBAF184C}"/>
    <cellStyle name="Normal 21 16 2 4" xfId="29137" xr:uid="{199BAD4D-8A11-45BF-B20F-FAE95B471EEB}"/>
    <cellStyle name="Normal 21 16 2 5" xfId="29138" xr:uid="{8848EF41-4935-489C-AB5B-D76E277C594C}"/>
    <cellStyle name="Normal 21 16 2 6" xfId="29139" xr:uid="{1A560B4D-6094-4B8B-96B5-5E064B3D3879}"/>
    <cellStyle name="Normal 21 16 3" xfId="29140" xr:uid="{74402C06-7D69-49BA-BB76-F1246E56449F}"/>
    <cellStyle name="Normal 21 16 3 2" xfId="29141" xr:uid="{4A34D0A5-94D8-493C-A453-1B9CA912710A}"/>
    <cellStyle name="Normal 21 16 3 3" xfId="29142" xr:uid="{D871CC90-5E02-4C6D-A1B5-6232734FBF1F}"/>
    <cellStyle name="Normal 21 16 3 4" xfId="29143" xr:uid="{2E5A5614-F84D-4067-A494-1C4EA398E94E}"/>
    <cellStyle name="Normal 21 16 3 5" xfId="29144" xr:uid="{D7247AB9-29BE-42BD-A2BB-9883E02DA1CE}"/>
    <cellStyle name="Normal 21 16 3 6" xfId="29145" xr:uid="{25B60EBB-EC5D-4FC2-889E-0C8718D81360}"/>
    <cellStyle name="Normal 21 16 4" xfId="29146" xr:uid="{690EAC78-A22F-49F4-B253-07861BCBF995}"/>
    <cellStyle name="Normal 21 16 4 2" xfId="29147" xr:uid="{11A12E7C-43EA-4642-A597-187808A74261}"/>
    <cellStyle name="Normal 21 16 4 3" xfId="29148" xr:uid="{A44DE312-2F77-4267-AAE9-19975B042973}"/>
    <cellStyle name="Normal 21 16 4 4" xfId="29149" xr:uid="{96761748-9DE8-47B7-9784-CE833BD6CB08}"/>
    <cellStyle name="Normal 21 16 4 5" xfId="29150" xr:uid="{509E86E2-2D1A-483A-A403-35EDF1B8E1BE}"/>
    <cellStyle name="Normal 21 16 4 6" xfId="29151" xr:uid="{26E8E2E0-00A1-40CD-A557-C22874DB0331}"/>
    <cellStyle name="Normal 21 16 5" xfId="29152" xr:uid="{7B626F7A-C15D-4C5F-8428-736E1F661E72}"/>
    <cellStyle name="Normal 21 16 5 2" xfId="29153" xr:uid="{4FF2AFCD-E16B-4084-9FB4-8572056876E1}"/>
    <cellStyle name="Normal 21 16 5 3" xfId="29154" xr:uid="{A98FACCE-A5E4-48B0-913B-779ED0272F7C}"/>
    <cellStyle name="Normal 21 16 5 4" xfId="29155" xr:uid="{9E3D1574-2629-4C6E-A081-645926BCD478}"/>
    <cellStyle name="Normal 21 16 5 5" xfId="29156" xr:uid="{2AC49B68-6872-4601-A535-D5ADD0EB4023}"/>
    <cellStyle name="Normal 21 16 5 6" xfId="29157" xr:uid="{E9676FED-76B8-4C2A-874E-838523EBC483}"/>
    <cellStyle name="Normal 21 16 6" xfId="29158" xr:uid="{40339B91-65CA-4A76-8F35-88F0C990C09C}"/>
    <cellStyle name="Normal 21 16 6 2" xfId="29159" xr:uid="{8E287195-D8E9-4AAF-8A85-56A75320DD45}"/>
    <cellStyle name="Normal 21 16 6 3" xfId="29160" xr:uid="{043DA2FF-C287-4F42-A09B-ADEDDAF2E968}"/>
    <cellStyle name="Normal 21 16 6 4" xfId="29161" xr:uid="{1FA18E4E-7CC9-4A61-A4DE-1F415C879109}"/>
    <cellStyle name="Normal 21 16 6 5" xfId="29162" xr:uid="{A539FA9C-FFE9-41FA-A2AF-BFA33B4CFBBD}"/>
    <cellStyle name="Normal 21 16 6 6" xfId="29163" xr:uid="{E6283460-E74B-454A-A688-ECB159C931DD}"/>
    <cellStyle name="Normal 21 16 7" xfId="29164" xr:uid="{0AB84EC0-9F0C-4FD6-96CC-1607DD43831B}"/>
    <cellStyle name="Normal 21 16 7 2" xfId="29165" xr:uid="{8909A8DE-D0E9-41E9-B870-039BCCE2D192}"/>
    <cellStyle name="Normal 21 16 7 3" xfId="29166" xr:uid="{E28A57C1-0C1B-4366-AD79-41C0A6DA63C2}"/>
    <cellStyle name="Normal 21 16 7 4" xfId="29167" xr:uid="{7D8F124E-BA23-4AD9-B1FE-98B0C6C385AB}"/>
    <cellStyle name="Normal 21 16 7 5" xfId="29168" xr:uid="{92F8EA82-703C-4D51-B54F-37B92D4D4F0D}"/>
    <cellStyle name="Normal 21 16 7 6" xfId="29169" xr:uid="{06D10BB2-3CB6-4930-A1EA-E1078073B7D1}"/>
    <cellStyle name="Normal 21 16 8" xfId="29170" xr:uid="{574DEFD4-48CC-414B-B9A3-7AB4E041A299}"/>
    <cellStyle name="Normal 21 16 8 2" xfId="29171" xr:uid="{CE74AFFD-F516-4A89-B694-31D14D0F91EB}"/>
    <cellStyle name="Normal 21 16 8 3" xfId="29172" xr:uid="{6D8206A5-91BD-4B77-A435-AF5DE9DA0E45}"/>
    <cellStyle name="Normal 21 16 8 4" xfId="29173" xr:uid="{58F4B266-4036-4B86-B0B3-902E3ABFEF96}"/>
    <cellStyle name="Normal 21 16 8 5" xfId="29174" xr:uid="{D93057DA-6AE3-488D-A7E0-B844C78190F2}"/>
    <cellStyle name="Normal 21 16 8 6" xfId="29175" xr:uid="{61A39EAA-908B-4BA9-BC9F-544BE09DFE24}"/>
    <cellStyle name="Normal 21 16 9" xfId="29176" xr:uid="{6AF31FA8-D55C-4972-90E7-BA0F188D2463}"/>
    <cellStyle name="Normal 21 17" xfId="29177" xr:uid="{D1984DC9-4A3C-4DB6-AD53-65A04DD8C3D9}"/>
    <cellStyle name="Normal 21 17 10" xfId="29178" xr:uid="{00E3D08A-75EC-43CD-AD48-F4BA2AD6DF3B}"/>
    <cellStyle name="Normal 21 17 11" xfId="29179" xr:uid="{D680C67E-E3C5-4BD9-8ADB-85A39714AA51}"/>
    <cellStyle name="Normal 21 17 12" xfId="29180" xr:uid="{77A11DA9-FE94-4534-9B50-01AA271BB384}"/>
    <cellStyle name="Normal 21 17 13" xfId="29181" xr:uid="{FCD5B9D9-7883-4F2E-BC96-47523298E45C}"/>
    <cellStyle name="Normal 21 17 2" xfId="29182" xr:uid="{FD0E18E4-0EDE-4736-A043-062DD753D611}"/>
    <cellStyle name="Normal 21 17 2 2" xfId="29183" xr:uid="{04274C3D-10D0-4B25-826C-6F41DF56BD0D}"/>
    <cellStyle name="Normal 21 17 2 3" xfId="29184" xr:uid="{898627DA-DBF3-4A13-8678-D7725FC5E113}"/>
    <cellStyle name="Normal 21 17 2 4" xfId="29185" xr:uid="{3039C72A-DE99-49AE-BFBD-79683C0D2C9A}"/>
    <cellStyle name="Normal 21 17 2 5" xfId="29186" xr:uid="{D686984D-A38B-4E35-958C-56CB1965D298}"/>
    <cellStyle name="Normal 21 17 2 6" xfId="29187" xr:uid="{D886A7AD-6608-4931-A719-A2B0799E775E}"/>
    <cellStyle name="Normal 21 17 3" xfId="29188" xr:uid="{0D7D6E1E-A54F-41AE-A8A9-E37A3CB243EF}"/>
    <cellStyle name="Normal 21 17 3 2" xfId="29189" xr:uid="{FE093702-E914-4699-8DD8-9AB15E7E7DEC}"/>
    <cellStyle name="Normal 21 17 3 3" xfId="29190" xr:uid="{C5D6FFA4-AAF5-446D-B8D0-FF245D87B4BE}"/>
    <cellStyle name="Normal 21 17 3 4" xfId="29191" xr:uid="{D3BF9084-6431-4DB7-9FAC-218A79241555}"/>
    <cellStyle name="Normal 21 17 3 5" xfId="29192" xr:uid="{43D35248-2640-49C6-99FF-43C9CA323C95}"/>
    <cellStyle name="Normal 21 17 3 6" xfId="29193" xr:uid="{CAA7A5B0-065C-4775-A3B8-E3705D808251}"/>
    <cellStyle name="Normal 21 17 4" xfId="29194" xr:uid="{9A034683-C2C7-46D2-9FDB-3910573E411D}"/>
    <cellStyle name="Normal 21 17 4 2" xfId="29195" xr:uid="{9BFC9211-6377-4850-AAB1-B11102D83A2A}"/>
    <cellStyle name="Normal 21 17 4 3" xfId="29196" xr:uid="{5BC63890-D773-4D0C-A18B-8484FB51430E}"/>
    <cellStyle name="Normal 21 17 4 4" xfId="29197" xr:uid="{8F169131-21A0-4524-A7DC-2929CF119329}"/>
    <cellStyle name="Normal 21 17 4 5" xfId="29198" xr:uid="{51DE56AC-0952-49B2-A44E-DC7C2A71B234}"/>
    <cellStyle name="Normal 21 17 4 6" xfId="29199" xr:uid="{58DF7EFB-4676-40E0-8122-7DBD28D2838B}"/>
    <cellStyle name="Normal 21 17 5" xfId="29200" xr:uid="{F8AEFC99-AC25-4911-9C5D-D50DD3CAE7AF}"/>
    <cellStyle name="Normal 21 17 5 2" xfId="29201" xr:uid="{F91F6219-D826-4766-A7F2-E2BD3A1EC0EE}"/>
    <cellStyle name="Normal 21 17 5 3" xfId="29202" xr:uid="{CDFA016B-ECA7-4D6E-8956-950CD3D486A4}"/>
    <cellStyle name="Normal 21 17 5 4" xfId="29203" xr:uid="{03BC7A63-F372-4062-BAB4-BF76293EEE0C}"/>
    <cellStyle name="Normal 21 17 5 5" xfId="29204" xr:uid="{9BD9BBA7-FEA0-4436-A98B-1FABB6511863}"/>
    <cellStyle name="Normal 21 17 5 6" xfId="29205" xr:uid="{92D0EA8C-E4AE-4394-9A63-85394D3991EA}"/>
    <cellStyle name="Normal 21 17 6" xfId="29206" xr:uid="{32EFB244-5809-4B1C-B0AC-5274D92ED663}"/>
    <cellStyle name="Normal 21 17 6 2" xfId="29207" xr:uid="{01E52D31-2EE1-43A5-B614-B45D9CF2DE07}"/>
    <cellStyle name="Normal 21 17 6 3" xfId="29208" xr:uid="{6B2528B1-0487-40AA-9E75-F42B1825DF8D}"/>
    <cellStyle name="Normal 21 17 6 4" xfId="29209" xr:uid="{DE58A840-9EC8-4E6C-82DF-CE7EAA8A3BDF}"/>
    <cellStyle name="Normal 21 17 6 5" xfId="29210" xr:uid="{BE45AF9B-DF43-4AC8-A5B3-B63E6CA1F8AE}"/>
    <cellStyle name="Normal 21 17 6 6" xfId="29211" xr:uid="{688A140C-5076-40C9-8CDE-63C9BAE8539C}"/>
    <cellStyle name="Normal 21 17 7" xfId="29212" xr:uid="{574B7F67-3CDB-4D64-BE3E-E17B50CAE2F2}"/>
    <cellStyle name="Normal 21 17 7 2" xfId="29213" xr:uid="{68E6182F-5310-4372-9F56-3D361BBD80DA}"/>
    <cellStyle name="Normal 21 17 7 3" xfId="29214" xr:uid="{09E80DE4-3D29-40C7-B59F-3088A6431A7C}"/>
    <cellStyle name="Normal 21 17 7 4" xfId="29215" xr:uid="{CE23DF7E-0586-4423-81E4-C1C9B9719848}"/>
    <cellStyle name="Normal 21 17 7 5" xfId="29216" xr:uid="{7B20CA32-D8E8-4023-A9CC-9AA0396CEAA4}"/>
    <cellStyle name="Normal 21 17 7 6" xfId="29217" xr:uid="{9D02176A-13E6-44A1-87B4-57BC3B22DCCA}"/>
    <cellStyle name="Normal 21 17 8" xfId="29218" xr:uid="{47D563EE-AC3E-4570-BEAF-BBE54CD65B8B}"/>
    <cellStyle name="Normal 21 17 8 2" xfId="29219" xr:uid="{3554FCE2-18CF-4401-97A9-4140760D0AF7}"/>
    <cellStyle name="Normal 21 17 8 3" xfId="29220" xr:uid="{23B580A5-3D81-4BB1-8AF4-17EAF9FF4EEE}"/>
    <cellStyle name="Normal 21 17 8 4" xfId="29221" xr:uid="{DBAAFF65-43A9-4A1B-8D15-BEB62E0EA9EC}"/>
    <cellStyle name="Normal 21 17 8 5" xfId="29222" xr:uid="{8A26F50D-EC60-40B9-ABC2-2014C396AEAF}"/>
    <cellStyle name="Normal 21 17 8 6" xfId="29223" xr:uid="{E9673F7A-2A84-434A-9C86-8DE463818B8E}"/>
    <cellStyle name="Normal 21 17 9" xfId="29224" xr:uid="{B6F659DB-3239-4273-9AE5-82728FF4C07F}"/>
    <cellStyle name="Normal 21 18" xfId="29225" xr:uid="{2B764F3D-441E-41EE-9143-915A145F35A1}"/>
    <cellStyle name="Normal 21 18 10" xfId="29226" xr:uid="{3A640CFF-8913-47AF-8F6F-13F881DF8B4F}"/>
    <cellStyle name="Normal 21 18 11" xfId="29227" xr:uid="{4A684DDE-AFCC-47A9-AA80-6CE2F4E9B9F5}"/>
    <cellStyle name="Normal 21 18 12" xfId="29228" xr:uid="{7C710349-880F-46AC-B044-4C6DFC4BA91C}"/>
    <cellStyle name="Normal 21 18 13" xfId="29229" xr:uid="{B3A0311C-3213-458F-94EE-D19F4B110606}"/>
    <cellStyle name="Normal 21 18 2" xfId="29230" xr:uid="{183F30A6-CB2D-4761-92F1-6799F5074F58}"/>
    <cellStyle name="Normal 21 18 2 2" xfId="29231" xr:uid="{EEAD3127-1EBC-4044-8982-F7DE695D4782}"/>
    <cellStyle name="Normal 21 18 2 3" xfId="29232" xr:uid="{1AD6BD35-F76D-43F9-B37D-432D71A92F37}"/>
    <cellStyle name="Normal 21 18 2 4" xfId="29233" xr:uid="{421CC0CF-9BBB-4869-AE9B-4BB59CAD3F25}"/>
    <cellStyle name="Normal 21 18 2 5" xfId="29234" xr:uid="{A6809558-746D-4C6F-9E42-6745EFD2B1A3}"/>
    <cellStyle name="Normal 21 18 2 6" xfId="29235" xr:uid="{7796E4C3-7ACF-44B7-B538-EFDD1B063CA8}"/>
    <cellStyle name="Normal 21 18 3" xfId="29236" xr:uid="{065144FC-0204-4E3A-B6EB-A9A1320CAED3}"/>
    <cellStyle name="Normal 21 18 3 2" xfId="29237" xr:uid="{F20D3064-1D5B-4C0E-B841-08C6B4DC4FD2}"/>
    <cellStyle name="Normal 21 18 3 3" xfId="29238" xr:uid="{1DDCAC56-DD7C-4DC6-8D13-A1F158AC01FC}"/>
    <cellStyle name="Normal 21 18 3 4" xfId="29239" xr:uid="{93A0C303-7F32-4BF9-B10E-493D69DC85E3}"/>
    <cellStyle name="Normal 21 18 3 5" xfId="29240" xr:uid="{BCDFB881-B704-4E39-82F3-05D2E20398C9}"/>
    <cellStyle name="Normal 21 18 3 6" xfId="29241" xr:uid="{F8EE0F1F-80BF-4E58-AFE1-0C4A50E2DAF6}"/>
    <cellStyle name="Normal 21 18 4" xfId="29242" xr:uid="{E1FF39D7-92BB-492B-9F58-62A727A4C1EF}"/>
    <cellStyle name="Normal 21 18 4 2" xfId="29243" xr:uid="{5120444A-9FAE-4956-B05F-9112C906207D}"/>
    <cellStyle name="Normal 21 18 4 3" xfId="29244" xr:uid="{E78366CA-EE6B-496B-BE1B-F7F7FE9B59FC}"/>
    <cellStyle name="Normal 21 18 4 4" xfId="29245" xr:uid="{082AECB9-FEE5-4D6F-BC2A-D6C6247496A9}"/>
    <cellStyle name="Normal 21 18 4 5" xfId="29246" xr:uid="{BCCDF7ED-C3B6-49B1-AB32-9F8C9B2D5F18}"/>
    <cellStyle name="Normal 21 18 4 6" xfId="29247" xr:uid="{B8806597-4C49-44DD-9E45-13F259BE8EC2}"/>
    <cellStyle name="Normal 21 18 5" xfId="29248" xr:uid="{CB4BBAE1-28F5-4DF5-B770-5AA8EAD5FD8A}"/>
    <cellStyle name="Normal 21 18 5 2" xfId="29249" xr:uid="{E43D76E9-4EDB-43F7-99A7-F48F254C5D5F}"/>
    <cellStyle name="Normal 21 18 5 3" xfId="29250" xr:uid="{CD5B8DAE-2584-49DC-A15E-EBAB82623441}"/>
    <cellStyle name="Normal 21 18 5 4" xfId="29251" xr:uid="{44705BA1-11CE-4896-BF43-3DBC6D3623E1}"/>
    <cellStyle name="Normal 21 18 5 5" xfId="29252" xr:uid="{314BD44A-37AD-4C1E-8EE3-E7D95D41950E}"/>
    <cellStyle name="Normal 21 18 5 6" xfId="29253" xr:uid="{5E587521-DE8F-46FB-B952-DCD946A6F350}"/>
    <cellStyle name="Normal 21 18 6" xfId="29254" xr:uid="{267EDCF1-017D-4DA1-AE2D-6F7F4B1EEED3}"/>
    <cellStyle name="Normal 21 18 6 2" xfId="29255" xr:uid="{4282F3F3-DA0C-4713-ACA3-2350157D5211}"/>
    <cellStyle name="Normal 21 18 6 3" xfId="29256" xr:uid="{FD1EC3DD-BCA1-42D0-8B29-546724B15AAF}"/>
    <cellStyle name="Normal 21 18 6 4" xfId="29257" xr:uid="{265368C4-833A-476B-A7B4-2EC312A091AA}"/>
    <cellStyle name="Normal 21 18 6 5" xfId="29258" xr:uid="{7DEB613C-379A-498F-92DE-2F8ECD70924C}"/>
    <cellStyle name="Normal 21 18 6 6" xfId="29259" xr:uid="{2C8CDEE9-3F68-4583-A561-00892A4FE210}"/>
    <cellStyle name="Normal 21 18 7" xfId="29260" xr:uid="{4B8D702A-4319-4A27-AD96-C7427CEB7BD4}"/>
    <cellStyle name="Normal 21 18 7 2" xfId="29261" xr:uid="{94DA6FAA-F825-4019-A425-45C41816862E}"/>
    <cellStyle name="Normal 21 18 7 3" xfId="29262" xr:uid="{0A9B77E2-A038-4101-99DA-1BC25B00981C}"/>
    <cellStyle name="Normal 21 18 7 4" xfId="29263" xr:uid="{38F2D448-B394-4B4B-8050-6AC9E2277309}"/>
    <cellStyle name="Normal 21 18 7 5" xfId="29264" xr:uid="{6A4C6ECB-281E-4C05-B367-A18C63B7F301}"/>
    <cellStyle name="Normal 21 18 7 6" xfId="29265" xr:uid="{3521040A-5615-433A-9E5F-F4441DEBFFB0}"/>
    <cellStyle name="Normal 21 18 8" xfId="29266" xr:uid="{EECEE002-1EF1-472A-AE90-C03E38CA0929}"/>
    <cellStyle name="Normal 21 18 8 2" xfId="29267" xr:uid="{B728CD09-AED0-4A77-9D2C-779CFCAB7A6F}"/>
    <cellStyle name="Normal 21 18 8 3" xfId="29268" xr:uid="{4F601C09-22E3-4B2C-80A4-3B7648E5D71E}"/>
    <cellStyle name="Normal 21 18 8 4" xfId="29269" xr:uid="{7902151A-9C3D-419D-871B-62201B58ADD0}"/>
    <cellStyle name="Normal 21 18 8 5" xfId="29270" xr:uid="{6D1AE977-79B5-4B4A-956C-529A3599C418}"/>
    <cellStyle name="Normal 21 18 8 6" xfId="29271" xr:uid="{8E05F047-5D51-451F-8467-DE1FE7A7467D}"/>
    <cellStyle name="Normal 21 18 9" xfId="29272" xr:uid="{C133146F-55AE-4B7F-8CD6-2133E5C3CFDA}"/>
    <cellStyle name="Normal 21 19" xfId="29273" xr:uid="{6E2B2BCF-71B8-4A31-A893-EE666CD5AB68}"/>
    <cellStyle name="Normal 21 19 10" xfId="29274" xr:uid="{75F1BA57-B5E4-4278-BA0A-EDBCC4D870FC}"/>
    <cellStyle name="Normal 21 19 11" xfId="29275" xr:uid="{49A1B6DE-09EB-40FC-BF2E-2604F14DBE6C}"/>
    <cellStyle name="Normal 21 19 12" xfId="29276" xr:uid="{58D6E0FA-E065-4751-BBA1-2634DE43209F}"/>
    <cellStyle name="Normal 21 19 13" xfId="29277" xr:uid="{E44570AF-629C-4FAD-B4EF-A9F33B341FF3}"/>
    <cellStyle name="Normal 21 19 2" xfId="29278" xr:uid="{3979DE55-00B2-4A65-9753-5521FB0FDC6F}"/>
    <cellStyle name="Normal 21 19 2 2" xfId="29279" xr:uid="{129239A4-E953-446F-A005-FB5F853B70C4}"/>
    <cellStyle name="Normal 21 19 2 3" xfId="29280" xr:uid="{D01B4A23-0080-49BB-9879-BD5747080E34}"/>
    <cellStyle name="Normal 21 19 2 4" xfId="29281" xr:uid="{C3AC8D21-F8B4-43A3-B789-B6A3D6512817}"/>
    <cellStyle name="Normal 21 19 2 5" xfId="29282" xr:uid="{3C97FA76-B357-42D2-AA2D-2AECCE5430BB}"/>
    <cellStyle name="Normal 21 19 2 6" xfId="29283" xr:uid="{EE242BF9-9DAB-429E-B151-923C1082889A}"/>
    <cellStyle name="Normal 21 19 3" xfId="29284" xr:uid="{B9832C0C-0E49-495C-B194-BD4A7D6D1C47}"/>
    <cellStyle name="Normal 21 19 3 2" xfId="29285" xr:uid="{0A865C7C-1A04-4BA6-A198-CBC93360776B}"/>
    <cellStyle name="Normal 21 19 3 3" xfId="29286" xr:uid="{F4BA6A3A-EA76-47CF-8978-08107767B316}"/>
    <cellStyle name="Normal 21 19 3 4" xfId="29287" xr:uid="{516A9C38-437B-4980-954F-25ADF8554B0D}"/>
    <cellStyle name="Normal 21 19 3 5" xfId="29288" xr:uid="{9CD9A939-ACD8-4FE5-A6E5-FD3BE2004A1C}"/>
    <cellStyle name="Normal 21 19 3 6" xfId="29289" xr:uid="{978D335C-FDC2-4183-B2C0-EC0772A986EF}"/>
    <cellStyle name="Normal 21 19 4" xfId="29290" xr:uid="{FD0E7AA3-6087-450F-B516-C73715E818B7}"/>
    <cellStyle name="Normal 21 19 4 2" xfId="29291" xr:uid="{E0599C76-7B5C-4BC0-8EFA-3ACCE23BE8D6}"/>
    <cellStyle name="Normal 21 19 4 3" xfId="29292" xr:uid="{DCD1780B-E3C4-4971-852E-09A334EEFD6C}"/>
    <cellStyle name="Normal 21 19 4 4" xfId="29293" xr:uid="{3EBD70B1-18CE-41E4-B042-50CA39492C55}"/>
    <cellStyle name="Normal 21 19 4 5" xfId="29294" xr:uid="{DFA0B4E0-DAA9-4936-A184-81D8B23A741E}"/>
    <cellStyle name="Normal 21 19 4 6" xfId="29295" xr:uid="{E0E38E7F-9D1F-4D50-B917-04CE31B0F784}"/>
    <cellStyle name="Normal 21 19 5" xfId="29296" xr:uid="{323436BF-BE4E-461D-BB59-28C9C5D14FEA}"/>
    <cellStyle name="Normal 21 19 5 2" xfId="29297" xr:uid="{265FBF51-E8AF-474D-8C3C-1DA801782A4A}"/>
    <cellStyle name="Normal 21 19 5 3" xfId="29298" xr:uid="{4EEEF515-F9AA-4438-89DD-CBE85AD8790B}"/>
    <cellStyle name="Normal 21 19 5 4" xfId="29299" xr:uid="{7E271771-FFB7-4C39-BB58-408D79AFF67B}"/>
    <cellStyle name="Normal 21 19 5 5" xfId="29300" xr:uid="{E3CE2842-C39C-4E71-B54E-8397830022E9}"/>
    <cellStyle name="Normal 21 19 5 6" xfId="29301" xr:uid="{13CDE524-BCDB-4D0F-B760-F080A6BBFBC3}"/>
    <cellStyle name="Normal 21 19 6" xfId="29302" xr:uid="{FD4505C3-E731-4791-97D5-5D6BAB36FFDB}"/>
    <cellStyle name="Normal 21 19 6 2" xfId="29303" xr:uid="{67543D6F-CA74-4AE0-A991-0898AE969688}"/>
    <cellStyle name="Normal 21 19 6 3" xfId="29304" xr:uid="{4DE820EE-9259-4C8F-8028-4621F716F182}"/>
    <cellStyle name="Normal 21 19 6 4" xfId="29305" xr:uid="{562A22E2-7A18-4B3D-9056-2B3A0210EADA}"/>
    <cellStyle name="Normal 21 19 6 5" xfId="29306" xr:uid="{FA4BB604-80E5-4988-B218-DF548148F1C4}"/>
    <cellStyle name="Normal 21 19 6 6" xfId="29307" xr:uid="{2F515D64-E2C2-428B-AA46-35422EAE675B}"/>
    <cellStyle name="Normal 21 19 7" xfId="29308" xr:uid="{CAD53B90-1BE5-401A-9CD5-FCA21AC530F8}"/>
    <cellStyle name="Normal 21 19 7 2" xfId="29309" xr:uid="{052580F2-98E4-4B57-AC05-1E72606886CF}"/>
    <cellStyle name="Normal 21 19 7 3" xfId="29310" xr:uid="{993D1A21-C043-4E98-B3FB-1897A91420F3}"/>
    <cellStyle name="Normal 21 19 7 4" xfId="29311" xr:uid="{F4747516-1C78-4C4A-AA42-F6F5E22D5C1E}"/>
    <cellStyle name="Normal 21 19 7 5" xfId="29312" xr:uid="{C00E9721-7888-4A5B-9CA1-301B7DA84F0C}"/>
    <cellStyle name="Normal 21 19 7 6" xfId="29313" xr:uid="{4076E827-9571-4405-B5AD-D2FBE42447E5}"/>
    <cellStyle name="Normal 21 19 8" xfId="29314" xr:uid="{819BEA2D-363F-49B6-9027-DDF99442D7F5}"/>
    <cellStyle name="Normal 21 19 8 2" xfId="29315" xr:uid="{3452ED54-23BA-452E-A386-8CFBAE86B5B2}"/>
    <cellStyle name="Normal 21 19 8 3" xfId="29316" xr:uid="{3370EC57-B5E5-4092-A82C-9F5B123FFB3D}"/>
    <cellStyle name="Normal 21 19 8 4" xfId="29317" xr:uid="{7B52755A-1C6B-4D79-9258-61E4819F4DB8}"/>
    <cellStyle name="Normal 21 19 8 5" xfId="29318" xr:uid="{70A38B56-6686-409D-B5EF-4954970D482C}"/>
    <cellStyle name="Normal 21 19 8 6" xfId="29319" xr:uid="{038433A5-3E1E-446A-9BF8-5B8A0FBE31AE}"/>
    <cellStyle name="Normal 21 19 9" xfId="29320" xr:uid="{27B61739-AC03-4F66-A545-D9B6380185F1}"/>
    <cellStyle name="Normal 21 2" xfId="29321" xr:uid="{D4834C44-EB9D-4E13-91BA-7CB264FAA055}"/>
    <cellStyle name="Normal 21 2 10" xfId="29322" xr:uid="{0327E1A8-305D-475B-8CD4-6A53AE49F7FA}"/>
    <cellStyle name="Normal 21 2 11" xfId="29323" xr:uid="{B4A1D502-325B-40D5-B159-57116BEE9DBE}"/>
    <cellStyle name="Normal 21 2 12" xfId="29324" xr:uid="{1CA490A8-4E11-4B6F-A7CF-83A20CE6A05D}"/>
    <cellStyle name="Normal 21 2 13" xfId="29325" xr:uid="{C0B95F54-E3C2-48FA-8031-F26C0E771EFE}"/>
    <cellStyle name="Normal 21 2 2" xfId="29326" xr:uid="{2F45731C-FA1C-4EF7-A43B-E68D2DED1B58}"/>
    <cellStyle name="Normal 21 2 2 2" xfId="29327" xr:uid="{8C1E2807-AAB9-4BE0-A1C7-56AA10F931A1}"/>
    <cellStyle name="Normal 21 2 2 3" xfId="29328" xr:uid="{CAFCCED8-D66E-409F-9C90-A3E37CC499AE}"/>
    <cellStyle name="Normal 21 2 2 4" xfId="29329" xr:uid="{3E07E7E3-68EB-4944-A323-92DA87D967BA}"/>
    <cellStyle name="Normal 21 2 2 5" xfId="29330" xr:uid="{DC9E7F26-35BC-4A60-8B18-49E254900966}"/>
    <cellStyle name="Normal 21 2 2 6" xfId="29331" xr:uid="{B3B2877A-FBC8-4CD5-9749-5F8C3B9ED99B}"/>
    <cellStyle name="Normal 21 2 3" xfId="29332" xr:uid="{073D2C44-4240-40D6-903F-5C85A06BE3C9}"/>
    <cellStyle name="Normal 21 2 3 2" xfId="29333" xr:uid="{1AFC4F24-232E-49FF-9B92-7AA4D09A75D6}"/>
    <cellStyle name="Normal 21 2 3 3" xfId="29334" xr:uid="{447CEFAA-732A-4829-8381-C1BD468277EC}"/>
    <cellStyle name="Normal 21 2 3 4" xfId="29335" xr:uid="{DA727391-AE4F-4745-9D09-D40737CE6B7C}"/>
    <cellStyle name="Normal 21 2 3 5" xfId="29336" xr:uid="{5786B2C8-ED7D-46F2-88AF-813D26F0A279}"/>
    <cellStyle name="Normal 21 2 3 6" xfId="29337" xr:uid="{BB923820-6176-4DF6-A004-5D3B1FE2F54B}"/>
    <cellStyle name="Normal 21 2 4" xfId="29338" xr:uid="{79863E88-C79D-4331-831E-CC3AAF8CDA8B}"/>
    <cellStyle name="Normal 21 2 4 2" xfId="29339" xr:uid="{210BD4D7-B27A-4294-83B9-5F5936594331}"/>
    <cellStyle name="Normal 21 2 4 3" xfId="29340" xr:uid="{6B8F864C-5675-4913-A75E-F39307BAC38D}"/>
    <cellStyle name="Normal 21 2 4 4" xfId="29341" xr:uid="{FE12F2C6-790F-4269-8D2F-927AEE58CB11}"/>
    <cellStyle name="Normal 21 2 4 5" xfId="29342" xr:uid="{06F67246-181C-48D4-8926-506B58B662E7}"/>
    <cellStyle name="Normal 21 2 4 6" xfId="29343" xr:uid="{5E1A2B59-D64B-4A02-92BE-B7D49856F07B}"/>
    <cellStyle name="Normal 21 2 5" xfId="29344" xr:uid="{0A667579-FB07-4193-81E8-5E7C4FE98920}"/>
    <cellStyle name="Normal 21 2 5 2" xfId="29345" xr:uid="{7E016977-9C29-4CDA-8594-79CC6FD80924}"/>
    <cellStyle name="Normal 21 2 5 3" xfId="29346" xr:uid="{5FCCD0A1-83D7-4E6B-AE20-5AC4863DDB33}"/>
    <cellStyle name="Normal 21 2 5 4" xfId="29347" xr:uid="{ED203B8D-4384-4187-BEE8-B70492D645AC}"/>
    <cellStyle name="Normal 21 2 5 5" xfId="29348" xr:uid="{02607818-85F0-4DEE-9EAE-D391926D1485}"/>
    <cellStyle name="Normal 21 2 5 6" xfId="29349" xr:uid="{DC16419D-4806-468C-8931-1850E8E2F6F8}"/>
    <cellStyle name="Normal 21 2 6" xfId="29350" xr:uid="{EBB5CEB4-7F92-43C2-B3AC-1B2E10788D34}"/>
    <cellStyle name="Normal 21 2 6 2" xfId="29351" xr:uid="{6C9AC90D-7B84-4F2C-884A-9356E3A07C3B}"/>
    <cellStyle name="Normal 21 2 6 3" xfId="29352" xr:uid="{151DA109-6AAF-45D7-95A1-C7D51FB01771}"/>
    <cellStyle name="Normal 21 2 6 4" xfId="29353" xr:uid="{5C4C3FF2-36EA-4A0A-9F5E-503289C37FC1}"/>
    <cellStyle name="Normal 21 2 6 5" xfId="29354" xr:uid="{70FED5AA-FB34-4164-ABDE-10B368DD41D8}"/>
    <cellStyle name="Normal 21 2 6 6" xfId="29355" xr:uid="{1A940DD0-9BDB-42EA-84C7-DC2AA73E520D}"/>
    <cellStyle name="Normal 21 2 7" xfId="29356" xr:uid="{E450CC03-FEC9-4520-A57C-EBCB80826681}"/>
    <cellStyle name="Normal 21 2 7 2" xfId="29357" xr:uid="{B7FE7048-AC34-47B5-ACC1-A70DB3AE00B1}"/>
    <cellStyle name="Normal 21 2 7 3" xfId="29358" xr:uid="{61C29A1B-C729-4FC1-AE27-E29D5C2D85A0}"/>
    <cellStyle name="Normal 21 2 7 4" xfId="29359" xr:uid="{5A451600-5232-469D-9CBF-829FE73D413D}"/>
    <cellStyle name="Normal 21 2 7 5" xfId="29360" xr:uid="{77E84EF1-68D6-4F55-A2BF-E948F6290D1E}"/>
    <cellStyle name="Normal 21 2 7 6" xfId="29361" xr:uid="{6AD64A45-1EC1-40E9-A414-1E28785F40D0}"/>
    <cellStyle name="Normal 21 2 8" xfId="29362" xr:uid="{A820C0B9-F24C-4D7A-BD0E-7DFC31320A22}"/>
    <cellStyle name="Normal 21 2 8 2" xfId="29363" xr:uid="{416120B3-82CC-462C-88D8-1D2CE155EAFB}"/>
    <cellStyle name="Normal 21 2 8 3" xfId="29364" xr:uid="{685099D3-F2BC-457E-AA84-B67372D97999}"/>
    <cellStyle name="Normal 21 2 8 4" xfId="29365" xr:uid="{4EE60E83-8A31-4BF8-B884-EFEBFEB84FD9}"/>
    <cellStyle name="Normal 21 2 8 5" xfId="29366" xr:uid="{A339740E-90AB-4918-9725-A1B3CC9E9CBD}"/>
    <cellStyle name="Normal 21 2 8 6" xfId="29367" xr:uid="{542AC4A3-7518-4E98-8DF2-2E1AD2A6A8F2}"/>
    <cellStyle name="Normal 21 2 9" xfId="29368" xr:uid="{B0F2048A-7EEF-410C-8CE7-9A7FD5C6420C}"/>
    <cellStyle name="Normal 21 20" xfId="29369" xr:uid="{E64F0E1A-0020-422D-9030-F57D6F6ED977}"/>
    <cellStyle name="Normal 21 20 10" xfId="29370" xr:uid="{CF06EFAD-5472-45E0-B3F7-E396B4D78F4D}"/>
    <cellStyle name="Normal 21 20 11" xfId="29371" xr:uid="{C3D30F63-C039-44A9-9825-4CAAF6DCEE41}"/>
    <cellStyle name="Normal 21 20 12" xfId="29372" xr:uid="{C3C11668-51F3-4871-98A1-EA6066883741}"/>
    <cellStyle name="Normal 21 20 13" xfId="29373" xr:uid="{9DE25AC7-D10B-4546-844A-52FD1486E31D}"/>
    <cellStyle name="Normal 21 20 2" xfId="29374" xr:uid="{CF5B9E55-2E29-48F6-9395-F28B39D5AD52}"/>
    <cellStyle name="Normal 21 20 2 2" xfId="29375" xr:uid="{08F8E211-348C-4C79-95C7-7A73242B428E}"/>
    <cellStyle name="Normal 21 20 2 3" xfId="29376" xr:uid="{FF116183-3D8B-4B48-9A39-C0E6325A8F18}"/>
    <cellStyle name="Normal 21 20 2 4" xfId="29377" xr:uid="{AA89D60F-BA55-4655-A8DF-A0FC6E59C228}"/>
    <cellStyle name="Normal 21 20 2 5" xfId="29378" xr:uid="{06BEB321-562E-40B8-BA6C-AD45D433C466}"/>
    <cellStyle name="Normal 21 20 2 6" xfId="29379" xr:uid="{7A7E46FD-E6E0-428A-BC96-148B79D1936F}"/>
    <cellStyle name="Normal 21 20 3" xfId="29380" xr:uid="{A0386CB0-21E5-49A9-97B8-473B4AF4836A}"/>
    <cellStyle name="Normal 21 20 3 2" xfId="29381" xr:uid="{3B5EA9AA-C518-4099-ABFC-85BDC218333B}"/>
    <cellStyle name="Normal 21 20 3 3" xfId="29382" xr:uid="{03EC7521-7B7F-4823-908E-B642D2A727DA}"/>
    <cellStyle name="Normal 21 20 3 4" xfId="29383" xr:uid="{89FFBF36-908B-4123-9E08-A87507DF0298}"/>
    <cellStyle name="Normal 21 20 3 5" xfId="29384" xr:uid="{0CA3B499-A222-43A5-82EE-C81E7C572841}"/>
    <cellStyle name="Normal 21 20 3 6" xfId="29385" xr:uid="{88037B02-AD30-47C5-88F4-25CC84097970}"/>
    <cellStyle name="Normal 21 20 4" xfId="29386" xr:uid="{47886DEC-7BA1-45D1-8518-EE4BDE9F9CD8}"/>
    <cellStyle name="Normal 21 20 4 2" xfId="29387" xr:uid="{34B25EDB-436E-4085-BE4A-5760E5BBC767}"/>
    <cellStyle name="Normal 21 20 4 3" xfId="29388" xr:uid="{4D0E126B-B1E0-43CD-96A4-5CDBFBAD7510}"/>
    <cellStyle name="Normal 21 20 4 4" xfId="29389" xr:uid="{E69C51E2-0B8E-4A24-8C56-51AF48976DB5}"/>
    <cellStyle name="Normal 21 20 4 5" xfId="29390" xr:uid="{8436221E-37B4-4B5B-88ED-514EA4BAA977}"/>
    <cellStyle name="Normal 21 20 4 6" xfId="29391" xr:uid="{372330C2-3FAF-4CA6-AA64-2ADC125960C1}"/>
    <cellStyle name="Normal 21 20 5" xfId="29392" xr:uid="{E1FDE9AF-5D3B-4C7C-A25C-FC048CF55E4C}"/>
    <cellStyle name="Normal 21 20 5 2" xfId="29393" xr:uid="{B68DFBE4-784A-496F-9040-EAC348DFF77C}"/>
    <cellStyle name="Normal 21 20 5 3" xfId="29394" xr:uid="{6130CC01-2F15-47C4-89A8-9AE65C9907ED}"/>
    <cellStyle name="Normal 21 20 5 4" xfId="29395" xr:uid="{1A71BC94-4C63-4BF2-83C0-6C7E59724722}"/>
    <cellStyle name="Normal 21 20 5 5" xfId="29396" xr:uid="{55E045DA-9FC2-4C03-81AC-BD367C203AFA}"/>
    <cellStyle name="Normal 21 20 5 6" xfId="29397" xr:uid="{C7EA79BF-A754-4045-9FBD-F96C450FCA49}"/>
    <cellStyle name="Normal 21 20 6" xfId="29398" xr:uid="{BDDB13E6-6261-498F-A6AF-48FE27B91F1D}"/>
    <cellStyle name="Normal 21 20 6 2" xfId="29399" xr:uid="{3A464B14-1420-4C70-B4FE-C783A4B104B8}"/>
    <cellStyle name="Normal 21 20 6 3" xfId="29400" xr:uid="{E25E48D4-8E38-4CC1-A05B-92CC76ECABF1}"/>
    <cellStyle name="Normal 21 20 6 4" xfId="29401" xr:uid="{D6995F51-E886-4626-B80E-415480AAEA56}"/>
    <cellStyle name="Normal 21 20 6 5" xfId="29402" xr:uid="{4243BCFF-497C-432F-B78D-DB57C6B74914}"/>
    <cellStyle name="Normal 21 20 6 6" xfId="29403" xr:uid="{7545E99D-F782-4713-A093-C82C96694874}"/>
    <cellStyle name="Normal 21 20 7" xfId="29404" xr:uid="{D03AAC63-E330-4FD5-8B99-F98E35E35DE8}"/>
    <cellStyle name="Normal 21 20 7 2" xfId="29405" xr:uid="{D8D882AB-8C7E-409C-9C91-EFE54B532A0D}"/>
    <cellStyle name="Normal 21 20 7 3" xfId="29406" xr:uid="{C8815D6A-3B9E-4793-A689-DFF5C64067F1}"/>
    <cellStyle name="Normal 21 20 7 4" xfId="29407" xr:uid="{AABC5CC4-6FB5-4AFF-B5CF-91C73E778F64}"/>
    <cellStyle name="Normal 21 20 7 5" xfId="29408" xr:uid="{3F14B65B-6BF7-48C7-B8C0-BF14DB179C35}"/>
    <cellStyle name="Normal 21 20 7 6" xfId="29409" xr:uid="{7078583F-7CE0-426F-9C39-FF4D0B78DBE7}"/>
    <cellStyle name="Normal 21 20 8" xfId="29410" xr:uid="{9E31E76E-287F-4891-9766-31A3021933B8}"/>
    <cellStyle name="Normal 21 20 8 2" xfId="29411" xr:uid="{1D86EF8E-D6AE-42C3-8F7B-4995A9FB159F}"/>
    <cellStyle name="Normal 21 20 8 3" xfId="29412" xr:uid="{2D5482D1-1383-4585-B073-2F82D6EF6671}"/>
    <cellStyle name="Normal 21 20 8 4" xfId="29413" xr:uid="{EE41E744-C2F0-4DB6-B696-649DB88D675F}"/>
    <cellStyle name="Normal 21 20 8 5" xfId="29414" xr:uid="{A9FC18FF-8126-426D-84F8-099F300DDF3B}"/>
    <cellStyle name="Normal 21 20 8 6" xfId="29415" xr:uid="{69ADABCB-2003-4590-BCF8-F5FDBD9BCA3F}"/>
    <cellStyle name="Normal 21 20 9" xfId="29416" xr:uid="{C988A20D-0C6A-43FA-830A-11952C47090B}"/>
    <cellStyle name="Normal 21 21" xfId="29417" xr:uid="{63357F24-8253-41D3-8B51-427D0EA6CA8D}"/>
    <cellStyle name="Normal 21 21 10" xfId="29418" xr:uid="{D946D837-63F4-4929-901E-7299402DBFF4}"/>
    <cellStyle name="Normal 21 21 11" xfId="29419" xr:uid="{955B288E-A58C-4328-A971-0C282576EB67}"/>
    <cellStyle name="Normal 21 21 12" xfId="29420" xr:uid="{63053359-1023-4029-AA8B-F903FFE64178}"/>
    <cellStyle name="Normal 21 21 13" xfId="29421" xr:uid="{71A94F07-5C7E-4CEF-8B68-4E3D6FC54749}"/>
    <cellStyle name="Normal 21 21 2" xfId="29422" xr:uid="{6AD821A8-007B-4F43-8300-D6CBE207E325}"/>
    <cellStyle name="Normal 21 21 2 2" xfId="29423" xr:uid="{73852F7E-BB4E-4FF8-8CB0-9362FEA75090}"/>
    <cellStyle name="Normal 21 21 2 3" xfId="29424" xr:uid="{B24551F2-9903-47F7-B99D-47A77A670B45}"/>
    <cellStyle name="Normal 21 21 2 4" xfId="29425" xr:uid="{F213EE5A-809E-4B5A-9521-780F650A0044}"/>
    <cellStyle name="Normal 21 21 2 5" xfId="29426" xr:uid="{76DAFA08-736D-4E3C-B3F8-09D300D92E6D}"/>
    <cellStyle name="Normal 21 21 2 6" xfId="29427" xr:uid="{A04C1F9C-BAFD-4D77-B891-7EEDEF0AA7A1}"/>
    <cellStyle name="Normal 21 21 3" xfId="29428" xr:uid="{9B5AD6B1-789B-4ED9-8645-1EAD73B7A2D1}"/>
    <cellStyle name="Normal 21 21 3 2" xfId="29429" xr:uid="{A2FAA0FE-3F6C-44FC-A8C4-27E0301E5861}"/>
    <cellStyle name="Normal 21 21 3 3" xfId="29430" xr:uid="{DE82B50F-B774-498F-B32F-E4C0A4C7AC9F}"/>
    <cellStyle name="Normal 21 21 3 4" xfId="29431" xr:uid="{D1EA3CC0-68B3-4E94-ADE2-74D6A65D26BA}"/>
    <cellStyle name="Normal 21 21 3 5" xfId="29432" xr:uid="{DFD099A6-EB99-4693-A558-F3AD726E8AE4}"/>
    <cellStyle name="Normal 21 21 3 6" xfId="29433" xr:uid="{0C18CC43-E9CE-4AC0-AC21-D15143F28477}"/>
    <cellStyle name="Normal 21 21 4" xfId="29434" xr:uid="{00897C92-6660-4469-B8F2-D9DBF6E6328F}"/>
    <cellStyle name="Normal 21 21 4 2" xfId="29435" xr:uid="{282767F2-414F-4238-8C29-1D2FC706C9C0}"/>
    <cellStyle name="Normal 21 21 4 3" xfId="29436" xr:uid="{72BB3620-B1A7-41B2-8053-509AEDA37172}"/>
    <cellStyle name="Normal 21 21 4 4" xfId="29437" xr:uid="{E4B02018-70C7-4628-8E77-4D062D844F69}"/>
    <cellStyle name="Normal 21 21 4 5" xfId="29438" xr:uid="{68BE021B-AA00-4823-AED5-F182566C158D}"/>
    <cellStyle name="Normal 21 21 4 6" xfId="29439" xr:uid="{360C2C5C-0B0D-4B59-8A0C-2B610B4F061D}"/>
    <cellStyle name="Normal 21 21 5" xfId="29440" xr:uid="{73204D25-9C9F-4D54-9012-2E28BD8FAAB3}"/>
    <cellStyle name="Normal 21 21 5 2" xfId="29441" xr:uid="{D27C325C-389F-4CE8-867F-9983DA4DB33C}"/>
    <cellStyle name="Normal 21 21 5 3" xfId="29442" xr:uid="{1284F05A-6DE9-4A2E-BED6-20475852C5A8}"/>
    <cellStyle name="Normal 21 21 5 4" xfId="29443" xr:uid="{7BA91487-A6D2-4500-91C3-E0BF6327EBE3}"/>
    <cellStyle name="Normal 21 21 5 5" xfId="29444" xr:uid="{462FE9A6-34B4-48BE-839F-6C746F5779F0}"/>
    <cellStyle name="Normal 21 21 5 6" xfId="29445" xr:uid="{926FEF21-1442-48EA-A99B-40422A8C5B82}"/>
    <cellStyle name="Normal 21 21 6" xfId="29446" xr:uid="{EEAAACDD-B018-4225-AFA8-10994908032B}"/>
    <cellStyle name="Normal 21 21 6 2" xfId="29447" xr:uid="{E901FBE6-1EE3-49B2-9CDC-3CBBA0156F83}"/>
    <cellStyle name="Normal 21 21 6 3" xfId="29448" xr:uid="{A84A205E-B9CA-482C-BE07-BEE45EF58884}"/>
    <cellStyle name="Normal 21 21 6 4" xfId="29449" xr:uid="{4E1D2E00-FC6F-419F-818B-8E6984756ADB}"/>
    <cellStyle name="Normal 21 21 6 5" xfId="29450" xr:uid="{C4802C50-A2EB-4DAB-8F80-50CB2CF2162A}"/>
    <cellStyle name="Normal 21 21 6 6" xfId="29451" xr:uid="{07478477-1D15-4B8E-ACCC-D2D63688EE21}"/>
    <cellStyle name="Normal 21 21 7" xfId="29452" xr:uid="{515574EC-4439-43BE-A7D3-ACA159B8DDAD}"/>
    <cellStyle name="Normal 21 21 7 2" xfId="29453" xr:uid="{2A3CF9F9-2817-44BD-9BCF-95526BF9BF81}"/>
    <cellStyle name="Normal 21 21 7 3" xfId="29454" xr:uid="{B719D8C6-8AB1-41BD-A21B-DB51D219F30C}"/>
    <cellStyle name="Normal 21 21 7 4" xfId="29455" xr:uid="{D2CD740F-ADF1-4A30-88F0-41422F26B63C}"/>
    <cellStyle name="Normal 21 21 7 5" xfId="29456" xr:uid="{202AADF2-D005-4040-8C36-118272991FF3}"/>
    <cellStyle name="Normal 21 21 7 6" xfId="29457" xr:uid="{635E5B61-C023-45BB-B713-7CB34C132133}"/>
    <cellStyle name="Normal 21 21 8" xfId="29458" xr:uid="{74ACA150-6AB8-4721-B626-473BA9C35B8E}"/>
    <cellStyle name="Normal 21 21 8 2" xfId="29459" xr:uid="{5406020B-1771-453E-A677-11B4F46F2B40}"/>
    <cellStyle name="Normal 21 21 8 3" xfId="29460" xr:uid="{F1C436D3-39C0-4170-BAB8-EF26BA063D3C}"/>
    <cellStyle name="Normal 21 21 8 4" xfId="29461" xr:uid="{E70336EB-ACA8-4D66-B028-5F932F02462A}"/>
    <cellStyle name="Normal 21 21 8 5" xfId="29462" xr:uid="{B6303C49-519C-413E-84F9-320C53200015}"/>
    <cellStyle name="Normal 21 21 8 6" xfId="29463" xr:uid="{BFD17B95-8D85-4543-A606-EAD9DEB7826B}"/>
    <cellStyle name="Normal 21 21 9" xfId="29464" xr:uid="{2AA023FA-097D-4BB7-A4D3-BF8C8AF8A62F}"/>
    <cellStyle name="Normal 21 22" xfId="29465" xr:uid="{71B767E3-C60C-4D07-A0EA-ACADEBA18DFC}"/>
    <cellStyle name="Normal 21 22 10" xfId="29466" xr:uid="{1CE66D4E-71FA-4CD4-9BC8-90FC86251D57}"/>
    <cellStyle name="Normal 21 22 11" xfId="29467" xr:uid="{2A12926C-BFB2-46C8-A918-A8E6B556EB11}"/>
    <cellStyle name="Normal 21 22 12" xfId="29468" xr:uid="{5D133F90-38E8-4882-A52B-AA646B5328AB}"/>
    <cellStyle name="Normal 21 22 13" xfId="29469" xr:uid="{A9C92134-D4C1-4AF2-9D79-FEEAC1B71489}"/>
    <cellStyle name="Normal 21 22 2" xfId="29470" xr:uid="{802BF9BF-3BDB-498E-ABC5-23D41F6A0B0F}"/>
    <cellStyle name="Normal 21 22 2 2" xfId="29471" xr:uid="{6110F0FE-F33F-4F68-BF62-388044FFD393}"/>
    <cellStyle name="Normal 21 22 2 3" xfId="29472" xr:uid="{E0AFC26D-46EF-4776-9520-68144BBF8006}"/>
    <cellStyle name="Normal 21 22 2 4" xfId="29473" xr:uid="{14A44294-D626-4FD7-8574-5A078329C472}"/>
    <cellStyle name="Normal 21 22 2 5" xfId="29474" xr:uid="{89A6665B-1FD3-4AE9-B5E5-87F949F9D087}"/>
    <cellStyle name="Normal 21 22 2 6" xfId="29475" xr:uid="{E10EC250-E088-4159-8BCB-0559A3AC7F47}"/>
    <cellStyle name="Normal 21 22 3" xfId="29476" xr:uid="{058C95FB-811D-4B82-A273-790735872EE6}"/>
    <cellStyle name="Normal 21 22 3 2" xfId="29477" xr:uid="{147CFB0E-69A6-4B1A-BE77-9CA92B2A6DF4}"/>
    <cellStyle name="Normal 21 22 3 3" xfId="29478" xr:uid="{0EF9E665-DACF-413B-A4EE-0FAAE7EDF066}"/>
    <cellStyle name="Normal 21 22 3 4" xfId="29479" xr:uid="{E33CD711-29FD-4414-AA22-240FD9FDDF61}"/>
    <cellStyle name="Normal 21 22 3 5" xfId="29480" xr:uid="{409DE9CD-36FC-4B36-A9AD-0B83C298C875}"/>
    <cellStyle name="Normal 21 22 3 6" xfId="29481" xr:uid="{3FDA9D6D-B5A8-4120-A621-BE294C506811}"/>
    <cellStyle name="Normal 21 22 4" xfId="29482" xr:uid="{6FB3B81C-B2EA-43C8-B132-1F0DC66F2B86}"/>
    <cellStyle name="Normal 21 22 4 2" xfId="29483" xr:uid="{EADE0126-8E18-4C3C-ADED-CD1267D00855}"/>
    <cellStyle name="Normal 21 22 4 3" xfId="29484" xr:uid="{B76D7E5D-9896-47CA-B363-F94725C076F0}"/>
    <cellStyle name="Normal 21 22 4 4" xfId="29485" xr:uid="{C8F15FF0-E35D-4693-A096-68B831CA9AB4}"/>
    <cellStyle name="Normal 21 22 4 5" xfId="29486" xr:uid="{A4BF051D-8917-476D-83F9-2C0F57428AAE}"/>
    <cellStyle name="Normal 21 22 4 6" xfId="29487" xr:uid="{7B203D12-4A5E-4EE5-95CA-955BBF3FAE35}"/>
    <cellStyle name="Normal 21 22 5" xfId="29488" xr:uid="{554E404D-11E5-4EED-AF84-1B6EE7113D5A}"/>
    <cellStyle name="Normal 21 22 5 2" xfId="29489" xr:uid="{87B7D280-3D7D-4D4B-B800-48ACE44903FD}"/>
    <cellStyle name="Normal 21 22 5 3" xfId="29490" xr:uid="{8AF47768-2787-4E6F-9307-E5E7F949271F}"/>
    <cellStyle name="Normal 21 22 5 4" xfId="29491" xr:uid="{9AFE81D4-15E5-4DD3-9C49-646D4538FF34}"/>
    <cellStyle name="Normal 21 22 5 5" xfId="29492" xr:uid="{7C5B4648-389B-41D5-9C35-E6FC0E944AA1}"/>
    <cellStyle name="Normal 21 22 5 6" xfId="29493" xr:uid="{3A572B1F-9A02-41C5-B558-0730863714F6}"/>
    <cellStyle name="Normal 21 22 6" xfId="29494" xr:uid="{4B78919A-F60F-4EF5-B37E-394C764CB727}"/>
    <cellStyle name="Normal 21 22 6 2" xfId="29495" xr:uid="{AFA19881-C8DC-42B2-A02A-197A36E04F3C}"/>
    <cellStyle name="Normal 21 22 6 3" xfId="29496" xr:uid="{553D7023-B911-407C-BCD5-A4256F535530}"/>
    <cellStyle name="Normal 21 22 6 4" xfId="29497" xr:uid="{0CF7909C-6D9A-491B-B062-108FFA878F87}"/>
    <cellStyle name="Normal 21 22 6 5" xfId="29498" xr:uid="{A9546F1C-87AC-4752-9064-231A2C6DCD26}"/>
    <cellStyle name="Normal 21 22 6 6" xfId="29499" xr:uid="{4DEF222B-9BDE-4458-9639-72B56BF1F039}"/>
    <cellStyle name="Normal 21 22 7" xfId="29500" xr:uid="{12FD5C27-C06B-4A5D-A48E-4D0E266CD20E}"/>
    <cellStyle name="Normal 21 22 7 2" xfId="29501" xr:uid="{091705D5-E853-484B-9930-F936BD50BE4A}"/>
    <cellStyle name="Normal 21 22 7 3" xfId="29502" xr:uid="{1874BA50-8519-43A6-AC7A-A4C61825DD7C}"/>
    <cellStyle name="Normal 21 22 7 4" xfId="29503" xr:uid="{71A14DE3-E4BD-4DCB-B57B-DF2C65050054}"/>
    <cellStyle name="Normal 21 22 7 5" xfId="29504" xr:uid="{15E2556A-63FB-4122-AFBD-E14222D25CF9}"/>
    <cellStyle name="Normal 21 22 7 6" xfId="29505" xr:uid="{83F8F717-DBF2-40A6-A685-9C5A0167D4B5}"/>
    <cellStyle name="Normal 21 22 8" xfId="29506" xr:uid="{5E540858-1BAC-47A1-A535-D6CFF08F1789}"/>
    <cellStyle name="Normal 21 22 8 2" xfId="29507" xr:uid="{ED094D23-5791-4D55-ACC5-C9937FC6D513}"/>
    <cellStyle name="Normal 21 22 8 3" xfId="29508" xr:uid="{67D0F43F-6C72-453E-A646-E66F57FAE994}"/>
    <cellStyle name="Normal 21 22 8 4" xfId="29509" xr:uid="{E3AC900E-8D69-4C45-9E5C-AACEB0FD2F33}"/>
    <cellStyle name="Normal 21 22 8 5" xfId="29510" xr:uid="{55A3B4A3-DF80-4095-A1E7-6E2F58D4BFC6}"/>
    <cellStyle name="Normal 21 22 8 6" xfId="29511" xr:uid="{A545F052-62E4-4984-A7B2-759501BCB887}"/>
    <cellStyle name="Normal 21 22 9" xfId="29512" xr:uid="{38D5BC06-6931-470C-8BF0-AAACAE638CBC}"/>
    <cellStyle name="Normal 21 23" xfId="29513" xr:uid="{D2C1B5E0-F6AD-4DEC-ADB2-208CA8E8E630}"/>
    <cellStyle name="Normal 21 23 10" xfId="29514" xr:uid="{F209A567-1587-4FE3-9961-FF3A1C6DFD5C}"/>
    <cellStyle name="Normal 21 23 11" xfId="29515" xr:uid="{8BFD83BF-2DE5-4B91-A2ED-14C2BFF3187C}"/>
    <cellStyle name="Normal 21 23 12" xfId="29516" xr:uid="{23B1A570-130A-437D-A3D4-B6202D297082}"/>
    <cellStyle name="Normal 21 23 13" xfId="29517" xr:uid="{6309ABD9-DCE8-420A-A91E-6A1A98964890}"/>
    <cellStyle name="Normal 21 23 2" xfId="29518" xr:uid="{59650A2B-6218-4C13-B36A-5D7426B6F40A}"/>
    <cellStyle name="Normal 21 23 2 2" xfId="29519" xr:uid="{A34DE515-50B0-4B99-93D1-9F8B0905639D}"/>
    <cellStyle name="Normal 21 23 2 3" xfId="29520" xr:uid="{25EE2C04-C00F-4F5C-92ED-E54B30E0F9C8}"/>
    <cellStyle name="Normal 21 23 2 4" xfId="29521" xr:uid="{DB73A68C-9C5B-4260-8CC3-649AB8871255}"/>
    <cellStyle name="Normal 21 23 2 5" xfId="29522" xr:uid="{BA6A099A-035E-4549-8138-D01F96817737}"/>
    <cellStyle name="Normal 21 23 2 6" xfId="29523" xr:uid="{D01FA0E7-0A57-4613-AE36-313AA3E7E596}"/>
    <cellStyle name="Normal 21 23 3" xfId="29524" xr:uid="{B1630C8B-B7A7-4FDB-BFD8-E1F2F571DE29}"/>
    <cellStyle name="Normal 21 23 3 2" xfId="29525" xr:uid="{5EA57AFF-47D4-4DBE-8732-6E677615464F}"/>
    <cellStyle name="Normal 21 23 3 3" xfId="29526" xr:uid="{496C9028-48F8-48C3-A303-5E5BFE2F852E}"/>
    <cellStyle name="Normal 21 23 3 4" xfId="29527" xr:uid="{2A6CEF5D-651A-43E5-9556-03A35FFEE4C1}"/>
    <cellStyle name="Normal 21 23 3 5" xfId="29528" xr:uid="{128550D6-7DC9-4270-A967-AED4432D5CA8}"/>
    <cellStyle name="Normal 21 23 3 6" xfId="29529" xr:uid="{37F31007-502E-479E-85AF-2CB4FADFFE90}"/>
    <cellStyle name="Normal 21 23 4" xfId="29530" xr:uid="{00AD21FA-85FC-43F1-A502-E5028E6B7D25}"/>
    <cellStyle name="Normal 21 23 4 2" xfId="29531" xr:uid="{0AFB38BC-8FE2-4755-97E4-4A66995AD352}"/>
    <cellStyle name="Normal 21 23 4 3" xfId="29532" xr:uid="{C35DCE4B-329D-4556-A582-8F8263710CDA}"/>
    <cellStyle name="Normal 21 23 4 4" xfId="29533" xr:uid="{45AA5420-BAE2-4DFC-8255-2361D58FA910}"/>
    <cellStyle name="Normal 21 23 4 5" xfId="29534" xr:uid="{40DED3F9-9F13-4C3E-89F5-D04C3DB62160}"/>
    <cellStyle name="Normal 21 23 4 6" xfId="29535" xr:uid="{E947474A-4EB5-4D7A-BFB6-03447CC0F3BD}"/>
    <cellStyle name="Normal 21 23 5" xfId="29536" xr:uid="{DF7A14C5-0A08-4A12-ACC5-68C13A68EA91}"/>
    <cellStyle name="Normal 21 23 5 2" xfId="29537" xr:uid="{60D2628B-C250-44EA-80BE-63578A2DC35C}"/>
    <cellStyle name="Normal 21 23 5 3" xfId="29538" xr:uid="{E75F6C7B-341D-4583-B11D-21A497904BB6}"/>
    <cellStyle name="Normal 21 23 5 4" xfId="29539" xr:uid="{8FC4D206-BAD3-41A7-87C6-BC7A7143F010}"/>
    <cellStyle name="Normal 21 23 5 5" xfId="29540" xr:uid="{5DBA1D03-321B-4809-8267-61F39DCA29E9}"/>
    <cellStyle name="Normal 21 23 5 6" xfId="29541" xr:uid="{0E76172A-DC5B-4A5D-986C-53C1360A225E}"/>
    <cellStyle name="Normal 21 23 6" xfId="29542" xr:uid="{67F8CF0E-98F7-48A1-9486-B2BEF263E1D4}"/>
    <cellStyle name="Normal 21 23 6 2" xfId="29543" xr:uid="{BF077D48-BAAD-41EA-B32D-8FFFCF942AF7}"/>
    <cellStyle name="Normal 21 23 6 3" xfId="29544" xr:uid="{D19CA624-8618-4B38-850D-001DD10368FB}"/>
    <cellStyle name="Normal 21 23 6 4" xfId="29545" xr:uid="{B14F6B52-6F0B-4838-A570-93C7D2FD799F}"/>
    <cellStyle name="Normal 21 23 6 5" xfId="29546" xr:uid="{1155C060-F0A4-45D8-9CCD-082E02D61A00}"/>
    <cellStyle name="Normal 21 23 6 6" xfId="29547" xr:uid="{5C8A8E3A-A3C6-4E2B-A893-0E0B0A673EE0}"/>
    <cellStyle name="Normal 21 23 7" xfId="29548" xr:uid="{C45D5502-C3BB-4F95-8629-5A4519B8559A}"/>
    <cellStyle name="Normal 21 23 7 2" xfId="29549" xr:uid="{A440A53D-718E-40C3-BD8E-0CB67505F1C0}"/>
    <cellStyle name="Normal 21 23 7 3" xfId="29550" xr:uid="{664D5848-DFFF-410B-B34D-FE6387C33853}"/>
    <cellStyle name="Normal 21 23 7 4" xfId="29551" xr:uid="{A5DC5547-D6E7-42FF-8990-B4485932C5A8}"/>
    <cellStyle name="Normal 21 23 7 5" xfId="29552" xr:uid="{BC595E1D-8AC2-45A0-A554-4BB6CEB376DB}"/>
    <cellStyle name="Normal 21 23 7 6" xfId="29553" xr:uid="{DF854861-DD71-4F66-AB61-8EF29C07EDA6}"/>
    <cellStyle name="Normal 21 23 8" xfId="29554" xr:uid="{909E6188-E6E0-49E9-98B8-600BCF741811}"/>
    <cellStyle name="Normal 21 23 8 2" xfId="29555" xr:uid="{D16BFB87-D9E0-4730-BD37-16C97F82A2C6}"/>
    <cellStyle name="Normal 21 23 8 3" xfId="29556" xr:uid="{AFE5B010-FC75-473F-BDF2-2A6E11D71C91}"/>
    <cellStyle name="Normal 21 23 8 4" xfId="29557" xr:uid="{61C84D07-9BC8-43D3-B47D-F06A01B843A5}"/>
    <cellStyle name="Normal 21 23 8 5" xfId="29558" xr:uid="{BC878DC8-8D2E-416B-9931-3D7D8445B703}"/>
    <cellStyle name="Normal 21 23 8 6" xfId="29559" xr:uid="{288E341E-DD5B-4EDC-B101-ACDA38249BDA}"/>
    <cellStyle name="Normal 21 23 9" xfId="29560" xr:uid="{04B32809-E0BD-4811-A634-52D6203CB77D}"/>
    <cellStyle name="Normal 21 24" xfId="29561" xr:uid="{9F324BC7-53C9-4436-AEDD-DDE87EE84004}"/>
    <cellStyle name="Normal 21 24 10" xfId="29562" xr:uid="{D404E2EB-837E-4BF9-9A96-3610E0320EAD}"/>
    <cellStyle name="Normal 21 24 11" xfId="29563" xr:uid="{F987A40B-0130-435C-8236-5037E62DEBC4}"/>
    <cellStyle name="Normal 21 24 12" xfId="29564" xr:uid="{A6B0F292-B2B9-4528-9144-4B5A38A31D3E}"/>
    <cellStyle name="Normal 21 24 13" xfId="29565" xr:uid="{2D6EE33A-3D76-4CCF-B00C-ACD920CD9A62}"/>
    <cellStyle name="Normal 21 24 2" xfId="29566" xr:uid="{BC2785F9-2F2E-4FBC-99B9-F38872884F7A}"/>
    <cellStyle name="Normal 21 24 2 2" xfId="29567" xr:uid="{787E70C9-EADA-4799-A9D3-FD98445CDE4F}"/>
    <cellStyle name="Normal 21 24 2 3" xfId="29568" xr:uid="{6C79C8B2-D198-4845-B709-31D785A756CA}"/>
    <cellStyle name="Normal 21 24 2 4" xfId="29569" xr:uid="{5DA836BD-0DC4-4C7B-9AA7-205A226052B0}"/>
    <cellStyle name="Normal 21 24 2 5" xfId="29570" xr:uid="{FE3985EF-D6DD-413A-B2BD-CF997EFE91F3}"/>
    <cellStyle name="Normal 21 24 2 6" xfId="29571" xr:uid="{ABDCEEB5-97E9-442C-9B23-35F21CA4CD53}"/>
    <cellStyle name="Normal 21 24 3" xfId="29572" xr:uid="{581D9C7C-BFF8-4A51-B6E4-5E5EFB91940D}"/>
    <cellStyle name="Normal 21 24 3 2" xfId="29573" xr:uid="{6E1B310C-B5F8-4EAA-B40A-9470D00FDCA6}"/>
    <cellStyle name="Normal 21 24 3 3" xfId="29574" xr:uid="{C5A762F5-313B-434B-ACF3-80D033B884EC}"/>
    <cellStyle name="Normal 21 24 3 4" xfId="29575" xr:uid="{33B926FC-0802-4FD0-8F22-4FB88414A93D}"/>
    <cellStyle name="Normal 21 24 3 5" xfId="29576" xr:uid="{70F2DFBD-8082-457D-9EA4-3EAF062BFC4E}"/>
    <cellStyle name="Normal 21 24 3 6" xfId="29577" xr:uid="{76F95810-DE93-4AF3-B83A-0C8AD4CAAD27}"/>
    <cellStyle name="Normal 21 24 4" xfId="29578" xr:uid="{F071D9C7-6266-4ED2-8DB6-033396670CAF}"/>
    <cellStyle name="Normal 21 24 4 2" xfId="29579" xr:uid="{AC89761B-27FF-48A6-8129-140E425B4F50}"/>
    <cellStyle name="Normal 21 24 4 3" xfId="29580" xr:uid="{DCD1A0B6-3D3B-4B73-A700-EDDC1C648954}"/>
    <cellStyle name="Normal 21 24 4 4" xfId="29581" xr:uid="{8F416669-D5B6-4767-8163-256B0021834F}"/>
    <cellStyle name="Normal 21 24 4 5" xfId="29582" xr:uid="{517279E1-A254-4E1D-9B7B-53883A6CEC5A}"/>
    <cellStyle name="Normal 21 24 4 6" xfId="29583" xr:uid="{5110796E-C663-47D9-9012-FC0E084814B4}"/>
    <cellStyle name="Normal 21 24 5" xfId="29584" xr:uid="{B7ED49ED-FAD4-4B23-9773-3D4CCE5411DD}"/>
    <cellStyle name="Normal 21 24 5 2" xfId="29585" xr:uid="{5E7BE1E5-20F0-4E61-BE82-90E455B85549}"/>
    <cellStyle name="Normal 21 24 5 3" xfId="29586" xr:uid="{EA2815C0-620E-4589-B9F6-CB363A1D0147}"/>
    <cellStyle name="Normal 21 24 5 4" xfId="29587" xr:uid="{95661CD4-3386-49DF-9B82-D1D9D546705E}"/>
    <cellStyle name="Normal 21 24 5 5" xfId="29588" xr:uid="{8E7C10FE-E858-442F-9880-1CC09CCA8BA8}"/>
    <cellStyle name="Normal 21 24 5 6" xfId="29589" xr:uid="{EE193EF0-5FDF-43B1-B904-92CDEA48BCA7}"/>
    <cellStyle name="Normal 21 24 6" xfId="29590" xr:uid="{E05D1C44-B681-4A56-8E2C-AFAB9788A7BB}"/>
    <cellStyle name="Normal 21 24 6 2" xfId="29591" xr:uid="{3DE7CF5F-D86B-48C2-B990-F2D12A9D2A9F}"/>
    <cellStyle name="Normal 21 24 6 3" xfId="29592" xr:uid="{B3BA15F4-BA95-45AD-AC5B-01C61B344418}"/>
    <cellStyle name="Normal 21 24 6 4" xfId="29593" xr:uid="{D446455D-23F6-44E1-85D9-5222911F42F4}"/>
    <cellStyle name="Normal 21 24 6 5" xfId="29594" xr:uid="{3B5A26DB-DF4E-4CA0-BDCF-0B8660595A95}"/>
    <cellStyle name="Normal 21 24 6 6" xfId="29595" xr:uid="{43E44C3A-482A-4D3F-8265-C4EB55367D0F}"/>
    <cellStyle name="Normal 21 24 7" xfId="29596" xr:uid="{B8A4C579-10B9-4D63-A5B1-3B1B93BADE1E}"/>
    <cellStyle name="Normal 21 24 7 2" xfId="29597" xr:uid="{F6DFD063-73C1-4177-91F9-76F53415C1CA}"/>
    <cellStyle name="Normal 21 24 7 3" xfId="29598" xr:uid="{81368C8B-8F58-4D8F-A42A-44DA63C9CEC7}"/>
    <cellStyle name="Normal 21 24 7 4" xfId="29599" xr:uid="{45398D2B-5651-4FCE-A98F-6BBFBF3D35E1}"/>
    <cellStyle name="Normal 21 24 7 5" xfId="29600" xr:uid="{37722BAF-920F-4104-B866-157010672FE8}"/>
    <cellStyle name="Normal 21 24 7 6" xfId="29601" xr:uid="{9EADCEA7-6DD7-4E20-AC7F-2DC250EF9F68}"/>
    <cellStyle name="Normal 21 24 8" xfId="29602" xr:uid="{77428E8E-F9B3-4A25-AAC2-BB891BEE45D4}"/>
    <cellStyle name="Normal 21 24 8 2" xfId="29603" xr:uid="{C05064AF-A1B8-4408-AB97-83CE94045258}"/>
    <cellStyle name="Normal 21 24 8 3" xfId="29604" xr:uid="{87CFB2DB-A531-4A68-B2BE-793D5475C773}"/>
    <cellStyle name="Normal 21 24 8 4" xfId="29605" xr:uid="{83A73064-C82F-4729-BF79-2DF3B24372EB}"/>
    <cellStyle name="Normal 21 24 8 5" xfId="29606" xr:uid="{55EC972D-ACA3-424B-9706-EE3912405CC3}"/>
    <cellStyle name="Normal 21 24 8 6" xfId="29607" xr:uid="{215BABD9-F0DB-4FC7-BCE5-8C988C51F785}"/>
    <cellStyle name="Normal 21 24 9" xfId="29608" xr:uid="{8A4BADDE-9C0A-49A0-A9A3-3E5A604BD2F0}"/>
    <cellStyle name="Normal 21 25" xfId="29609" xr:uid="{D6E30CD0-3924-4772-A981-8CFDB6CC7AA4}"/>
    <cellStyle name="Normal 21 25 2" xfId="29610" xr:uid="{792AD3D6-D96B-4104-AC73-3586C8B33FA1}"/>
    <cellStyle name="Normal 21 25 3" xfId="29611" xr:uid="{691595E5-1EA5-4641-9C99-8052C4E71D70}"/>
    <cellStyle name="Normal 21 25 4" xfId="29612" xr:uid="{49287739-E09D-4591-BED1-BE183180FFB0}"/>
    <cellStyle name="Normal 21 25 5" xfId="29613" xr:uid="{22B68D41-4B36-4B01-AD18-C63D3DAB239F}"/>
    <cellStyle name="Normal 21 25 6" xfId="29614" xr:uid="{E2731B83-4757-40BC-8894-A1DC6DB47412}"/>
    <cellStyle name="Normal 21 26" xfId="29615" xr:uid="{6F6C128B-4A8E-4ABC-B685-4A81CD41AF67}"/>
    <cellStyle name="Normal 21 26 2" xfId="29616" xr:uid="{1BDA8897-443C-45F7-B83F-07517BF7EF19}"/>
    <cellStyle name="Normal 21 26 3" xfId="29617" xr:uid="{4C99D243-CA58-460D-AD93-B3469BE443B8}"/>
    <cellStyle name="Normal 21 26 4" xfId="29618" xr:uid="{96B8E789-5562-4463-B272-B3A8DEA199B5}"/>
    <cellStyle name="Normal 21 26 5" xfId="29619" xr:uid="{5CF8D58C-5D34-4E36-8C74-ADBA63BD61B6}"/>
    <cellStyle name="Normal 21 26 6" xfId="29620" xr:uid="{533DCA5C-F6D9-42CC-B9F6-C9A75733FD7B}"/>
    <cellStyle name="Normal 21 27" xfId="29621" xr:uid="{28E0E3A5-BCA7-4B61-9C43-563F56F6CA9A}"/>
    <cellStyle name="Normal 21 27 2" xfId="29622" xr:uid="{277E3C6A-E5AB-40A7-927C-AD16589FF61E}"/>
    <cellStyle name="Normal 21 27 3" xfId="29623" xr:uid="{47201686-C9F8-4616-A80F-55281A01EDF6}"/>
    <cellStyle name="Normal 21 27 4" xfId="29624" xr:uid="{3FE76284-F60A-4AED-BC4C-9E5363012208}"/>
    <cellStyle name="Normal 21 27 5" xfId="29625" xr:uid="{E01751AC-5219-48E0-9609-661A4C58548E}"/>
    <cellStyle name="Normal 21 27 6" xfId="29626" xr:uid="{567D7279-D8D3-4676-A83D-E66F7DD830F0}"/>
    <cellStyle name="Normal 21 28" xfId="29627" xr:uid="{6F2AC935-485A-469F-BD21-87C5F2BEA89A}"/>
    <cellStyle name="Normal 21 28 2" xfId="29628" xr:uid="{76431FCE-0418-4099-98C5-4A40839C3BC4}"/>
    <cellStyle name="Normal 21 28 3" xfId="29629" xr:uid="{D3ADC0A4-EE4A-4B6C-B3A9-63F0125D4A29}"/>
    <cellStyle name="Normal 21 28 4" xfId="29630" xr:uid="{A1F9CD92-5F29-4A83-9A65-3911625E9E6A}"/>
    <cellStyle name="Normal 21 28 5" xfId="29631" xr:uid="{C9FF15F0-37B1-43FF-B7B3-3C8990E39754}"/>
    <cellStyle name="Normal 21 28 6" xfId="29632" xr:uid="{D4C7C270-F552-4F8E-B3A5-D0859A66003E}"/>
    <cellStyle name="Normal 21 29" xfId="29633" xr:uid="{6856E810-C53A-4711-936A-F294975FFF81}"/>
    <cellStyle name="Normal 21 29 2" xfId="29634" xr:uid="{1BB74963-8FE6-4EF9-A8F6-86E6DD34E279}"/>
    <cellStyle name="Normal 21 29 3" xfId="29635" xr:uid="{C78D53F9-298D-41DA-BB91-82DBEA745761}"/>
    <cellStyle name="Normal 21 29 4" xfId="29636" xr:uid="{05FA0B3A-2BC8-4CC4-9416-3AF0A6A87882}"/>
    <cellStyle name="Normal 21 29 5" xfId="29637" xr:uid="{FA7BCEC4-C7CB-4B74-B69C-1E69213996A3}"/>
    <cellStyle name="Normal 21 29 6" xfId="29638" xr:uid="{FBEC6485-4663-467E-BE2C-3FDC81A6958E}"/>
    <cellStyle name="Normal 21 3" xfId="29639" xr:uid="{5661B6CB-885A-4EFF-9C1D-31C33421E7D8}"/>
    <cellStyle name="Normal 21 3 10" xfId="29640" xr:uid="{E0E44419-7F83-4E49-BD1F-D21E2FC97A62}"/>
    <cellStyle name="Normal 21 3 11" xfId="29641" xr:uid="{ABE93B77-91A1-4913-B056-6503FA0AC736}"/>
    <cellStyle name="Normal 21 3 12" xfId="29642" xr:uid="{87FFC4FE-77A5-4E69-9102-FCB4A01871A2}"/>
    <cellStyle name="Normal 21 3 13" xfId="29643" xr:uid="{6663EC87-E0C4-4B45-94E6-5D5309D705CB}"/>
    <cellStyle name="Normal 21 3 2" xfId="29644" xr:uid="{0281D105-97C7-4A3F-B978-1C9EB7083C08}"/>
    <cellStyle name="Normal 21 3 2 2" xfId="29645" xr:uid="{921552CA-9B49-458E-9EBC-3E2A0EC24283}"/>
    <cellStyle name="Normal 21 3 2 3" xfId="29646" xr:uid="{011B4DAC-8103-485B-A17D-B861EBD76288}"/>
    <cellStyle name="Normal 21 3 2 4" xfId="29647" xr:uid="{A40A1DC2-4C70-4115-87E2-3696CCE6DB06}"/>
    <cellStyle name="Normal 21 3 2 5" xfId="29648" xr:uid="{E73E77ED-3ABB-471E-A1F0-BB28B54BE16B}"/>
    <cellStyle name="Normal 21 3 2 6" xfId="29649" xr:uid="{40B589FC-AAA6-4E15-9098-685B784FB41D}"/>
    <cellStyle name="Normal 21 3 3" xfId="29650" xr:uid="{74127DE3-C0FA-4A70-B4D6-FD06F1A6C631}"/>
    <cellStyle name="Normal 21 3 3 2" xfId="29651" xr:uid="{48BED470-A92A-4325-A43C-08B6A75541F6}"/>
    <cellStyle name="Normal 21 3 3 3" xfId="29652" xr:uid="{A7180E18-C8ED-4FBA-A6FB-DCDCB5D67F61}"/>
    <cellStyle name="Normal 21 3 3 4" xfId="29653" xr:uid="{321D2FD7-BA1F-480A-BF0A-3B5CA9124392}"/>
    <cellStyle name="Normal 21 3 3 5" xfId="29654" xr:uid="{42C9B59F-06A3-4B50-87F5-7945BEB5D2EF}"/>
    <cellStyle name="Normal 21 3 3 6" xfId="29655" xr:uid="{BBE2D2B6-C874-4FEB-A3AD-98BCF1F6615F}"/>
    <cellStyle name="Normal 21 3 4" xfId="29656" xr:uid="{F1828D51-8BD5-40D8-85E6-0D1B79F769A7}"/>
    <cellStyle name="Normal 21 3 4 2" xfId="29657" xr:uid="{0C39F780-ABC3-46ED-B05E-340D0B118269}"/>
    <cellStyle name="Normal 21 3 4 3" xfId="29658" xr:uid="{01F1661C-0107-4FB7-A2B6-1608490140B0}"/>
    <cellStyle name="Normal 21 3 4 4" xfId="29659" xr:uid="{CD893FE5-46BB-4413-A8D0-B8C1A8A33EFF}"/>
    <cellStyle name="Normal 21 3 4 5" xfId="29660" xr:uid="{CEC6BDF7-A846-437E-B235-AFD7B1B89E6C}"/>
    <cellStyle name="Normal 21 3 4 6" xfId="29661" xr:uid="{4F455EA1-666B-4612-B4EA-16969CCE3C27}"/>
    <cellStyle name="Normal 21 3 5" xfId="29662" xr:uid="{21426F77-DFCB-4EFD-A13B-F0B202213EFC}"/>
    <cellStyle name="Normal 21 3 5 2" xfId="29663" xr:uid="{77329134-5136-42F5-B0A0-F5B49B2F04FB}"/>
    <cellStyle name="Normal 21 3 5 3" xfId="29664" xr:uid="{1BC6CCAD-44A5-4A9D-A639-C936FEA744B3}"/>
    <cellStyle name="Normal 21 3 5 4" xfId="29665" xr:uid="{3B226FEB-3999-4D51-8485-62E9040ED286}"/>
    <cellStyle name="Normal 21 3 5 5" xfId="29666" xr:uid="{48AD4130-2C05-4427-8C87-449B84003D9E}"/>
    <cellStyle name="Normal 21 3 5 6" xfId="29667" xr:uid="{DCA867A5-DF02-4FC3-8DB6-DA827C0479CA}"/>
    <cellStyle name="Normal 21 3 6" xfId="29668" xr:uid="{F7B33117-4F95-4748-894C-6DD99784550E}"/>
    <cellStyle name="Normal 21 3 6 2" xfId="29669" xr:uid="{4E8A6402-E1E2-4586-8EE1-FA9B16BE5C6A}"/>
    <cellStyle name="Normal 21 3 6 3" xfId="29670" xr:uid="{7826987B-D5EA-4D78-B838-75F42A41B2AA}"/>
    <cellStyle name="Normal 21 3 6 4" xfId="29671" xr:uid="{5C4F75A3-CFB0-4B13-995A-4DB6818A6FF9}"/>
    <cellStyle name="Normal 21 3 6 5" xfId="29672" xr:uid="{FAABBDE3-9F21-4EC5-B074-6BD3E6BB31EF}"/>
    <cellStyle name="Normal 21 3 6 6" xfId="29673" xr:uid="{39F122E7-B805-4EE0-A2C5-6A494F4F9804}"/>
    <cellStyle name="Normal 21 3 7" xfId="29674" xr:uid="{66C5716E-481E-4C42-BD1C-B6E10AFD7D09}"/>
    <cellStyle name="Normal 21 3 7 2" xfId="29675" xr:uid="{E5CAAD28-163B-4CBB-8D45-DAB0A276BB67}"/>
    <cellStyle name="Normal 21 3 7 3" xfId="29676" xr:uid="{565D6531-51CE-4F7E-A302-19843CD07E35}"/>
    <cellStyle name="Normal 21 3 7 4" xfId="29677" xr:uid="{41087BC2-B30E-44A6-BE51-EB7BE723D1DB}"/>
    <cellStyle name="Normal 21 3 7 5" xfId="29678" xr:uid="{79C3F040-73FD-4051-AF91-7B777AB483A5}"/>
    <cellStyle name="Normal 21 3 7 6" xfId="29679" xr:uid="{316C7143-33CC-40CB-89C3-DDE97A684A15}"/>
    <cellStyle name="Normal 21 3 8" xfId="29680" xr:uid="{2D81786A-49F1-4C81-BBE7-D2E56756E25B}"/>
    <cellStyle name="Normal 21 3 8 2" xfId="29681" xr:uid="{A17FA7EC-F290-42D2-AD8A-FA83295C7F4D}"/>
    <cellStyle name="Normal 21 3 8 3" xfId="29682" xr:uid="{F40E1B2E-2228-462F-8C44-63B1EE016716}"/>
    <cellStyle name="Normal 21 3 8 4" xfId="29683" xr:uid="{18040B79-340E-4651-9480-B51C1717A0BF}"/>
    <cellStyle name="Normal 21 3 8 5" xfId="29684" xr:uid="{D016826B-271C-4D78-8B29-258F122615C3}"/>
    <cellStyle name="Normal 21 3 8 6" xfId="29685" xr:uid="{828C6DE2-95DC-4B71-9D17-8405210675F7}"/>
    <cellStyle name="Normal 21 3 9" xfId="29686" xr:uid="{7B45091D-56B4-445E-81A0-A17C2C68A8EB}"/>
    <cellStyle name="Normal 21 30" xfId="29687" xr:uid="{5C9C8CF8-D19D-4273-AB7A-27C2F45C5C33}"/>
    <cellStyle name="Normal 21 30 2" xfId="29688" xr:uid="{D96DFDBF-570B-4F65-A2A8-31EE360E88AF}"/>
    <cellStyle name="Normal 21 30 3" xfId="29689" xr:uid="{A3191010-A2E4-4C13-B636-DD87E7CF1A84}"/>
    <cellStyle name="Normal 21 30 4" xfId="29690" xr:uid="{2D7CC2E5-1A80-4D16-87C1-73CD9BBFC2F8}"/>
    <cellStyle name="Normal 21 30 5" xfId="29691" xr:uid="{7D5162B1-F873-435B-85CF-B1A4B145DCD7}"/>
    <cellStyle name="Normal 21 30 6" xfId="29692" xr:uid="{55898C45-D4D5-4221-92F9-3E7B7DEB7F92}"/>
    <cellStyle name="Normal 21 31" xfId="29693" xr:uid="{645AC344-9F93-4D0B-809C-777F208F0A3C}"/>
    <cellStyle name="Normal 21 31 2" xfId="29694" xr:uid="{2685ACEB-0D38-466A-ACCB-C8195EA71614}"/>
    <cellStyle name="Normal 21 31 3" xfId="29695" xr:uid="{90EB7546-0B4B-4AB1-985B-96F14E2D7719}"/>
    <cellStyle name="Normal 21 31 4" xfId="29696" xr:uid="{3C1D5BF1-D982-4F5A-8D17-1B2D28972448}"/>
    <cellStyle name="Normal 21 31 5" xfId="29697" xr:uid="{38C8951E-9AD1-4CE8-8C57-02AE2B2C5B92}"/>
    <cellStyle name="Normal 21 31 6" xfId="29698" xr:uid="{F8C87F17-17A2-4ED8-A9FA-E3D2D5689B36}"/>
    <cellStyle name="Normal 21 32" xfId="29699" xr:uid="{19EED87B-5B06-4B50-8EA2-854A5EACCED3}"/>
    <cellStyle name="Normal 21 33" xfId="29700" xr:uid="{4D8594D3-8EC2-41B3-BF59-E7FD8D5872D3}"/>
    <cellStyle name="Normal 21 34" xfId="29701" xr:uid="{2325DD7A-F493-4A53-87A1-A7C469F20359}"/>
    <cellStyle name="Normal 21 35" xfId="29702" xr:uid="{D9918D91-30A7-4CEA-9C66-8B692E66CB64}"/>
    <cellStyle name="Normal 21 36" xfId="29703" xr:uid="{4CF2FC1F-88A4-4FE1-8204-7EC4D11FF295}"/>
    <cellStyle name="Normal 21 4" xfId="29704" xr:uid="{8C7ACE3C-1968-4424-B2B4-095651A9DD16}"/>
    <cellStyle name="Normal 21 4 10" xfId="29705" xr:uid="{6BD9C609-312B-4112-9DED-A6AD580E4740}"/>
    <cellStyle name="Normal 21 4 11" xfId="29706" xr:uid="{33238249-4345-4B6A-A77C-7C59F247CDD8}"/>
    <cellStyle name="Normal 21 4 12" xfId="29707" xr:uid="{1B210D16-2B7B-4887-B747-BB9BB8AACD97}"/>
    <cellStyle name="Normal 21 4 13" xfId="29708" xr:uid="{E91FF84F-9B6E-4C47-BC3D-D976353BC76C}"/>
    <cellStyle name="Normal 21 4 2" xfId="29709" xr:uid="{36D788A8-0C57-4430-9A5E-2B6E9D1AA348}"/>
    <cellStyle name="Normal 21 4 2 2" xfId="29710" xr:uid="{F0D3F351-2833-47BE-B596-51EF70F0C536}"/>
    <cellStyle name="Normal 21 4 2 3" xfId="29711" xr:uid="{8A272F84-B7D5-496E-BE90-E25C6AC992FB}"/>
    <cellStyle name="Normal 21 4 2 4" xfId="29712" xr:uid="{A7FD1D7F-9407-47C1-B352-2F53CD314D89}"/>
    <cellStyle name="Normal 21 4 2 5" xfId="29713" xr:uid="{53646AC6-D3CA-4582-8397-92A9600223AA}"/>
    <cellStyle name="Normal 21 4 2 6" xfId="29714" xr:uid="{E2DDC12D-6598-4FF1-B172-14C5D21773B6}"/>
    <cellStyle name="Normal 21 4 3" xfId="29715" xr:uid="{8725475B-59BE-4EB6-A2AE-75B3A4B74A5C}"/>
    <cellStyle name="Normal 21 4 3 2" xfId="29716" xr:uid="{600DE4E6-6515-43FF-A781-CC6BA25E8422}"/>
    <cellStyle name="Normal 21 4 3 3" xfId="29717" xr:uid="{7163C5BE-C3E8-4ADD-9C19-2ECE115C6601}"/>
    <cellStyle name="Normal 21 4 3 4" xfId="29718" xr:uid="{E95BC3FE-AA57-4D00-96F7-E69A0E6A6E3B}"/>
    <cellStyle name="Normal 21 4 3 5" xfId="29719" xr:uid="{E0C29476-E45D-4A24-B6B4-82884E59AEBC}"/>
    <cellStyle name="Normal 21 4 3 6" xfId="29720" xr:uid="{73F86561-CD97-4694-A6A9-CD375D2A53BB}"/>
    <cellStyle name="Normal 21 4 4" xfId="29721" xr:uid="{887AAACC-0AC7-4F61-8CBB-039F004C5FBA}"/>
    <cellStyle name="Normal 21 4 4 2" xfId="29722" xr:uid="{36ED8C15-174F-4D5E-9056-CB785B606C4F}"/>
    <cellStyle name="Normal 21 4 4 3" xfId="29723" xr:uid="{DF3A6A98-2232-44FA-904C-5039AB3AF557}"/>
    <cellStyle name="Normal 21 4 4 4" xfId="29724" xr:uid="{5E1FE5D5-0664-46D4-B485-9CC2C25D062C}"/>
    <cellStyle name="Normal 21 4 4 5" xfId="29725" xr:uid="{A104FDB3-94A7-48DD-98BF-86CF40A5462C}"/>
    <cellStyle name="Normal 21 4 4 6" xfId="29726" xr:uid="{813409D0-C0F4-4B50-84C2-23B250A5C3AA}"/>
    <cellStyle name="Normal 21 4 5" xfId="29727" xr:uid="{40114A2C-95AE-4AB7-873B-155D4539C734}"/>
    <cellStyle name="Normal 21 4 5 2" xfId="29728" xr:uid="{041BC255-EA39-4A38-9DB9-E4EE9646439B}"/>
    <cellStyle name="Normal 21 4 5 3" xfId="29729" xr:uid="{59956D11-C914-43EA-A569-05B6168F7BA6}"/>
    <cellStyle name="Normal 21 4 5 4" xfId="29730" xr:uid="{DBA8C195-A21F-4CAC-8AD1-E9726EED4DBF}"/>
    <cellStyle name="Normal 21 4 5 5" xfId="29731" xr:uid="{9C0B049D-DE9A-475B-89B8-F8671FD54DE9}"/>
    <cellStyle name="Normal 21 4 5 6" xfId="29732" xr:uid="{7D3454A8-0BFD-468E-8EA4-9DABA66EC02F}"/>
    <cellStyle name="Normal 21 4 6" xfId="29733" xr:uid="{81245382-2EF8-49E8-BABF-7168A07C5311}"/>
    <cellStyle name="Normal 21 4 6 2" xfId="29734" xr:uid="{DE439789-30B4-4E75-8647-9C3B9DA36314}"/>
    <cellStyle name="Normal 21 4 6 3" xfId="29735" xr:uid="{FA96CA43-3296-485F-9A85-92D23DEE73C7}"/>
    <cellStyle name="Normal 21 4 6 4" xfId="29736" xr:uid="{54A5E4C0-95A0-43FF-AA1E-989D35264CA9}"/>
    <cellStyle name="Normal 21 4 6 5" xfId="29737" xr:uid="{CDFF411D-5F2B-44E0-B9A1-A5BDC1247224}"/>
    <cellStyle name="Normal 21 4 6 6" xfId="29738" xr:uid="{7BA43F84-4CB7-4EEA-BF9A-4700C73EE3B1}"/>
    <cellStyle name="Normal 21 4 7" xfId="29739" xr:uid="{0D476F72-9E29-4533-8753-6DF2BFCC4BAA}"/>
    <cellStyle name="Normal 21 4 7 2" xfId="29740" xr:uid="{2A3ADE39-B4BC-4F8D-9F49-464829B5A7AF}"/>
    <cellStyle name="Normal 21 4 7 3" xfId="29741" xr:uid="{4DEE99C8-FEB1-497C-B9F3-20E4E05FFF13}"/>
    <cellStyle name="Normal 21 4 7 4" xfId="29742" xr:uid="{9B5DFB71-8F8C-4048-9235-85E4D941D2EF}"/>
    <cellStyle name="Normal 21 4 7 5" xfId="29743" xr:uid="{5AB10786-A5EB-40C3-BA1E-D1B3BD87305C}"/>
    <cellStyle name="Normal 21 4 7 6" xfId="29744" xr:uid="{D1A20D5F-A4F5-4859-A6ED-61D20ABA6F92}"/>
    <cellStyle name="Normal 21 4 8" xfId="29745" xr:uid="{2C03426F-11D6-4C77-9C71-6AA5DDC81228}"/>
    <cellStyle name="Normal 21 4 8 2" xfId="29746" xr:uid="{46244C62-1C4F-4E69-B97F-DA8043C82DB8}"/>
    <cellStyle name="Normal 21 4 8 3" xfId="29747" xr:uid="{D488D422-FCB2-49CC-8349-61ACDFDC0B7E}"/>
    <cellStyle name="Normal 21 4 8 4" xfId="29748" xr:uid="{ADD3DF83-1495-4F22-8C1F-9FFD9293D296}"/>
    <cellStyle name="Normal 21 4 8 5" xfId="29749" xr:uid="{5C07A122-E42A-4017-B648-C44EE31A1D6F}"/>
    <cellStyle name="Normal 21 4 8 6" xfId="29750" xr:uid="{BDCC7F75-445F-457E-9027-92A9C00A63A6}"/>
    <cellStyle name="Normal 21 4 9" xfId="29751" xr:uid="{4F594364-6BBE-4A28-A707-11A1508ECB1C}"/>
    <cellStyle name="Normal 21 5" xfId="29752" xr:uid="{3278FD38-14D1-411E-927A-CBF962A8AB8A}"/>
    <cellStyle name="Normal 21 5 10" xfId="29753" xr:uid="{C28D87AD-6B38-4247-9C85-B9FC4D16E61D}"/>
    <cellStyle name="Normal 21 5 11" xfId="29754" xr:uid="{2AB67520-7F2D-49F6-9611-C18E456C7B73}"/>
    <cellStyle name="Normal 21 5 12" xfId="29755" xr:uid="{E5928EE8-1FC9-46CA-A24F-9F92C009764F}"/>
    <cellStyle name="Normal 21 5 13" xfId="29756" xr:uid="{352AA474-67EE-4E11-AE9F-B9C8DEDC2214}"/>
    <cellStyle name="Normal 21 5 2" xfId="29757" xr:uid="{FF0B3886-DC83-4C73-83A8-0ECDDC7AF8AE}"/>
    <cellStyle name="Normal 21 5 2 2" xfId="29758" xr:uid="{70B787ED-F432-4909-AA81-60050729D2C8}"/>
    <cellStyle name="Normal 21 5 2 3" xfId="29759" xr:uid="{AF88A944-FF84-42F3-A033-1EA28C291B43}"/>
    <cellStyle name="Normal 21 5 2 4" xfId="29760" xr:uid="{367DCA0E-355A-4C42-A8AC-FBB828861A72}"/>
    <cellStyle name="Normal 21 5 2 5" xfId="29761" xr:uid="{B3E10C73-0271-4B0C-8973-B8B0CEB2E8C8}"/>
    <cellStyle name="Normal 21 5 2 6" xfId="29762" xr:uid="{CCA974F3-659F-474B-AA07-B921A409DF3B}"/>
    <cellStyle name="Normal 21 5 3" xfId="29763" xr:uid="{4C0E84D6-43AC-439C-8B79-BB38C737705D}"/>
    <cellStyle name="Normal 21 5 3 2" xfId="29764" xr:uid="{583AD34F-380F-4D55-84BE-B90375F5641F}"/>
    <cellStyle name="Normal 21 5 3 3" xfId="29765" xr:uid="{13A1774C-020F-4A3A-BC6B-6DDC559D127D}"/>
    <cellStyle name="Normal 21 5 3 4" xfId="29766" xr:uid="{ABD21B27-88F5-4EA1-98E7-08895C19C151}"/>
    <cellStyle name="Normal 21 5 3 5" xfId="29767" xr:uid="{011960B0-CC43-458F-89F7-532967204D7F}"/>
    <cellStyle name="Normal 21 5 3 6" xfId="29768" xr:uid="{3D908C1C-3ABF-42C3-81E0-43D34B544AE5}"/>
    <cellStyle name="Normal 21 5 4" xfId="29769" xr:uid="{86BC91FA-AE13-44A9-A17B-46E2A2BCABCC}"/>
    <cellStyle name="Normal 21 5 4 2" xfId="29770" xr:uid="{2C2C77EE-CF79-485A-A771-14A7457F4DE9}"/>
    <cellStyle name="Normal 21 5 4 3" xfId="29771" xr:uid="{F1B4E6E1-8770-47CC-91A9-14EF61D9E969}"/>
    <cellStyle name="Normal 21 5 4 4" xfId="29772" xr:uid="{84357BA9-24FB-4E86-AC0A-AC7EA340CB51}"/>
    <cellStyle name="Normal 21 5 4 5" xfId="29773" xr:uid="{96B33783-D29D-4277-A1FC-756194E88B78}"/>
    <cellStyle name="Normal 21 5 4 6" xfId="29774" xr:uid="{F0246EB5-0A66-4AAD-B329-5D9B79A618C6}"/>
    <cellStyle name="Normal 21 5 5" xfId="29775" xr:uid="{05335343-D7D9-434A-8DBC-929222FF8D12}"/>
    <cellStyle name="Normal 21 5 5 2" xfId="29776" xr:uid="{E0E21282-9E6F-4FE1-8B3D-E5705B7A0E00}"/>
    <cellStyle name="Normal 21 5 5 3" xfId="29777" xr:uid="{7AE39C42-734D-40CE-803B-38E709782671}"/>
    <cellStyle name="Normal 21 5 5 4" xfId="29778" xr:uid="{1C9CC31E-6A24-49F3-807B-5783725308A2}"/>
    <cellStyle name="Normal 21 5 5 5" xfId="29779" xr:uid="{7B4D3675-B1EE-4BBF-8357-7FAB7B9155A0}"/>
    <cellStyle name="Normal 21 5 5 6" xfId="29780" xr:uid="{2EE8F74E-8C4D-460E-A5DC-2934E845DADF}"/>
    <cellStyle name="Normal 21 5 6" xfId="29781" xr:uid="{0154DA7B-6A9C-4AA8-810A-FA56187AE08B}"/>
    <cellStyle name="Normal 21 5 6 2" xfId="29782" xr:uid="{60DCDC91-2CA0-484F-9A63-517218FDECBA}"/>
    <cellStyle name="Normal 21 5 6 3" xfId="29783" xr:uid="{69235AC6-EBDE-4CC1-8D32-36E227A96778}"/>
    <cellStyle name="Normal 21 5 6 4" xfId="29784" xr:uid="{03706944-0D94-4E62-A308-048E822669C3}"/>
    <cellStyle name="Normal 21 5 6 5" xfId="29785" xr:uid="{E3D91026-7F84-48F4-AAEB-9A32640F4CE9}"/>
    <cellStyle name="Normal 21 5 6 6" xfId="29786" xr:uid="{8D1CC94D-19C8-43F7-A663-D49FF67BFD1D}"/>
    <cellStyle name="Normal 21 5 7" xfId="29787" xr:uid="{F2E1ECA3-8FF2-488C-B35F-D9C363FFC584}"/>
    <cellStyle name="Normal 21 5 7 2" xfId="29788" xr:uid="{9A2BB997-8335-429E-AC56-9EA775ED52E9}"/>
    <cellStyle name="Normal 21 5 7 3" xfId="29789" xr:uid="{EDFD3488-C8FE-49C8-A203-74BFA7C8C28F}"/>
    <cellStyle name="Normal 21 5 7 4" xfId="29790" xr:uid="{F0DA0177-51DB-4E60-B368-3B8F3985BD3A}"/>
    <cellStyle name="Normal 21 5 7 5" xfId="29791" xr:uid="{7DFB81FA-EF03-4EF2-A2C6-901B4EE09F94}"/>
    <cellStyle name="Normal 21 5 7 6" xfId="29792" xr:uid="{8348135A-49D7-4388-A091-91DEAE97317B}"/>
    <cellStyle name="Normal 21 5 8" xfId="29793" xr:uid="{4453EE17-B980-4EB4-8020-3A5A57C0B716}"/>
    <cellStyle name="Normal 21 5 8 2" xfId="29794" xr:uid="{698CE868-95EE-44E6-89A6-00D4A29E6279}"/>
    <cellStyle name="Normal 21 5 8 3" xfId="29795" xr:uid="{FA56830B-DD3E-4A33-8576-5680E94CD72B}"/>
    <cellStyle name="Normal 21 5 8 4" xfId="29796" xr:uid="{C9A6869A-6B2E-4ABB-83B0-3B0473C49F7D}"/>
    <cellStyle name="Normal 21 5 8 5" xfId="29797" xr:uid="{1101AD07-6233-48EC-BA32-E5C800E38E54}"/>
    <cellStyle name="Normal 21 5 8 6" xfId="29798" xr:uid="{379FD9D6-942B-4A01-8744-931CEDCEC893}"/>
    <cellStyle name="Normal 21 5 9" xfId="29799" xr:uid="{B398B4C3-AF71-4483-996C-E4E9D942ED89}"/>
    <cellStyle name="Normal 21 6" xfId="29800" xr:uid="{CAD9060C-EAEB-44CF-B699-066CF6CFA888}"/>
    <cellStyle name="Normal 21 6 10" xfId="29801" xr:uid="{0029B960-1B25-4EA7-A0AD-C04973B7A550}"/>
    <cellStyle name="Normal 21 6 11" xfId="29802" xr:uid="{39791D6F-9530-4245-8145-9BF25E27F1BC}"/>
    <cellStyle name="Normal 21 6 12" xfId="29803" xr:uid="{7E25FE8E-7528-46D4-9CAE-DCEDD18337BE}"/>
    <cellStyle name="Normal 21 6 13" xfId="29804" xr:uid="{F645F73C-1795-4867-8ED6-BECFA5FFFF78}"/>
    <cellStyle name="Normal 21 6 2" xfId="29805" xr:uid="{CC393EE4-FDBC-42F7-B773-DEE02E282154}"/>
    <cellStyle name="Normal 21 6 2 2" xfId="29806" xr:uid="{F97D9E82-13D1-4BA0-974E-12C84A54D4CD}"/>
    <cellStyle name="Normal 21 6 2 3" xfId="29807" xr:uid="{F99EFF5B-0695-437B-968F-BCE70ED09ABA}"/>
    <cellStyle name="Normal 21 6 2 4" xfId="29808" xr:uid="{402D43BE-3610-45A7-BBDF-B3DAFD7403A1}"/>
    <cellStyle name="Normal 21 6 2 5" xfId="29809" xr:uid="{BF98DA8C-2554-4FEA-839B-BF36340E6D00}"/>
    <cellStyle name="Normal 21 6 2 6" xfId="29810" xr:uid="{C0399D04-4E14-41EF-81D4-4540A2E5DD24}"/>
    <cellStyle name="Normal 21 6 3" xfId="29811" xr:uid="{E8F151BC-C235-48A4-B24E-CCC3D570E6F5}"/>
    <cellStyle name="Normal 21 6 3 2" xfId="29812" xr:uid="{4A4C26B1-D5C9-4E7A-9072-FCDDED45557A}"/>
    <cellStyle name="Normal 21 6 3 3" xfId="29813" xr:uid="{F3FB2BE3-9E7B-44BE-B4E6-6114D7DE1480}"/>
    <cellStyle name="Normal 21 6 3 4" xfId="29814" xr:uid="{AF5B73FE-0281-4194-B419-8C61CAC5A5EA}"/>
    <cellStyle name="Normal 21 6 3 5" xfId="29815" xr:uid="{F2C3F41B-9ADC-455F-B7F5-3DF586D7A453}"/>
    <cellStyle name="Normal 21 6 3 6" xfId="29816" xr:uid="{DDEB6505-FB41-465D-BEB2-C4774FA077D4}"/>
    <cellStyle name="Normal 21 6 4" xfId="29817" xr:uid="{9EE0BFE9-A02F-4CFC-A0AD-997EA043EB42}"/>
    <cellStyle name="Normal 21 6 4 2" xfId="29818" xr:uid="{A5542C19-9557-4EEC-8B52-DC7E5FC35A51}"/>
    <cellStyle name="Normal 21 6 4 3" xfId="29819" xr:uid="{BCB65FCB-9D2A-460F-8939-1A1F21FCFAF9}"/>
    <cellStyle name="Normal 21 6 4 4" xfId="29820" xr:uid="{185C68BC-F8B5-479E-AA22-7EDB9C9B34BA}"/>
    <cellStyle name="Normal 21 6 4 5" xfId="29821" xr:uid="{434A2496-4770-4243-8C1F-918DEE54DF7D}"/>
    <cellStyle name="Normal 21 6 4 6" xfId="29822" xr:uid="{FBADA5A5-AACE-4631-82A1-65FC13E5CE3D}"/>
    <cellStyle name="Normal 21 6 5" xfId="29823" xr:uid="{113079D5-198D-4DD0-A1DA-058430EB2242}"/>
    <cellStyle name="Normal 21 6 5 2" xfId="29824" xr:uid="{3F582B46-C8D0-4D82-A3A0-B07B27A288C5}"/>
    <cellStyle name="Normal 21 6 5 3" xfId="29825" xr:uid="{D0BF991A-5B0B-44A2-AD46-B702D386AE70}"/>
    <cellStyle name="Normal 21 6 5 4" xfId="29826" xr:uid="{25A542EE-F009-47EC-A898-7064DA74713D}"/>
    <cellStyle name="Normal 21 6 5 5" xfId="29827" xr:uid="{180B7214-3D67-433F-A784-4457F06DCFA8}"/>
    <cellStyle name="Normal 21 6 5 6" xfId="29828" xr:uid="{3DD996D2-5510-45A1-A2AB-88B7DD990245}"/>
    <cellStyle name="Normal 21 6 6" xfId="29829" xr:uid="{4A620517-80C5-4EBC-8786-7F83E3043A21}"/>
    <cellStyle name="Normal 21 6 6 2" xfId="29830" xr:uid="{DF9F7AB2-C3AC-4B95-9D34-B2DB86307FBA}"/>
    <cellStyle name="Normal 21 6 6 3" xfId="29831" xr:uid="{13D38CF2-8D4E-4527-80DB-AF250B6965DA}"/>
    <cellStyle name="Normal 21 6 6 4" xfId="29832" xr:uid="{A2215CC5-FC96-420E-AE93-DC21DE64BCB7}"/>
    <cellStyle name="Normal 21 6 6 5" xfId="29833" xr:uid="{5F4C83CE-BB5C-49D0-8498-5B2AD57477E7}"/>
    <cellStyle name="Normal 21 6 6 6" xfId="29834" xr:uid="{DBCEC71E-4BB7-43D3-8E7A-979BABCD4195}"/>
    <cellStyle name="Normal 21 6 7" xfId="29835" xr:uid="{86042475-A26D-43E2-84C5-0FADE2D36D5A}"/>
    <cellStyle name="Normal 21 6 7 2" xfId="29836" xr:uid="{1A0D46EA-A1ED-4E28-9A55-A2523CBE3D70}"/>
    <cellStyle name="Normal 21 6 7 3" xfId="29837" xr:uid="{3C9777D3-6361-4AEF-B249-19AA7CBD35D6}"/>
    <cellStyle name="Normal 21 6 7 4" xfId="29838" xr:uid="{1B791E81-7154-4660-A46E-BDB4AA50D915}"/>
    <cellStyle name="Normal 21 6 7 5" xfId="29839" xr:uid="{94DF1240-5836-453B-891E-6FE1F97D9C02}"/>
    <cellStyle name="Normal 21 6 7 6" xfId="29840" xr:uid="{7AB99C24-3E90-4A5D-8B55-D3CA1A1F9713}"/>
    <cellStyle name="Normal 21 6 8" xfId="29841" xr:uid="{B3050310-16BE-4182-A4A0-D9AB0A7D12A0}"/>
    <cellStyle name="Normal 21 6 8 2" xfId="29842" xr:uid="{CC2A468F-5134-4A95-A08B-EAE83A8EE029}"/>
    <cellStyle name="Normal 21 6 8 3" xfId="29843" xr:uid="{8ED2A17D-6D60-4375-BE7B-D664C65D7F27}"/>
    <cellStyle name="Normal 21 6 8 4" xfId="29844" xr:uid="{7997A001-E5D5-410A-8AE9-7FB6D03B766B}"/>
    <cellStyle name="Normal 21 6 8 5" xfId="29845" xr:uid="{E41357B3-CB3B-4FA5-A3E3-E74C484FF9B0}"/>
    <cellStyle name="Normal 21 6 8 6" xfId="29846" xr:uid="{4EEA4EF9-1C9D-4A15-AEB0-8767246E0C30}"/>
    <cellStyle name="Normal 21 6 9" xfId="29847" xr:uid="{D2E55E71-4283-46CC-BECF-02ACF1BCA78A}"/>
    <cellStyle name="Normal 21 7" xfId="29848" xr:uid="{E3336E47-A016-4F42-BBE7-14C66E45C337}"/>
    <cellStyle name="Normal 21 7 10" xfId="29849" xr:uid="{5AB9E24A-6F08-4B6C-BF19-32DCDB83DABF}"/>
    <cellStyle name="Normal 21 7 11" xfId="29850" xr:uid="{18ABD09F-C37F-4CCD-A674-D0E02E9B155E}"/>
    <cellStyle name="Normal 21 7 12" xfId="29851" xr:uid="{6B648FD9-5AB6-460F-908D-DF827332DC33}"/>
    <cellStyle name="Normal 21 7 13" xfId="29852" xr:uid="{76612F15-D9EB-4311-88E0-C0AD7BA72E38}"/>
    <cellStyle name="Normal 21 7 2" xfId="29853" xr:uid="{536CD1E8-E1C6-46CE-8439-108548B55528}"/>
    <cellStyle name="Normal 21 7 2 2" xfId="29854" xr:uid="{991417C5-29BF-408D-83A4-D4A0CFB1445D}"/>
    <cellStyle name="Normal 21 7 2 3" xfId="29855" xr:uid="{482380F9-B67E-436F-B862-3425AAA65406}"/>
    <cellStyle name="Normal 21 7 2 4" xfId="29856" xr:uid="{AD7128A2-D70D-4AF8-B185-8874F8D7BB36}"/>
    <cellStyle name="Normal 21 7 2 5" xfId="29857" xr:uid="{E557EE57-223F-4986-B4F5-85AD3EE88B27}"/>
    <cellStyle name="Normal 21 7 2 6" xfId="29858" xr:uid="{9F72FCF7-A7FF-463C-9711-9ECD9F0380AB}"/>
    <cellStyle name="Normal 21 7 3" xfId="29859" xr:uid="{F341A053-4B8A-4035-9328-3B360B5184F1}"/>
    <cellStyle name="Normal 21 7 3 2" xfId="29860" xr:uid="{8C61AC8C-96AA-4D8F-9057-CDD4070EE183}"/>
    <cellStyle name="Normal 21 7 3 3" xfId="29861" xr:uid="{C04C222C-6532-417A-B6FE-2F75EE98CC04}"/>
    <cellStyle name="Normal 21 7 3 4" xfId="29862" xr:uid="{27AF7A49-655E-4FAA-8B3E-95D36535A000}"/>
    <cellStyle name="Normal 21 7 3 5" xfId="29863" xr:uid="{DA8C84C9-C0D8-4995-AEBC-BBF9A6876612}"/>
    <cellStyle name="Normal 21 7 3 6" xfId="29864" xr:uid="{8A2CB588-9202-4178-879F-C29F1C8505AC}"/>
    <cellStyle name="Normal 21 7 4" xfId="29865" xr:uid="{38B11FFE-428B-46C2-99A3-70A58A311595}"/>
    <cellStyle name="Normal 21 7 4 2" xfId="29866" xr:uid="{247A29F0-BDA8-4B1D-A8C1-4E9CC5E19315}"/>
    <cellStyle name="Normal 21 7 4 3" xfId="29867" xr:uid="{5C3DB211-5AD8-4EBC-B086-F1CCFB33B495}"/>
    <cellStyle name="Normal 21 7 4 4" xfId="29868" xr:uid="{0C2BDB50-E961-408C-8E16-B81276A90FB8}"/>
    <cellStyle name="Normal 21 7 4 5" xfId="29869" xr:uid="{0954B4BA-EFAD-4090-8479-DFE8B5547A4B}"/>
    <cellStyle name="Normal 21 7 4 6" xfId="29870" xr:uid="{69B88034-8E38-463A-A761-BD9492111812}"/>
    <cellStyle name="Normal 21 7 5" xfId="29871" xr:uid="{3E90CCBB-C011-49A5-A15E-85E34A3CB4EC}"/>
    <cellStyle name="Normal 21 7 5 2" xfId="29872" xr:uid="{26D65D25-F4B5-47AB-880B-BD1CC4A54D9A}"/>
    <cellStyle name="Normal 21 7 5 3" xfId="29873" xr:uid="{3B232B92-7BAA-4E60-882A-B0453C2DFF90}"/>
    <cellStyle name="Normal 21 7 5 4" xfId="29874" xr:uid="{8C54D914-734C-457D-9787-D73EBBF1529A}"/>
    <cellStyle name="Normal 21 7 5 5" xfId="29875" xr:uid="{D39D295A-38BE-4DE4-849C-F4893DD6E02D}"/>
    <cellStyle name="Normal 21 7 5 6" xfId="29876" xr:uid="{C24A96B8-3172-47F6-BE26-CC2BD5C97B3F}"/>
    <cellStyle name="Normal 21 7 6" xfId="29877" xr:uid="{B6FAB228-9DE5-4A0B-8F2A-9F5115F9C864}"/>
    <cellStyle name="Normal 21 7 6 2" xfId="29878" xr:uid="{A4FE7B87-2C4E-483B-B06B-B6D3FB30D5ED}"/>
    <cellStyle name="Normal 21 7 6 3" xfId="29879" xr:uid="{F8BA8AD3-233E-4844-A652-59986E2C1AA9}"/>
    <cellStyle name="Normal 21 7 6 4" xfId="29880" xr:uid="{A0A84528-B55A-4465-B07F-4B5EF8187172}"/>
    <cellStyle name="Normal 21 7 6 5" xfId="29881" xr:uid="{CE4DA2C2-80E7-4FF0-B825-E8C529CA4914}"/>
    <cellStyle name="Normal 21 7 6 6" xfId="29882" xr:uid="{D347F2F3-3690-437B-B7EF-F01DDF832CC7}"/>
    <cellStyle name="Normal 21 7 7" xfId="29883" xr:uid="{C7F523E4-B14D-45BB-9302-B7089A276521}"/>
    <cellStyle name="Normal 21 7 7 2" xfId="29884" xr:uid="{CB239B83-3170-4A45-B13F-CD5B2F9C36A0}"/>
    <cellStyle name="Normal 21 7 7 3" xfId="29885" xr:uid="{5972E057-B6FC-4C0F-B94C-90A43459CB0F}"/>
    <cellStyle name="Normal 21 7 7 4" xfId="29886" xr:uid="{7B28D24F-3855-477F-94B3-8FCB54D98880}"/>
    <cellStyle name="Normal 21 7 7 5" xfId="29887" xr:uid="{D81403CC-67E1-4C1D-9E70-1C7971A63EE7}"/>
    <cellStyle name="Normal 21 7 7 6" xfId="29888" xr:uid="{21E1C868-812D-4C22-B59C-81A7DD3EB407}"/>
    <cellStyle name="Normal 21 7 8" xfId="29889" xr:uid="{8319473B-B94B-4102-8D2D-81263F7E08F8}"/>
    <cellStyle name="Normal 21 7 8 2" xfId="29890" xr:uid="{D1B3AB94-42D0-409F-9B35-E62DF16B61C4}"/>
    <cellStyle name="Normal 21 7 8 3" xfId="29891" xr:uid="{D3042262-5C78-4463-B86D-686A8933D37D}"/>
    <cellStyle name="Normal 21 7 8 4" xfId="29892" xr:uid="{F9F31432-7445-417C-92C0-E1C420DB1AE0}"/>
    <cellStyle name="Normal 21 7 8 5" xfId="29893" xr:uid="{CA8FEB67-81D9-4EDE-80A7-5A1C37905D7D}"/>
    <cellStyle name="Normal 21 7 8 6" xfId="29894" xr:uid="{2C6E2519-EF79-4235-B33C-42395C3FE0FF}"/>
    <cellStyle name="Normal 21 7 9" xfId="29895" xr:uid="{A2CB9758-9296-42AE-A046-F032BD2CD810}"/>
    <cellStyle name="Normal 21 8" xfId="29896" xr:uid="{24F5F9D2-BB21-4C8F-A505-751643785143}"/>
    <cellStyle name="Normal 21 8 10" xfId="29897" xr:uid="{F28FAB5F-0642-41E4-8469-986A249050BE}"/>
    <cellStyle name="Normal 21 8 11" xfId="29898" xr:uid="{540A883B-6803-4D29-B03E-F3B5807C7174}"/>
    <cellStyle name="Normal 21 8 12" xfId="29899" xr:uid="{E91A982D-9DB7-44AC-AC24-1A77EA134FED}"/>
    <cellStyle name="Normal 21 8 13" xfId="29900" xr:uid="{DF0583B9-7C07-463C-BBEF-E75E1A1D2B19}"/>
    <cellStyle name="Normal 21 8 2" xfId="29901" xr:uid="{616E0541-FF66-4B65-A45A-531FBD7D1BF8}"/>
    <cellStyle name="Normal 21 8 2 2" xfId="29902" xr:uid="{F2AE8795-7FAD-4601-A122-5EDA67F8325E}"/>
    <cellStyle name="Normal 21 8 2 3" xfId="29903" xr:uid="{56161923-3584-4DAA-86BB-2935C1C03EE6}"/>
    <cellStyle name="Normal 21 8 2 4" xfId="29904" xr:uid="{B92B599C-7EEA-42C5-88C8-BDFB44610F73}"/>
    <cellStyle name="Normal 21 8 2 5" xfId="29905" xr:uid="{0B319BEA-666D-4315-B02F-413347733AC3}"/>
    <cellStyle name="Normal 21 8 2 6" xfId="29906" xr:uid="{F6CC6E52-3879-4FE5-BFDD-942DDA14DB50}"/>
    <cellStyle name="Normal 21 8 3" xfId="29907" xr:uid="{64F15AC7-C485-4C83-A766-3BF2CF651692}"/>
    <cellStyle name="Normal 21 8 3 2" xfId="29908" xr:uid="{54CDDD4C-5217-44AF-B1A5-865035E794C7}"/>
    <cellStyle name="Normal 21 8 3 3" xfId="29909" xr:uid="{BA5D9F94-CD67-42BF-A8A6-E3239CDEE1C2}"/>
    <cellStyle name="Normal 21 8 3 4" xfId="29910" xr:uid="{404C7A4D-352C-49F9-B693-94D7CBF97CB5}"/>
    <cellStyle name="Normal 21 8 3 5" xfId="29911" xr:uid="{A69E5C56-F48A-42CE-9D82-52F6013BED3D}"/>
    <cellStyle name="Normal 21 8 3 6" xfId="29912" xr:uid="{7352E193-2285-4723-A26A-FEA890F9DC5A}"/>
    <cellStyle name="Normal 21 8 4" xfId="29913" xr:uid="{E969F128-6417-4CBD-98EF-6623DC1B71DE}"/>
    <cellStyle name="Normal 21 8 4 2" xfId="29914" xr:uid="{1AEDDD19-B672-437D-BE9D-B6370FFBEBA3}"/>
    <cellStyle name="Normal 21 8 4 3" xfId="29915" xr:uid="{21BAF800-09EE-4126-842F-0AA10885AF12}"/>
    <cellStyle name="Normal 21 8 4 4" xfId="29916" xr:uid="{71BAF4E3-1A06-4CEF-8C38-5A37B08AB7F3}"/>
    <cellStyle name="Normal 21 8 4 5" xfId="29917" xr:uid="{BBB508C8-E7B8-4B30-8BD7-EECA5473C7B9}"/>
    <cellStyle name="Normal 21 8 4 6" xfId="29918" xr:uid="{66CEB145-4906-47DF-8651-7C54ED94C24C}"/>
    <cellStyle name="Normal 21 8 5" xfId="29919" xr:uid="{129B3798-A9BA-49A3-88D9-9EBD10F1A627}"/>
    <cellStyle name="Normal 21 8 5 2" xfId="29920" xr:uid="{9341B72F-20A2-419F-ADC7-BBB9275AEE4D}"/>
    <cellStyle name="Normal 21 8 5 3" xfId="29921" xr:uid="{39F4F8CC-7CD8-4291-8344-1AD2FF3CFA1D}"/>
    <cellStyle name="Normal 21 8 5 4" xfId="29922" xr:uid="{BCDDE600-2294-4618-9090-37543E1C7632}"/>
    <cellStyle name="Normal 21 8 5 5" xfId="29923" xr:uid="{E9691D9D-9AAF-4E9E-98F5-B092D809748E}"/>
    <cellStyle name="Normal 21 8 5 6" xfId="29924" xr:uid="{D172C2DF-1984-47E0-B357-8736666AC29F}"/>
    <cellStyle name="Normal 21 8 6" xfId="29925" xr:uid="{6F4201DD-2379-4B8C-B542-96DDBDFE4864}"/>
    <cellStyle name="Normal 21 8 6 2" xfId="29926" xr:uid="{2A317BD3-5F18-4B64-91FD-A4E82E520B1F}"/>
    <cellStyle name="Normal 21 8 6 3" xfId="29927" xr:uid="{033C6205-E1A4-409E-BF2D-A1918527FF08}"/>
    <cellStyle name="Normal 21 8 6 4" xfId="29928" xr:uid="{26ACAA84-9A75-45D5-9BD4-A5049414628F}"/>
    <cellStyle name="Normal 21 8 6 5" xfId="29929" xr:uid="{44AF59A5-3EFD-4864-9E03-A12C74D592BA}"/>
    <cellStyle name="Normal 21 8 6 6" xfId="29930" xr:uid="{2A44FC1C-C1CF-46E4-95BB-BDB313518C98}"/>
    <cellStyle name="Normal 21 8 7" xfId="29931" xr:uid="{053B0DC5-51AD-48C0-ADF9-7E6E9586B807}"/>
    <cellStyle name="Normal 21 8 7 2" xfId="29932" xr:uid="{459FF515-178C-4835-BF70-088FDDAB728F}"/>
    <cellStyle name="Normal 21 8 7 3" xfId="29933" xr:uid="{543B1AE4-97AC-416C-8F89-6A9940B8461B}"/>
    <cellStyle name="Normal 21 8 7 4" xfId="29934" xr:uid="{9AFCDFC6-B9B9-4A6B-AE4D-2E278A9FE927}"/>
    <cellStyle name="Normal 21 8 7 5" xfId="29935" xr:uid="{3D930791-44BB-4E30-98BA-E716DF7A1A26}"/>
    <cellStyle name="Normal 21 8 7 6" xfId="29936" xr:uid="{6007D52C-888B-4BB2-8A14-4487D2778B5D}"/>
    <cellStyle name="Normal 21 8 8" xfId="29937" xr:uid="{6899609A-000B-4203-82D4-FCD4C68B1D9F}"/>
    <cellStyle name="Normal 21 8 8 2" xfId="29938" xr:uid="{1BA483F7-6275-4938-AF68-E71286645B96}"/>
    <cellStyle name="Normal 21 8 8 3" xfId="29939" xr:uid="{0B29A8E3-19E3-4CB6-9C17-4F5DA79323EC}"/>
    <cellStyle name="Normal 21 8 8 4" xfId="29940" xr:uid="{192D92D2-4375-456C-875C-2F608775E983}"/>
    <cellStyle name="Normal 21 8 8 5" xfId="29941" xr:uid="{798C9159-AE4C-413B-87D3-1B8223803F2F}"/>
    <cellStyle name="Normal 21 8 8 6" xfId="29942" xr:uid="{C8D965E1-0CB0-466B-85CC-92E74EB45DC6}"/>
    <cellStyle name="Normal 21 8 9" xfId="29943" xr:uid="{07635FEE-4FDA-4499-8D65-A174A95E7BC9}"/>
    <cellStyle name="Normal 21 9" xfId="29944" xr:uid="{EEF0C9EA-2CB9-4A9F-B16F-E63F12777C0A}"/>
    <cellStyle name="Normal 21 9 10" xfId="29945" xr:uid="{FC536AB3-F15B-4804-958E-5FA8511A14F9}"/>
    <cellStyle name="Normal 21 9 11" xfId="29946" xr:uid="{6AB9E2AC-E4FB-40DC-9D6D-F76C0795778B}"/>
    <cellStyle name="Normal 21 9 12" xfId="29947" xr:uid="{7664B813-0782-4401-A776-89E3EF73C552}"/>
    <cellStyle name="Normal 21 9 13" xfId="29948" xr:uid="{604AD7B3-B17C-45C3-82BD-57D0AE6D4BE3}"/>
    <cellStyle name="Normal 21 9 2" xfId="29949" xr:uid="{9F0207B5-D547-4CDA-B2B3-8BD49D8E291F}"/>
    <cellStyle name="Normal 21 9 2 2" xfId="29950" xr:uid="{8ED0B521-094B-4327-920E-39ADFF746236}"/>
    <cellStyle name="Normal 21 9 2 3" xfId="29951" xr:uid="{C91AF689-593E-4B2E-AAA1-9C1617DF3FDD}"/>
    <cellStyle name="Normal 21 9 2 4" xfId="29952" xr:uid="{E6E352C9-1494-4C18-8460-23694786B9CC}"/>
    <cellStyle name="Normal 21 9 2 5" xfId="29953" xr:uid="{5792BD27-190F-41E6-A7D5-7374E73F897D}"/>
    <cellStyle name="Normal 21 9 2 6" xfId="29954" xr:uid="{0EFA1559-FC3C-4B1E-A97F-47BBE1059185}"/>
    <cellStyle name="Normal 21 9 3" xfId="29955" xr:uid="{EDEA839C-93FC-457A-8962-3B630CE74355}"/>
    <cellStyle name="Normal 21 9 3 2" xfId="29956" xr:uid="{97E8E486-3533-4C35-B7EA-0889A0E24FC4}"/>
    <cellStyle name="Normal 21 9 3 3" xfId="29957" xr:uid="{B83F9CD3-51B5-43FE-96AB-96328B5BF2DA}"/>
    <cellStyle name="Normal 21 9 3 4" xfId="29958" xr:uid="{550167C8-0813-43C6-9A3A-AE9FCEBAD181}"/>
    <cellStyle name="Normal 21 9 3 5" xfId="29959" xr:uid="{F830FA5F-F953-47AC-AA7D-5C40E03783A1}"/>
    <cellStyle name="Normal 21 9 3 6" xfId="29960" xr:uid="{960EE00D-D6CC-4874-9AA8-C2F08AB3956E}"/>
    <cellStyle name="Normal 21 9 4" xfId="29961" xr:uid="{F09C4F2A-60E3-4BB8-B458-D657459D13D6}"/>
    <cellStyle name="Normal 21 9 4 2" xfId="29962" xr:uid="{1D448BEC-F5E1-4CE5-94D9-56BA3AA3CBCE}"/>
    <cellStyle name="Normal 21 9 4 3" xfId="29963" xr:uid="{9BF6701A-5E1E-471F-9655-A10136E2BC08}"/>
    <cellStyle name="Normal 21 9 4 4" xfId="29964" xr:uid="{9D1F69D3-5356-4DB4-98C5-8B26ED7B166E}"/>
    <cellStyle name="Normal 21 9 4 5" xfId="29965" xr:uid="{1D4CBBAC-DD04-45B8-A0A0-D721E0421F69}"/>
    <cellStyle name="Normal 21 9 4 6" xfId="29966" xr:uid="{9CFC2A20-E6B3-454B-8347-EF0D2A2EF6A2}"/>
    <cellStyle name="Normal 21 9 5" xfId="29967" xr:uid="{06DC45E4-2E2F-4981-951D-4A185B7EED21}"/>
    <cellStyle name="Normal 21 9 5 2" xfId="29968" xr:uid="{95724CD1-398C-4FFA-9025-CDF4265ED42B}"/>
    <cellStyle name="Normal 21 9 5 3" xfId="29969" xr:uid="{C7304D37-DE5D-4B2B-AB42-FBF8D3578312}"/>
    <cellStyle name="Normal 21 9 5 4" xfId="29970" xr:uid="{A77D7B90-503C-49D5-9953-F1A989BDDB1E}"/>
    <cellStyle name="Normal 21 9 5 5" xfId="29971" xr:uid="{AE1F6ABA-A0D2-4B80-A956-8B7B33C6A455}"/>
    <cellStyle name="Normal 21 9 5 6" xfId="29972" xr:uid="{9D46D1EB-04CE-4147-9733-B6C0408CC464}"/>
    <cellStyle name="Normal 21 9 6" xfId="29973" xr:uid="{187EAF10-E073-4799-B765-916C1A8FEE10}"/>
    <cellStyle name="Normal 21 9 6 2" xfId="29974" xr:uid="{562645F7-F5A3-4DD4-A40A-B8F52472A6DC}"/>
    <cellStyle name="Normal 21 9 6 3" xfId="29975" xr:uid="{25D9ACE6-3F33-45C3-80C2-F3CEFDFC65B8}"/>
    <cellStyle name="Normal 21 9 6 4" xfId="29976" xr:uid="{89C370DB-745D-4E32-9A08-7B24B11DAB3D}"/>
    <cellStyle name="Normal 21 9 6 5" xfId="29977" xr:uid="{9623DAE2-AC73-4606-944C-2A32D4C92E6A}"/>
    <cellStyle name="Normal 21 9 6 6" xfId="29978" xr:uid="{F16BA141-AB21-4D5D-BAB9-9D7273BB00B2}"/>
    <cellStyle name="Normal 21 9 7" xfId="29979" xr:uid="{4DD8B7C6-3ABF-4BDF-84DE-E520E8EDAB49}"/>
    <cellStyle name="Normal 21 9 7 2" xfId="29980" xr:uid="{462E5831-25C8-427C-AE5A-5BC9C5851522}"/>
    <cellStyle name="Normal 21 9 7 3" xfId="29981" xr:uid="{E106C9F8-D4B4-4ABA-9204-E9681F230F89}"/>
    <cellStyle name="Normal 21 9 7 4" xfId="29982" xr:uid="{03DA5BF3-D9B8-430A-BA91-E1807F84992F}"/>
    <cellStyle name="Normal 21 9 7 5" xfId="29983" xr:uid="{EA3EBCFF-CA01-4EB4-B99C-1C6369C3CB36}"/>
    <cellStyle name="Normal 21 9 7 6" xfId="29984" xr:uid="{43C6F3CF-57B3-4F42-84B2-6547CDD440F8}"/>
    <cellStyle name="Normal 21 9 8" xfId="29985" xr:uid="{A87B23AA-B573-4F45-B95E-EBE2EF76918C}"/>
    <cellStyle name="Normal 21 9 8 2" xfId="29986" xr:uid="{25A88507-A79E-42BD-8F0C-67D866A13645}"/>
    <cellStyle name="Normal 21 9 8 3" xfId="29987" xr:uid="{93A89453-9DD3-4C61-B3C4-DBE013EC56B0}"/>
    <cellStyle name="Normal 21 9 8 4" xfId="29988" xr:uid="{D241B14D-B00E-46FA-B77C-AD61EB9D412D}"/>
    <cellStyle name="Normal 21 9 8 5" xfId="29989" xr:uid="{CF114EF7-DF8F-4BF8-A27C-E3BDEC76B272}"/>
    <cellStyle name="Normal 21 9 8 6" xfId="29990" xr:uid="{B69D01EF-5614-41BA-9D5E-7B75F91C0FBC}"/>
    <cellStyle name="Normal 21 9 9" xfId="29991" xr:uid="{3B61D5AE-FB6B-45C6-837B-B2DB73A593A8}"/>
    <cellStyle name="Normal 22" xfId="1092" xr:uid="{1CD021CC-7186-45C1-85FA-0E4F151E96DD}"/>
    <cellStyle name="Normal 22 10" xfId="29992" xr:uid="{79AFEB3C-340E-4641-BC5B-DE51AC331BCB}"/>
    <cellStyle name="Normal 22 11" xfId="29993" xr:uid="{05CF3599-FAA5-4862-95FB-45874BCC7A23}"/>
    <cellStyle name="Normal 22 12" xfId="29994" xr:uid="{1139346A-02AE-41B2-A190-FB0A8DCD2C95}"/>
    <cellStyle name="Normal 22 13" xfId="29995" xr:uid="{8464B7B4-F41D-406A-B202-AB21A370D065}"/>
    <cellStyle name="Normal 22 14" xfId="29996" xr:uid="{051021C8-965F-4E0A-AEB8-5740BD5B3C8F}"/>
    <cellStyle name="Normal 22 15" xfId="29997" xr:uid="{CC1C1A25-A2FE-463E-BB4F-FB80321520AB}"/>
    <cellStyle name="Normal 22 16" xfId="29998" xr:uid="{47439094-CA67-4FDB-9FED-0FA180FF5E90}"/>
    <cellStyle name="Normal 22 17" xfId="29999" xr:uid="{2A075129-F478-4034-9614-28BAD828FAE9}"/>
    <cellStyle name="Normal 22 18" xfId="30000" xr:uid="{80117006-F6D4-4B15-AFA8-D3E9CC38A578}"/>
    <cellStyle name="Normal 22 19" xfId="30001" xr:uid="{A18FB68E-2BBD-44F3-8D02-73EBEC6A0DB3}"/>
    <cellStyle name="Normal 22 2" xfId="30002" xr:uid="{4683BBCC-70F5-4BC5-BDDD-80ECE94FB28F}"/>
    <cellStyle name="Normal 22 20" xfId="30003" xr:uid="{B3DD928A-A084-4C6D-8BDA-517035442BE6}"/>
    <cellStyle name="Normal 22 21" xfId="30004" xr:uid="{9A4F4497-B2B4-4449-BB1D-3AD7727C3257}"/>
    <cellStyle name="Normal 22 22" xfId="30005" xr:uid="{D5041839-5799-4803-83B1-D38606D0B5F4}"/>
    <cellStyle name="Normal 22 23" xfId="30006" xr:uid="{5C8DDF79-0433-452D-836E-2411A286B655}"/>
    <cellStyle name="Normal 22 24" xfId="30007" xr:uid="{D10AC104-7B29-4798-A56D-643919F61217}"/>
    <cellStyle name="Normal 22 25" xfId="30008" xr:uid="{C621D408-7F0F-41F2-93A5-C33B2F9EEB9F}"/>
    <cellStyle name="Normal 22 26" xfId="30009" xr:uid="{D80F08B9-4455-4D7F-B696-923390DB40FF}"/>
    <cellStyle name="Normal 22 27" xfId="30010" xr:uid="{9513C8AD-6DD3-4936-9928-D66FEDBB3103}"/>
    <cellStyle name="Normal 22 28" xfId="30011" xr:uid="{3D3D0487-9667-40C8-B047-82A8B8FEF7F4}"/>
    <cellStyle name="Normal 22 29" xfId="30012" xr:uid="{445FEA80-F037-4309-B7D2-477978108883}"/>
    <cellStyle name="Normal 22 3" xfId="30013" xr:uid="{9776A324-37CF-4DDD-901D-B04D548664EF}"/>
    <cellStyle name="Normal 22 30" xfId="30014" xr:uid="{40B3FC91-772F-4421-850D-5468084EE690}"/>
    <cellStyle name="Normal 22 31" xfId="30015" xr:uid="{4B664C97-DF06-4451-93BC-DAA07AB0D83D}"/>
    <cellStyle name="Normal 22 32" xfId="30016" xr:uid="{0195A952-7766-4DE1-9B3A-B1F6D397BFEF}"/>
    <cellStyle name="Normal 22 33" xfId="30017" xr:uid="{A0E59CE4-8E58-4E52-B28D-F827967CE24B}"/>
    <cellStyle name="Normal 22 34" xfId="30018" xr:uid="{77CDFC79-DACB-4394-B00D-64844D83A408}"/>
    <cellStyle name="Normal 22 35" xfId="30019" xr:uid="{99887D93-ECB1-4EA2-86BA-C7CA920BDBE2}"/>
    <cellStyle name="Normal 22 36" xfId="30020" xr:uid="{1A232EB1-DE38-45C4-B452-1B1368D160BB}"/>
    <cellStyle name="Normal 22 37" xfId="30021" xr:uid="{576FD3F7-8AF0-4B21-BBC0-07101F92A034}"/>
    <cellStyle name="Normal 22 38" xfId="30022" xr:uid="{4B445072-95BC-4714-B489-E08173436242}"/>
    <cellStyle name="Normal 22 39" xfId="30023" xr:uid="{B93EDE29-3297-408B-A3F9-F8B9E9387541}"/>
    <cellStyle name="Normal 22 4" xfId="30024" xr:uid="{30F6AFFB-30A6-42F9-A277-8A7F9E76F71A}"/>
    <cellStyle name="Normal 22 40" xfId="30025" xr:uid="{0A3CFEFF-0EC4-469E-9FD2-9B0E0178911D}"/>
    <cellStyle name="Normal 22 41" xfId="30026" xr:uid="{423D6DAF-B8E2-4387-ADF9-00D64FBC4769}"/>
    <cellStyle name="Normal 22 42" xfId="30027" xr:uid="{C63BCB24-6E18-49D5-AB7C-AD305678E627}"/>
    <cellStyle name="Normal 22 43" xfId="30028" xr:uid="{DD32EEC1-C54F-47C1-A41F-1AD639359C0A}"/>
    <cellStyle name="Normal 22 5" xfId="30029" xr:uid="{A90CBAD3-3086-4DD1-9420-F7CACFAEE227}"/>
    <cellStyle name="Normal 22 6" xfId="30030" xr:uid="{83182666-3AE4-4541-9216-D2E885FD030B}"/>
    <cellStyle name="Normal 22 7" xfId="30031" xr:uid="{8F3692DD-AFFB-4C5C-9234-5B11E87C2735}"/>
    <cellStyle name="Normal 22 8" xfId="30032" xr:uid="{0463B91B-FEC6-4746-BA20-48DA01F736E9}"/>
    <cellStyle name="Normal 22 9" xfId="30033" xr:uid="{A27108F7-788C-4668-9610-E85AEA7BC56F}"/>
    <cellStyle name="Normal 23" xfId="1093" xr:uid="{B8EF055B-505F-43A2-B90D-C5C2BC981DBD}"/>
    <cellStyle name="Normal 23 10" xfId="30034" xr:uid="{9E4AB4DA-6A13-4F89-8F3C-08AC70B7D0A7}"/>
    <cellStyle name="Normal 23 11" xfId="30035" xr:uid="{DDD4C0EB-C3AB-4CB5-AD15-42BB9D1E5E9E}"/>
    <cellStyle name="Normal 23 12" xfId="30036" xr:uid="{D179C9CA-F7C5-448E-A0CC-8951CFBC84D3}"/>
    <cellStyle name="Normal 23 13" xfId="30037" xr:uid="{88E4375C-B79A-4737-BF4E-EA688DA57C4C}"/>
    <cellStyle name="Normal 23 14" xfId="30038" xr:uid="{30C68675-80B2-4EF9-B3AD-75F7DEB78C0A}"/>
    <cellStyle name="Normal 23 15" xfId="30039" xr:uid="{40A91150-7FA7-4859-9929-37D74AAF13D2}"/>
    <cellStyle name="Normal 23 16" xfId="30040" xr:uid="{B65AEA75-E603-4542-B51C-80F176EBEF15}"/>
    <cellStyle name="Normal 23 17" xfId="30041" xr:uid="{B9A92F61-71BA-4D36-891D-4F0FDD46E011}"/>
    <cellStyle name="Normal 23 18" xfId="30042" xr:uid="{127D6104-7EAE-40B0-8EAD-A9314F71DCFE}"/>
    <cellStyle name="Normal 23 19" xfId="30043" xr:uid="{5332BBA4-84A5-4677-ABDE-D8DEF1CA0E3E}"/>
    <cellStyle name="Normal 23 2" xfId="30044" xr:uid="{98181FE0-6FA1-4EA1-BBB3-CABEF6D6838C}"/>
    <cellStyle name="Normal 23 20" xfId="30045" xr:uid="{BC89B041-4B20-43CE-BC29-1C6737BEC034}"/>
    <cellStyle name="Normal 23 21" xfId="30046" xr:uid="{9E499F09-54C5-4EF0-8F9A-A26B08C7BC0C}"/>
    <cellStyle name="Normal 23 22" xfId="30047" xr:uid="{E312B692-BBCE-4A5C-992E-F394719B56B1}"/>
    <cellStyle name="Normal 23 23" xfId="30048" xr:uid="{F0EE3BD3-5D4D-4E95-8ECA-AF53E747B9AD}"/>
    <cellStyle name="Normal 23 24" xfId="30049" xr:uid="{04429BAE-200F-4427-864F-5FAA804CEA3A}"/>
    <cellStyle name="Normal 23 25" xfId="30050" xr:uid="{7192C944-42FF-42A0-ABC6-B71B2D8669B5}"/>
    <cellStyle name="Normal 23 26" xfId="30051" xr:uid="{9DC6CB42-2420-492A-B0BF-266944670C36}"/>
    <cellStyle name="Normal 23 27" xfId="30052" xr:uid="{7842A6B0-594A-41FC-B309-8BB8C97D80E0}"/>
    <cellStyle name="Normal 23 28" xfId="30053" xr:uid="{83D55D36-ED55-42C0-B75A-E02380613255}"/>
    <cellStyle name="Normal 23 29" xfId="30054" xr:uid="{DD244571-8D90-4DE7-A421-A5B065346F63}"/>
    <cellStyle name="Normal 23 3" xfId="30055" xr:uid="{AD6F3E79-EF1A-48AB-8B4E-5FE776D5946B}"/>
    <cellStyle name="Normal 23 30" xfId="30056" xr:uid="{5B04F8D7-8520-48D1-B4F2-5D8288AE4431}"/>
    <cellStyle name="Normal 23 31" xfId="30057" xr:uid="{170D5209-8BF0-46EF-8535-C680C34F6C64}"/>
    <cellStyle name="Normal 23 32" xfId="30058" xr:uid="{D1D1BB4E-2BD6-4547-BAF9-830EF7E8EEAC}"/>
    <cellStyle name="Normal 23 33" xfId="30059" xr:uid="{F562C05F-49CA-4B18-BAB0-5A75BF9A364B}"/>
    <cellStyle name="Normal 23 34" xfId="30060" xr:uid="{C780DE1D-A948-4CFB-B5B3-49B45D0A5382}"/>
    <cellStyle name="Normal 23 35" xfId="30061" xr:uid="{6B9BDF26-05BA-408F-98BB-A56B3F95A2F9}"/>
    <cellStyle name="Normal 23 36" xfId="30062" xr:uid="{57578F92-86EF-4749-A96A-6AE70D639EE8}"/>
    <cellStyle name="Normal 23 37" xfId="30063" xr:uid="{37916B61-E620-431B-BE86-B810790D9919}"/>
    <cellStyle name="Normal 23 38" xfId="30064" xr:uid="{87309283-2F15-415F-A881-CA8AF5889F18}"/>
    <cellStyle name="Normal 23 39" xfId="30065" xr:uid="{EE63046E-D284-4B54-8BC7-8B2D5E10361D}"/>
    <cellStyle name="Normal 23 4" xfId="30066" xr:uid="{92856A42-4230-4227-A748-A58469FEF621}"/>
    <cellStyle name="Normal 23 40" xfId="30067" xr:uid="{5929C795-9E44-4ECC-8560-E41858C10A17}"/>
    <cellStyle name="Normal 23 41" xfId="30068" xr:uid="{0E054467-96F8-4A40-ABB0-E73B49E057DC}"/>
    <cellStyle name="Normal 23 42" xfId="30069" xr:uid="{85EC3FC2-BED1-4CF6-BAC1-CB1A57086134}"/>
    <cellStyle name="Normal 23 43" xfId="30070" xr:uid="{89E8275E-BDFB-40BA-9E04-FC64E717E431}"/>
    <cellStyle name="Normal 23 5" xfId="30071" xr:uid="{A3D028E4-934D-4480-AEE9-D65C5FA2E855}"/>
    <cellStyle name="Normal 23 6" xfId="30072" xr:uid="{3F94DB9A-21DB-4036-AF5B-95471930151E}"/>
    <cellStyle name="Normal 23 7" xfId="30073" xr:uid="{EFAE9739-487F-4C3E-AC36-39E88AEFACDB}"/>
    <cellStyle name="Normal 23 8" xfId="30074" xr:uid="{2475F81D-5FEF-42CA-9130-FEC4D9EB1E90}"/>
    <cellStyle name="Normal 23 9" xfId="30075" xr:uid="{C2D792FA-F4AE-4848-884B-DEE8C95210DC}"/>
    <cellStyle name="Normal 24" xfId="1094" xr:uid="{1B68D34B-9978-4841-BC75-933DF8356D82}"/>
    <cellStyle name="Normal 24 10" xfId="30076" xr:uid="{F3B01BAB-5179-44A8-B61A-70C3455A45E9}"/>
    <cellStyle name="Normal 24 11" xfId="30077" xr:uid="{6576BD33-822A-4DE4-B418-A118D8A85664}"/>
    <cellStyle name="Normal 24 12" xfId="30078" xr:uid="{39943FE1-F56D-4820-9E7A-BAA6B6065298}"/>
    <cellStyle name="Normal 24 13" xfId="30079" xr:uid="{8DE9B51C-DCAB-424F-88CA-67AEF336FCF3}"/>
    <cellStyle name="Normal 24 14" xfId="30080" xr:uid="{C7350353-7E2F-4282-AD31-686BDC5AC023}"/>
    <cellStyle name="Normal 24 15" xfId="30081" xr:uid="{1F9CBE37-8248-44DE-A502-B833E59349A9}"/>
    <cellStyle name="Normal 24 16" xfId="30082" xr:uid="{7FA014FD-2AC9-4D3B-A159-1B6FF71CCAAF}"/>
    <cellStyle name="Normal 24 17" xfId="30083" xr:uid="{D6A96AB9-4660-441F-BCE2-F5F667A55150}"/>
    <cellStyle name="Normal 24 18" xfId="30084" xr:uid="{B2199FA6-1A40-466F-BFB6-250A16CE9C22}"/>
    <cellStyle name="Normal 24 19" xfId="30085" xr:uid="{AB6641FE-4BCF-4C59-B363-3A1A76348929}"/>
    <cellStyle name="Normal 24 2" xfId="30086" xr:uid="{503CFE2F-654E-49C0-ADC1-618F4AFE3414}"/>
    <cellStyle name="Normal 24 20" xfId="30087" xr:uid="{C6B93ADF-3961-4499-AE2B-12FF3FDAB3EF}"/>
    <cellStyle name="Normal 24 21" xfId="30088" xr:uid="{2C367962-28BD-48DE-8EE7-308E4867092D}"/>
    <cellStyle name="Normal 24 22" xfId="30089" xr:uid="{43DBFFED-B69C-4E5B-A3CE-C72CDCF2070C}"/>
    <cellStyle name="Normal 24 23" xfId="30090" xr:uid="{0CFFF450-CEE6-4DE4-989F-8631EBF01AD6}"/>
    <cellStyle name="Normal 24 24" xfId="30091" xr:uid="{EE0474D9-4BE9-4ACF-81A5-F687DFDACAAF}"/>
    <cellStyle name="Normal 24 25" xfId="30092" xr:uid="{BEF10F60-2F9D-46B0-BFE8-671DA0B95174}"/>
    <cellStyle name="Normal 24 26" xfId="30093" xr:uid="{5E6A075B-D4B6-465A-9586-F70B4AC9577D}"/>
    <cellStyle name="Normal 24 27" xfId="30094" xr:uid="{58AE6746-1238-4C28-8088-1739D134E1F6}"/>
    <cellStyle name="Normal 24 28" xfId="30095" xr:uid="{26E695D6-2C72-45C5-BCE5-3D0CEB590FDB}"/>
    <cellStyle name="Normal 24 29" xfId="30096" xr:uid="{E6552599-0C1D-4714-8232-B3AE18B05312}"/>
    <cellStyle name="Normal 24 3" xfId="30097" xr:uid="{BC05505B-0741-46BD-8CFE-79DCE5614FF8}"/>
    <cellStyle name="Normal 24 30" xfId="30098" xr:uid="{1F138EB2-36F3-41CF-930A-F9ABD0E52B02}"/>
    <cellStyle name="Normal 24 31" xfId="30099" xr:uid="{FC803978-8BCA-4478-B2C5-6ED8FC1C7AE3}"/>
    <cellStyle name="Normal 24 32" xfId="30100" xr:uid="{12793689-9F0D-43BC-9A1F-CA522BD7600C}"/>
    <cellStyle name="Normal 24 33" xfId="30101" xr:uid="{2CCA8CD7-F1EC-4BFB-8FF6-E64EBC07C96D}"/>
    <cellStyle name="Normal 24 34" xfId="30102" xr:uid="{DA8C1BF5-CA8A-40D7-ABD5-DE06DBE35DA0}"/>
    <cellStyle name="Normal 24 35" xfId="30103" xr:uid="{97C4315A-7C69-4644-9091-E494B826D5CA}"/>
    <cellStyle name="Normal 24 36" xfId="30104" xr:uid="{76D068F0-F28F-439B-9521-EB099F10A4C2}"/>
    <cellStyle name="Normal 24 37" xfId="30105" xr:uid="{5C463A1B-E9AD-4D25-8DE5-391C1BA95794}"/>
    <cellStyle name="Normal 24 38" xfId="30106" xr:uid="{AE291C2C-5C8C-474B-BA28-94564EC2A690}"/>
    <cellStyle name="Normal 24 39" xfId="30107" xr:uid="{F9572C00-F754-417A-88DD-D7EA010BBDC0}"/>
    <cellStyle name="Normal 24 4" xfId="30108" xr:uid="{A36A75DF-9F8A-44E3-A3C9-19C6827F2B5A}"/>
    <cellStyle name="Normal 24 40" xfId="30109" xr:uid="{3F642248-A3B1-4D19-939C-E1DAED261908}"/>
    <cellStyle name="Normal 24 41" xfId="30110" xr:uid="{9CFFDC4B-6D1A-41C7-9BE2-93D704503BEA}"/>
    <cellStyle name="Normal 24 42" xfId="30111" xr:uid="{386835EE-C904-439C-BCC1-5C7E58E6CD9D}"/>
    <cellStyle name="Normal 24 43" xfId="30112" xr:uid="{75460258-73C3-49EC-A499-011455202791}"/>
    <cellStyle name="Normal 24 5" xfId="30113" xr:uid="{FBFE9743-5AA7-4997-B408-40775869BF1B}"/>
    <cellStyle name="Normal 24 6" xfId="30114" xr:uid="{5A1A66BC-C0FE-4FF4-8635-F375B1731813}"/>
    <cellStyle name="Normal 24 7" xfId="30115" xr:uid="{848CC1A6-F8C6-4BB0-A245-2BFEC0AB0302}"/>
    <cellStyle name="Normal 24 8" xfId="30116" xr:uid="{D89CDA18-FC64-4767-8EB8-6E0DED6F413C}"/>
    <cellStyle name="Normal 24 9" xfId="30117" xr:uid="{BF77243D-C291-4D15-A95D-6442F87172AB}"/>
    <cellStyle name="Normal 25" xfId="1095" xr:uid="{39309146-9136-4DD6-9473-CDC8B85DE908}"/>
    <cellStyle name="Normal 25 10" xfId="30118" xr:uid="{C63C0214-EFD4-437F-AF17-21BA352B66BE}"/>
    <cellStyle name="Normal 25 11" xfId="30119" xr:uid="{CD7A7BBB-5FD5-4800-BE80-E2A2AE82A1B3}"/>
    <cellStyle name="Normal 25 12" xfId="30120" xr:uid="{54679607-334C-46A9-AFAD-71BECCA1EA3D}"/>
    <cellStyle name="Normal 25 13" xfId="30121" xr:uid="{1D08575C-5182-4C7E-82CC-D0204EC407D5}"/>
    <cellStyle name="Normal 25 14" xfId="30122" xr:uid="{59D204F9-8CA8-4BBC-95E7-10CE26A043F2}"/>
    <cellStyle name="Normal 25 15" xfId="30123" xr:uid="{471379AE-88B8-4CCC-B917-369A2392A8E2}"/>
    <cellStyle name="Normal 25 16" xfId="30124" xr:uid="{39E41CD2-6029-4418-8A0F-CDA55947730F}"/>
    <cellStyle name="Normal 25 17" xfId="30125" xr:uid="{21BD0E51-2DE7-402C-B12D-37046DFA3B1F}"/>
    <cellStyle name="Normal 25 18" xfId="30126" xr:uid="{71463FF7-D92A-44DE-B38F-716E9F20F325}"/>
    <cellStyle name="Normal 25 19" xfId="30127" xr:uid="{8C585520-7E27-47DF-8E6E-517EE41FF7DA}"/>
    <cellStyle name="Normal 25 2" xfId="30128" xr:uid="{DCD39A04-FACA-4C47-A592-8C3BD807847E}"/>
    <cellStyle name="Normal 25 20" xfId="30129" xr:uid="{230BF452-A949-4358-9C97-50EFD175D7C7}"/>
    <cellStyle name="Normal 25 21" xfId="30130" xr:uid="{9DE4DA73-3756-4464-8098-B3148A69DFC3}"/>
    <cellStyle name="Normal 25 22" xfId="30131" xr:uid="{41269990-F37F-482D-A128-6CF438D5C2CB}"/>
    <cellStyle name="Normal 25 23" xfId="30132" xr:uid="{83E77490-4C81-43B7-B4CF-6ABECFD2A91A}"/>
    <cellStyle name="Normal 25 24" xfId="30133" xr:uid="{FC5190F1-F037-4387-80F8-59C9ADBCF474}"/>
    <cellStyle name="Normal 25 25" xfId="30134" xr:uid="{CDB25E11-0F59-49B5-B503-FD1D84017F0C}"/>
    <cellStyle name="Normal 25 26" xfId="30135" xr:uid="{967435DB-42FD-49AA-9C63-221F0B4AA8A6}"/>
    <cellStyle name="Normal 25 27" xfId="30136" xr:uid="{AC3E7294-52FA-49E5-85AF-2BE28EF67BF4}"/>
    <cellStyle name="Normal 25 28" xfId="30137" xr:uid="{3A11B759-B198-4C7E-A189-B0491DBF4445}"/>
    <cellStyle name="Normal 25 29" xfId="30138" xr:uid="{C45AC52F-D5B7-4C1F-B4A7-ED811A01E04B}"/>
    <cellStyle name="Normal 25 3" xfId="30139" xr:uid="{FD713C63-4325-48AF-91CB-2578674A4D46}"/>
    <cellStyle name="Normal 25 30" xfId="30140" xr:uid="{0EB22E1C-5B74-4B5B-9B7B-2332AFE657D7}"/>
    <cellStyle name="Normal 25 31" xfId="30141" xr:uid="{E161021B-3028-4F65-8C5F-39ECAF144233}"/>
    <cellStyle name="Normal 25 32" xfId="30142" xr:uid="{675D1992-7238-4D63-901C-F8CF3A2B3BEB}"/>
    <cellStyle name="Normal 25 33" xfId="30143" xr:uid="{84C8EC2A-9407-4385-8797-FD4D9CEE82A6}"/>
    <cellStyle name="Normal 25 34" xfId="30144" xr:uid="{F21AD7A8-E1F1-4675-9464-39CADDF24538}"/>
    <cellStyle name="Normal 25 35" xfId="30145" xr:uid="{8B3A0189-0FED-46AD-85D9-5117370CD6B6}"/>
    <cellStyle name="Normal 25 36" xfId="30146" xr:uid="{D3A9697E-EA1C-40F7-9442-E20968002CEB}"/>
    <cellStyle name="Normal 25 37" xfId="30147" xr:uid="{96C75C22-5614-4299-A315-6933FB957451}"/>
    <cellStyle name="Normal 25 38" xfId="30148" xr:uid="{A1E54A12-5E1F-43D2-BF74-15E7C5E87CD8}"/>
    <cellStyle name="Normal 25 39" xfId="30149" xr:uid="{F1936729-7887-4142-BFAA-D949C32CB336}"/>
    <cellStyle name="Normal 25 4" xfId="30150" xr:uid="{B9E10EC9-9CB1-4D39-B8A9-E7FF8EE664FD}"/>
    <cellStyle name="Normal 25 40" xfId="30151" xr:uid="{48BEDB46-B4A5-4730-94DE-BE231E82DE7E}"/>
    <cellStyle name="Normal 25 41" xfId="30152" xr:uid="{FBE50032-725E-4122-859B-B242049FEF13}"/>
    <cellStyle name="Normal 25 42" xfId="30153" xr:uid="{DCB0418C-5BB6-4BE4-9D47-428A02F22847}"/>
    <cellStyle name="Normal 25 43" xfId="30154" xr:uid="{48702E78-34D6-48DA-BC3E-98C10E8DF20E}"/>
    <cellStyle name="Normal 25 5" xfId="30155" xr:uid="{4BC1F126-2AC3-4481-B905-D0638883C1DF}"/>
    <cellStyle name="Normal 25 6" xfId="30156" xr:uid="{7CE66E83-9D8D-44E5-90E4-F7F816B215ED}"/>
    <cellStyle name="Normal 25 7" xfId="30157" xr:uid="{F602CBAA-9605-4127-9596-268031367F10}"/>
    <cellStyle name="Normal 25 8" xfId="30158" xr:uid="{17F42D1E-3779-4F98-8E50-91409D79A92C}"/>
    <cellStyle name="Normal 25 9" xfId="30159" xr:uid="{3260A63E-D67C-493E-8A64-E37081D5AAC4}"/>
    <cellStyle name="Normal 26" xfId="1499" xr:uid="{029A285C-D3BC-4BBC-85CF-C0C899FF377A}"/>
    <cellStyle name="Normal 26 10" xfId="30160" xr:uid="{AF0BCD84-865C-49DC-A07D-6C96AC7533D0}"/>
    <cellStyle name="Normal 26 10 10" xfId="30161" xr:uid="{3A6D9E7E-D96B-4EC2-B928-0352C208F474}"/>
    <cellStyle name="Normal 26 10 11" xfId="30162" xr:uid="{1CC6BC58-E8BE-4CE7-A2C3-B83151858A1E}"/>
    <cellStyle name="Normal 26 10 12" xfId="30163" xr:uid="{63CC71EE-388E-4964-BBA9-41067FA4842C}"/>
    <cellStyle name="Normal 26 10 13" xfId="30164" xr:uid="{388B6AB1-EE05-4C73-B482-1A1EAD64A188}"/>
    <cellStyle name="Normal 26 10 2" xfId="30165" xr:uid="{FA663191-46D6-4931-93F0-4EB3399965B1}"/>
    <cellStyle name="Normal 26 10 2 2" xfId="30166" xr:uid="{772B6500-B89F-45CC-A568-521FD89E161B}"/>
    <cellStyle name="Normal 26 10 2 3" xfId="30167" xr:uid="{DD4E0CEF-844A-46E7-B894-A14896E4106D}"/>
    <cellStyle name="Normal 26 10 2 4" xfId="30168" xr:uid="{ACA9A807-3775-4598-8A29-2D5F53937F46}"/>
    <cellStyle name="Normal 26 10 2 5" xfId="30169" xr:uid="{1B19E06E-D1C2-490C-87B4-43CC5D51DD81}"/>
    <cellStyle name="Normal 26 10 2 6" xfId="30170" xr:uid="{88494BC7-00C9-4C85-ADA8-48463686DFBD}"/>
    <cellStyle name="Normal 26 10 3" xfId="30171" xr:uid="{5BAF9740-17EF-4735-B6BE-A99B177A3661}"/>
    <cellStyle name="Normal 26 10 3 2" xfId="30172" xr:uid="{07B2C7F5-8A5F-4BF3-BDDE-3D47A07173C5}"/>
    <cellStyle name="Normal 26 10 3 3" xfId="30173" xr:uid="{E5F7C646-4F30-4E5F-88F0-8223DDEB602F}"/>
    <cellStyle name="Normal 26 10 3 4" xfId="30174" xr:uid="{C09D0D1E-CACD-4799-AAFF-373C57248586}"/>
    <cellStyle name="Normal 26 10 3 5" xfId="30175" xr:uid="{541C63B6-CADC-448C-816F-A4D54261712B}"/>
    <cellStyle name="Normal 26 10 3 6" xfId="30176" xr:uid="{F219A720-210C-4199-9537-56D344DB64B6}"/>
    <cellStyle name="Normal 26 10 4" xfId="30177" xr:uid="{2DD3A3B6-26E9-4E69-8B2A-F3DC6691ED6E}"/>
    <cellStyle name="Normal 26 10 4 2" xfId="30178" xr:uid="{80DDD8C3-BB27-44E7-AD46-ACCC46C4B36A}"/>
    <cellStyle name="Normal 26 10 4 3" xfId="30179" xr:uid="{D0C9E661-8A25-4C4B-8C43-CA4A5E4FA805}"/>
    <cellStyle name="Normal 26 10 4 4" xfId="30180" xr:uid="{21FA1E17-3BE9-4186-BFF3-042C3C8CFDB4}"/>
    <cellStyle name="Normal 26 10 4 5" xfId="30181" xr:uid="{E113C6AA-3603-46C1-AD6A-E7B7AA6CA02E}"/>
    <cellStyle name="Normal 26 10 4 6" xfId="30182" xr:uid="{9645ADBF-B5A3-47F7-9082-CA721922D03C}"/>
    <cellStyle name="Normal 26 10 5" xfId="30183" xr:uid="{AD04246E-404A-44BC-A488-6161BCE20A9B}"/>
    <cellStyle name="Normal 26 10 5 2" xfId="30184" xr:uid="{0D81212B-27E4-4378-9851-F40753864E32}"/>
    <cellStyle name="Normal 26 10 5 3" xfId="30185" xr:uid="{244E4DB9-60EC-484F-BB0B-373493DC6733}"/>
    <cellStyle name="Normal 26 10 5 4" xfId="30186" xr:uid="{6D0DBFE7-3670-4FA9-8617-FAC09455F3C2}"/>
    <cellStyle name="Normal 26 10 5 5" xfId="30187" xr:uid="{A9386E85-2F7D-4528-8127-E804A661918F}"/>
    <cellStyle name="Normal 26 10 5 6" xfId="30188" xr:uid="{14E62AEE-31F8-4ADE-A974-611570A90E62}"/>
    <cellStyle name="Normal 26 10 6" xfId="30189" xr:uid="{1BFB6F81-F957-4963-83DA-0F76099B4182}"/>
    <cellStyle name="Normal 26 10 6 2" xfId="30190" xr:uid="{24AB02B0-F677-4F55-98D4-DB19DC381B4C}"/>
    <cellStyle name="Normal 26 10 6 3" xfId="30191" xr:uid="{CFC5CB68-B404-4A99-A4D3-01F97103FB6B}"/>
    <cellStyle name="Normal 26 10 6 4" xfId="30192" xr:uid="{A99D32DA-33AB-4171-9B3B-1E332FF57228}"/>
    <cellStyle name="Normal 26 10 6 5" xfId="30193" xr:uid="{36ECB172-E148-4EFD-B27E-AC3849F46949}"/>
    <cellStyle name="Normal 26 10 6 6" xfId="30194" xr:uid="{D4C7F72D-612B-4CE9-A06E-9575FB98BCE3}"/>
    <cellStyle name="Normal 26 10 7" xfId="30195" xr:uid="{5CE49437-40D8-4780-8A99-5EB3EFC3AEC3}"/>
    <cellStyle name="Normal 26 10 7 2" xfId="30196" xr:uid="{7E64E88D-6EE8-48E0-9016-A42560F6F61A}"/>
    <cellStyle name="Normal 26 10 7 3" xfId="30197" xr:uid="{18BC707C-8A75-4FC3-98D6-DC1F637A7E67}"/>
    <cellStyle name="Normal 26 10 7 4" xfId="30198" xr:uid="{C2BD19FC-7821-4A1C-84BB-F78418639E50}"/>
    <cellStyle name="Normal 26 10 7 5" xfId="30199" xr:uid="{3C086AE9-F63E-4994-B011-A9C9BEA302A1}"/>
    <cellStyle name="Normal 26 10 7 6" xfId="30200" xr:uid="{8BB3874C-AA0E-433B-93CD-4FD5371AF84B}"/>
    <cellStyle name="Normal 26 10 8" xfId="30201" xr:uid="{CF677859-2577-4C97-88C5-A4E119F5B797}"/>
    <cellStyle name="Normal 26 10 8 2" xfId="30202" xr:uid="{6D8FFC33-E396-4D98-8374-50B54C5466BD}"/>
    <cellStyle name="Normal 26 10 8 3" xfId="30203" xr:uid="{1FF3C00B-9023-4CEC-8DED-203B4740298C}"/>
    <cellStyle name="Normal 26 10 8 4" xfId="30204" xr:uid="{41556FA9-F307-4980-906A-47338444CDF6}"/>
    <cellStyle name="Normal 26 10 8 5" xfId="30205" xr:uid="{375C45D5-82F8-4873-8DA8-8E9B76EBA820}"/>
    <cellStyle name="Normal 26 10 8 6" xfId="30206" xr:uid="{F5ECED52-2691-4A2C-A986-5790175FE062}"/>
    <cellStyle name="Normal 26 10 9" xfId="30207" xr:uid="{82EFD0B8-68AB-4CF9-8250-01E1253D999F}"/>
    <cellStyle name="Normal 26 11" xfId="30208" xr:uid="{AFDD1A07-6AF6-488F-AFFA-6558449309AC}"/>
    <cellStyle name="Normal 26 11 10" xfId="30209" xr:uid="{1BB60CEE-87D1-4A00-8101-33FF713AEB19}"/>
    <cellStyle name="Normal 26 11 11" xfId="30210" xr:uid="{337F1F0F-3504-463D-A403-91076435D6CF}"/>
    <cellStyle name="Normal 26 11 12" xfId="30211" xr:uid="{916E563B-510A-4D2E-B5FC-50AC8FFAE632}"/>
    <cellStyle name="Normal 26 11 13" xfId="30212" xr:uid="{B2B46058-658A-4828-A690-95D0783D039E}"/>
    <cellStyle name="Normal 26 11 2" xfId="30213" xr:uid="{386D8369-F26C-4D2C-8318-E84D6AEF4DC9}"/>
    <cellStyle name="Normal 26 11 2 2" xfId="30214" xr:uid="{4B23D252-BE40-4862-B245-62B8F27EE653}"/>
    <cellStyle name="Normal 26 11 2 3" xfId="30215" xr:uid="{1178EF97-C9EF-48DE-9EEF-D1CCCE5C27CB}"/>
    <cellStyle name="Normal 26 11 2 4" xfId="30216" xr:uid="{73345D1C-EB94-4508-B196-DD5C7A5AD42B}"/>
    <cellStyle name="Normal 26 11 2 5" xfId="30217" xr:uid="{A13C3071-1B01-4E40-8CEE-1A5093606B81}"/>
    <cellStyle name="Normal 26 11 2 6" xfId="30218" xr:uid="{18DCAC37-963A-488C-AD05-157248B490F8}"/>
    <cellStyle name="Normal 26 11 3" xfId="30219" xr:uid="{F033AE21-9B8B-4CD1-BC6E-4DB70BE2CAD8}"/>
    <cellStyle name="Normal 26 11 3 2" xfId="30220" xr:uid="{A29D4F3C-56B0-413A-9C78-A653C1BA9A04}"/>
    <cellStyle name="Normal 26 11 3 3" xfId="30221" xr:uid="{32C35133-7494-4623-A445-8C6B352E4D6E}"/>
    <cellStyle name="Normal 26 11 3 4" xfId="30222" xr:uid="{6069FF46-1178-43A8-8BC1-6F2C6346C76D}"/>
    <cellStyle name="Normal 26 11 3 5" xfId="30223" xr:uid="{4430F2E6-6565-4776-ACF8-1458C5022BE2}"/>
    <cellStyle name="Normal 26 11 3 6" xfId="30224" xr:uid="{01AA0E2D-8879-4573-8CE4-6069EE0FDD8B}"/>
    <cellStyle name="Normal 26 11 4" xfId="30225" xr:uid="{E3A2BD92-92A9-4A5B-89C0-8A03652D814B}"/>
    <cellStyle name="Normal 26 11 4 2" xfId="30226" xr:uid="{B8522DB7-DE8E-4D62-A75F-F89C938457A6}"/>
    <cellStyle name="Normal 26 11 4 3" xfId="30227" xr:uid="{0766BEAC-FEFC-4EB3-81B2-F57FEEA8B9D8}"/>
    <cellStyle name="Normal 26 11 4 4" xfId="30228" xr:uid="{860CB8D0-765D-4194-A60A-5CFFCD89153D}"/>
    <cellStyle name="Normal 26 11 4 5" xfId="30229" xr:uid="{9227F143-BA67-40FF-AD2A-3BA7FCD1C73E}"/>
    <cellStyle name="Normal 26 11 4 6" xfId="30230" xr:uid="{CA9131EA-6C53-45C6-B817-D669AF7868E1}"/>
    <cellStyle name="Normal 26 11 5" xfId="30231" xr:uid="{63B7625F-B69C-4CA1-B3AD-CB493A11607E}"/>
    <cellStyle name="Normal 26 11 5 2" xfId="30232" xr:uid="{D365D7B4-3B80-48FD-8DCC-2B66A17D1CF9}"/>
    <cellStyle name="Normal 26 11 5 3" xfId="30233" xr:uid="{309F9310-28D6-47D9-8A1C-908476A429DB}"/>
    <cellStyle name="Normal 26 11 5 4" xfId="30234" xr:uid="{94592903-2ED0-446F-B76B-C559A590FD3A}"/>
    <cellStyle name="Normal 26 11 5 5" xfId="30235" xr:uid="{D83E2D76-376E-47BC-8262-4C331B91552E}"/>
    <cellStyle name="Normal 26 11 5 6" xfId="30236" xr:uid="{E0FA5F30-4F45-4D28-9B57-B703D08737CE}"/>
    <cellStyle name="Normal 26 11 6" xfId="30237" xr:uid="{4390D3EE-698C-4188-9F27-99A00D59EA10}"/>
    <cellStyle name="Normal 26 11 6 2" xfId="30238" xr:uid="{327F5528-9E3B-4B7C-9CFB-C56503A2BD69}"/>
    <cellStyle name="Normal 26 11 6 3" xfId="30239" xr:uid="{7CA6968F-E539-4736-9AA6-A8E112B12A23}"/>
    <cellStyle name="Normal 26 11 6 4" xfId="30240" xr:uid="{EFBD1287-2608-4FFD-8AC3-C56E3C94DE76}"/>
    <cellStyle name="Normal 26 11 6 5" xfId="30241" xr:uid="{2C59274F-4B32-4D4B-B9D0-4B82B0198240}"/>
    <cellStyle name="Normal 26 11 6 6" xfId="30242" xr:uid="{41B1A266-FF72-4550-8C98-3075E51B95AA}"/>
    <cellStyle name="Normal 26 11 7" xfId="30243" xr:uid="{6A49E046-BEEF-4D90-BD6B-35C4D5CCF208}"/>
    <cellStyle name="Normal 26 11 7 2" xfId="30244" xr:uid="{AFAEE2A5-EB60-4267-92B4-F58C5EA776AE}"/>
    <cellStyle name="Normal 26 11 7 3" xfId="30245" xr:uid="{46161683-0EED-45A2-8BDD-F531B39B23B4}"/>
    <cellStyle name="Normal 26 11 7 4" xfId="30246" xr:uid="{B4AD7E9E-1DB1-405C-BCCD-A880C1683C57}"/>
    <cellStyle name="Normal 26 11 7 5" xfId="30247" xr:uid="{1E43DE3B-312E-40B6-89D9-E8E3F5221C6D}"/>
    <cellStyle name="Normal 26 11 7 6" xfId="30248" xr:uid="{16161B27-866C-4ADD-AB1C-79A8CDAE7BDF}"/>
    <cellStyle name="Normal 26 11 8" xfId="30249" xr:uid="{5695DC46-986D-400A-AC7A-15128139F053}"/>
    <cellStyle name="Normal 26 11 8 2" xfId="30250" xr:uid="{645A4B37-E041-4342-95AE-6F89BB010E80}"/>
    <cellStyle name="Normal 26 11 8 3" xfId="30251" xr:uid="{B1D1FA75-2090-48EA-BAE5-BCE4971B4325}"/>
    <cellStyle name="Normal 26 11 8 4" xfId="30252" xr:uid="{6AD1B22E-F831-427B-A4B0-18C6F39765E2}"/>
    <cellStyle name="Normal 26 11 8 5" xfId="30253" xr:uid="{C5D292C6-8A74-4AD9-BBB8-2D075CDD4CE2}"/>
    <cellStyle name="Normal 26 11 8 6" xfId="30254" xr:uid="{5CBE813A-579A-47D5-8D61-CC3555BD260D}"/>
    <cellStyle name="Normal 26 11 9" xfId="30255" xr:uid="{CA8A9C2C-C1DD-446B-B16E-F9B66DB3369B}"/>
    <cellStyle name="Normal 26 12" xfId="30256" xr:uid="{3808F157-2341-43AC-A76A-F523E8333F64}"/>
    <cellStyle name="Normal 26 12 10" xfId="30257" xr:uid="{B1D2DFFF-CF22-4BEE-991F-57C01A041EDC}"/>
    <cellStyle name="Normal 26 12 11" xfId="30258" xr:uid="{11549C0C-0995-46B9-AD0D-B5114DBC3C5A}"/>
    <cellStyle name="Normal 26 12 12" xfId="30259" xr:uid="{79822F95-3379-4E2F-8C63-6347FFD5BAA9}"/>
    <cellStyle name="Normal 26 12 13" xfId="30260" xr:uid="{D1059C5F-08B1-457A-B627-A22D569A3074}"/>
    <cellStyle name="Normal 26 12 2" xfId="30261" xr:uid="{48BD75EF-4A4C-4C86-AF36-FC5DD03AC880}"/>
    <cellStyle name="Normal 26 12 2 2" xfId="30262" xr:uid="{B8D7EB31-F39E-4428-80CD-93E772C0A954}"/>
    <cellStyle name="Normal 26 12 2 3" xfId="30263" xr:uid="{D5FE22E5-39F4-449E-B401-FFC43F5490CB}"/>
    <cellStyle name="Normal 26 12 2 4" xfId="30264" xr:uid="{192E1C36-34D7-4A44-B81C-A348C259A5D4}"/>
    <cellStyle name="Normal 26 12 2 5" xfId="30265" xr:uid="{58F5CEB9-A8F2-4D3E-BFAC-9F99F77489DD}"/>
    <cellStyle name="Normal 26 12 2 6" xfId="30266" xr:uid="{73768CEF-0AC0-4651-B03C-A761161333A1}"/>
    <cellStyle name="Normal 26 12 3" xfId="30267" xr:uid="{2FC93892-D52A-43AB-8035-62F9C71B5199}"/>
    <cellStyle name="Normal 26 12 3 2" xfId="30268" xr:uid="{60DDCB55-6D6D-4062-8D30-E94B37EA2C98}"/>
    <cellStyle name="Normal 26 12 3 3" xfId="30269" xr:uid="{8A72DDC0-69B9-482F-939F-C2FC8160A7ED}"/>
    <cellStyle name="Normal 26 12 3 4" xfId="30270" xr:uid="{CCE0AEA4-184B-49EA-922B-F1FF8A921BAC}"/>
    <cellStyle name="Normal 26 12 3 5" xfId="30271" xr:uid="{794A7CF2-3CA5-4099-A775-5860CD046C49}"/>
    <cellStyle name="Normal 26 12 3 6" xfId="30272" xr:uid="{428224C3-E1B0-4EB0-8638-B3CA68FDDF60}"/>
    <cellStyle name="Normal 26 12 4" xfId="30273" xr:uid="{D22C6416-1CFC-474F-B373-E686B543D73E}"/>
    <cellStyle name="Normal 26 12 4 2" xfId="30274" xr:uid="{3CEF6AC8-ED60-4C8E-9091-BC287335ACBA}"/>
    <cellStyle name="Normal 26 12 4 3" xfId="30275" xr:uid="{BF4F234D-7D7A-4821-B7AB-FAEED4266C2D}"/>
    <cellStyle name="Normal 26 12 4 4" xfId="30276" xr:uid="{8ACE6DDB-26E0-4855-B82D-C874E1843EDD}"/>
    <cellStyle name="Normal 26 12 4 5" xfId="30277" xr:uid="{7BA3E5D1-AAFD-48CD-9BB2-D5446CFE4169}"/>
    <cellStyle name="Normal 26 12 4 6" xfId="30278" xr:uid="{08323258-5795-4383-A3D7-65963C88425F}"/>
    <cellStyle name="Normal 26 12 5" xfId="30279" xr:uid="{8260EB2B-12B3-4586-9B6C-50BF9001F070}"/>
    <cellStyle name="Normal 26 12 5 2" xfId="30280" xr:uid="{F95B2AFB-B544-4DBE-8620-D719E1558814}"/>
    <cellStyle name="Normal 26 12 5 3" xfId="30281" xr:uid="{AB0E7D11-5BB8-4C24-A775-F10E1E381800}"/>
    <cellStyle name="Normal 26 12 5 4" xfId="30282" xr:uid="{3ED59C21-1C4E-4ADA-A6CC-E0E147ED7535}"/>
    <cellStyle name="Normal 26 12 5 5" xfId="30283" xr:uid="{BB580AC7-CFAE-40DF-8DCD-B354E811C583}"/>
    <cellStyle name="Normal 26 12 5 6" xfId="30284" xr:uid="{58FE4328-8353-403F-956F-AD2D3F7A6D6A}"/>
    <cellStyle name="Normal 26 12 6" xfId="30285" xr:uid="{6C9A7DCF-3EEE-4C1D-8DAF-D93E29AAF1F9}"/>
    <cellStyle name="Normal 26 12 6 2" xfId="30286" xr:uid="{CE13A018-1231-4A03-93AD-4C1C53AFE6DC}"/>
    <cellStyle name="Normal 26 12 6 3" xfId="30287" xr:uid="{2CB6F003-298D-4330-8D04-024A36CEDFE3}"/>
    <cellStyle name="Normal 26 12 6 4" xfId="30288" xr:uid="{16784DB0-AA6D-46EA-AF69-633246F1D8D3}"/>
    <cellStyle name="Normal 26 12 6 5" xfId="30289" xr:uid="{F4164EB0-01A8-4E1B-8EB1-6999B57A191E}"/>
    <cellStyle name="Normal 26 12 6 6" xfId="30290" xr:uid="{BBD0615C-E5BA-4DB5-871B-41E5D99F8AAD}"/>
    <cellStyle name="Normal 26 12 7" xfId="30291" xr:uid="{A5E29775-5B30-447A-AEB8-C644D54E0538}"/>
    <cellStyle name="Normal 26 12 7 2" xfId="30292" xr:uid="{7295AD4F-130C-4649-B841-9C7C724B9235}"/>
    <cellStyle name="Normal 26 12 7 3" xfId="30293" xr:uid="{DC388895-DA4E-4FA7-8E12-3D085C418432}"/>
    <cellStyle name="Normal 26 12 7 4" xfId="30294" xr:uid="{CE3E4353-4BE9-4911-B66B-610E344D3085}"/>
    <cellStyle name="Normal 26 12 7 5" xfId="30295" xr:uid="{5B3B9332-B5A6-4F15-8F18-18FA919515C2}"/>
    <cellStyle name="Normal 26 12 7 6" xfId="30296" xr:uid="{DB94F85D-B5C4-4BAF-9D31-0D82E1AEFD3C}"/>
    <cellStyle name="Normal 26 12 8" xfId="30297" xr:uid="{FE7E2E97-1E4E-4896-AC6C-EAD64C9A791B}"/>
    <cellStyle name="Normal 26 12 8 2" xfId="30298" xr:uid="{F2608C25-1CE8-4154-8D91-8218F541087A}"/>
    <cellStyle name="Normal 26 12 8 3" xfId="30299" xr:uid="{F6EA7803-7BB4-4B45-8A7D-F4F7DE04FDFE}"/>
    <cellStyle name="Normal 26 12 8 4" xfId="30300" xr:uid="{CB62651A-66B2-4072-8931-651CED37AD44}"/>
    <cellStyle name="Normal 26 12 8 5" xfId="30301" xr:uid="{C0E71BC7-558D-45A4-A498-815A8AC7B546}"/>
    <cellStyle name="Normal 26 12 8 6" xfId="30302" xr:uid="{5AC04B32-FF81-4B07-B5C7-3C800A3B92C0}"/>
    <cellStyle name="Normal 26 12 9" xfId="30303" xr:uid="{177F22A1-6E52-42C7-9079-308AA3A21B89}"/>
    <cellStyle name="Normal 26 13" xfId="30304" xr:uid="{7FC27688-BCF7-404D-9403-F68BCA1FD207}"/>
    <cellStyle name="Normal 26 13 10" xfId="30305" xr:uid="{48CE7F86-D440-4B6A-A0CD-D4DE83C4485E}"/>
    <cellStyle name="Normal 26 13 11" xfId="30306" xr:uid="{5187C6C6-1E86-44F8-9935-E93070D2608B}"/>
    <cellStyle name="Normal 26 13 12" xfId="30307" xr:uid="{3AD4CC0C-A528-4BF5-A75E-D6F162A42C18}"/>
    <cellStyle name="Normal 26 13 13" xfId="30308" xr:uid="{FF92BAE9-93AB-4DDE-8DB1-222CEC290CC1}"/>
    <cellStyle name="Normal 26 13 2" xfId="30309" xr:uid="{8B6A9D27-7907-4598-9796-BEBA0B9B5788}"/>
    <cellStyle name="Normal 26 13 2 2" xfId="30310" xr:uid="{1D3CF862-2C06-41B3-AE18-E10F4D5804FC}"/>
    <cellStyle name="Normal 26 13 2 3" xfId="30311" xr:uid="{13FE2B82-9ACC-452C-9237-CEF6E3908AAB}"/>
    <cellStyle name="Normal 26 13 2 4" xfId="30312" xr:uid="{29250ABA-B4C7-4013-AC8C-158C33F981ED}"/>
    <cellStyle name="Normal 26 13 2 5" xfId="30313" xr:uid="{C21394AD-9919-4262-8AB2-30461F55D710}"/>
    <cellStyle name="Normal 26 13 2 6" xfId="30314" xr:uid="{FB9CDBFB-3527-4D0E-B167-A2EAFA329FF7}"/>
    <cellStyle name="Normal 26 13 3" xfId="30315" xr:uid="{93442A62-FF5E-4B4E-82F7-34C65FE1D88D}"/>
    <cellStyle name="Normal 26 13 3 2" xfId="30316" xr:uid="{8BFACB00-83F8-4D1E-81EB-86CA2242BA05}"/>
    <cellStyle name="Normal 26 13 3 3" xfId="30317" xr:uid="{05851779-8209-430A-847A-8E15641073CE}"/>
    <cellStyle name="Normal 26 13 3 4" xfId="30318" xr:uid="{70E93B0E-768F-40D7-9DEC-251A4C31B0E3}"/>
    <cellStyle name="Normal 26 13 3 5" xfId="30319" xr:uid="{9AE9C7C2-9984-4CB7-96DD-8B62DD859447}"/>
    <cellStyle name="Normal 26 13 3 6" xfId="30320" xr:uid="{972EC237-4D70-4574-9680-E9CCE01624A4}"/>
    <cellStyle name="Normal 26 13 4" xfId="30321" xr:uid="{2519F4FC-9D02-42C2-B394-62C1B08A0149}"/>
    <cellStyle name="Normal 26 13 4 2" xfId="30322" xr:uid="{2EF8BFB4-CF5D-4316-82D8-D283F7AD7AEE}"/>
    <cellStyle name="Normal 26 13 4 3" xfId="30323" xr:uid="{F1647F51-AE81-41F1-AC45-5EBBCE47A7CA}"/>
    <cellStyle name="Normal 26 13 4 4" xfId="30324" xr:uid="{8F14DA16-5A0E-4497-8438-856DC2034919}"/>
    <cellStyle name="Normal 26 13 4 5" xfId="30325" xr:uid="{D22C29F4-FBA1-4343-9CA4-EAD47406031B}"/>
    <cellStyle name="Normal 26 13 4 6" xfId="30326" xr:uid="{9EDF07BF-0E9F-4A1A-8307-9BC4AF906206}"/>
    <cellStyle name="Normal 26 13 5" xfId="30327" xr:uid="{94C3EFE1-E766-47D5-AFC1-0B680F9B1D3F}"/>
    <cellStyle name="Normal 26 13 5 2" xfId="30328" xr:uid="{BFE1FB7F-248C-430A-A57B-8721A5574457}"/>
    <cellStyle name="Normal 26 13 5 3" xfId="30329" xr:uid="{1FBB49BF-A69F-46BD-A14C-43E089968813}"/>
    <cellStyle name="Normal 26 13 5 4" xfId="30330" xr:uid="{09C6552C-C296-4FCB-ABF4-BE7729F42596}"/>
    <cellStyle name="Normal 26 13 5 5" xfId="30331" xr:uid="{0C506A5D-8353-4049-B64F-A8D509E26FF4}"/>
    <cellStyle name="Normal 26 13 5 6" xfId="30332" xr:uid="{3C92521F-558C-42D8-BC2F-0BDC5587EB90}"/>
    <cellStyle name="Normal 26 13 6" xfId="30333" xr:uid="{333388D1-84BF-4006-91CA-927184299E09}"/>
    <cellStyle name="Normal 26 13 6 2" xfId="30334" xr:uid="{BC41C12C-1850-4419-86D6-A5FBB515BB35}"/>
    <cellStyle name="Normal 26 13 6 3" xfId="30335" xr:uid="{B38AA82E-FAEC-4A3C-A808-29AE2BC8F6BB}"/>
    <cellStyle name="Normal 26 13 6 4" xfId="30336" xr:uid="{2802C3A8-D937-469E-B7B4-FFDE90AB083C}"/>
    <cellStyle name="Normal 26 13 6 5" xfId="30337" xr:uid="{82DCC414-9D76-4448-B733-AE3EDC01A01B}"/>
    <cellStyle name="Normal 26 13 6 6" xfId="30338" xr:uid="{31BF0304-419D-44F0-83EA-2A1371DD7DF7}"/>
    <cellStyle name="Normal 26 13 7" xfId="30339" xr:uid="{07B78A9D-5C7B-4C32-91F7-1CB123B01B1F}"/>
    <cellStyle name="Normal 26 13 7 2" xfId="30340" xr:uid="{C8650C35-87B6-4F77-8273-B4CFA24DB4D1}"/>
    <cellStyle name="Normal 26 13 7 3" xfId="30341" xr:uid="{10D67764-0662-4AD1-948B-EC0AB5DA5230}"/>
    <cellStyle name="Normal 26 13 7 4" xfId="30342" xr:uid="{5C9B9778-DA0D-4912-AD05-649226B10F86}"/>
    <cellStyle name="Normal 26 13 7 5" xfId="30343" xr:uid="{F12F9653-F403-4D33-B25B-9A7FB71055FA}"/>
    <cellStyle name="Normal 26 13 7 6" xfId="30344" xr:uid="{E2F4A137-C046-429B-8BA9-4A62F24CCBEC}"/>
    <cellStyle name="Normal 26 13 8" xfId="30345" xr:uid="{C4987AE1-7F87-48A5-AE99-75A34F5BCC90}"/>
    <cellStyle name="Normal 26 13 8 2" xfId="30346" xr:uid="{7DEC8B48-86F7-4286-84C2-2375C706B476}"/>
    <cellStyle name="Normal 26 13 8 3" xfId="30347" xr:uid="{860B066D-BD30-40AD-8164-79D874E3BF91}"/>
    <cellStyle name="Normal 26 13 8 4" xfId="30348" xr:uid="{1971B91E-297F-47D7-9A44-BF854E910615}"/>
    <cellStyle name="Normal 26 13 8 5" xfId="30349" xr:uid="{2452BED3-00A4-455C-BF7C-B334C7D44596}"/>
    <cellStyle name="Normal 26 13 8 6" xfId="30350" xr:uid="{033248D8-38CB-4BB2-B82B-BE6BFDE503EC}"/>
    <cellStyle name="Normal 26 13 9" xfId="30351" xr:uid="{423646C3-22CC-41E6-9791-A4E4E5D6DEE3}"/>
    <cellStyle name="Normal 26 14" xfId="30352" xr:uid="{05B53866-E92A-4EBC-B6F6-00DFB1EF05CD}"/>
    <cellStyle name="Normal 26 14 10" xfId="30353" xr:uid="{BABC9FED-9323-4AA6-84B9-081C9464A8EC}"/>
    <cellStyle name="Normal 26 14 11" xfId="30354" xr:uid="{144D622D-099C-45BF-B15F-C524F3F8C705}"/>
    <cellStyle name="Normal 26 14 12" xfId="30355" xr:uid="{4A2ED43F-E2CA-4EDD-B878-767029CC447A}"/>
    <cellStyle name="Normal 26 14 13" xfId="30356" xr:uid="{60FB3164-E5B0-4079-881E-957055153EFB}"/>
    <cellStyle name="Normal 26 14 2" xfId="30357" xr:uid="{30A28940-0DDB-4306-BCDD-3E6170082B0F}"/>
    <cellStyle name="Normal 26 14 2 2" xfId="30358" xr:uid="{A35D5521-45B8-446F-8104-AC9E967323A6}"/>
    <cellStyle name="Normal 26 14 2 3" xfId="30359" xr:uid="{98F20DD4-4DC1-4E3E-BC75-17050343BC73}"/>
    <cellStyle name="Normal 26 14 2 4" xfId="30360" xr:uid="{64355AF6-26EE-4F51-959F-BBB513A89916}"/>
    <cellStyle name="Normal 26 14 2 5" xfId="30361" xr:uid="{289FEDD7-1CD7-4B72-AA25-489EC2678C1C}"/>
    <cellStyle name="Normal 26 14 2 6" xfId="30362" xr:uid="{B5592998-031D-4912-936B-F704E39F61CE}"/>
    <cellStyle name="Normal 26 14 3" xfId="30363" xr:uid="{5A6A5191-3560-4A3D-9B8A-A7DA5FA9616E}"/>
    <cellStyle name="Normal 26 14 3 2" xfId="30364" xr:uid="{E8767CE9-FA50-404B-A42F-8418FDCE8EFE}"/>
    <cellStyle name="Normal 26 14 3 3" xfId="30365" xr:uid="{1E09293B-7DD1-40A7-B6D2-679BB6E69BE4}"/>
    <cellStyle name="Normal 26 14 3 4" xfId="30366" xr:uid="{BF365D6E-E189-4A90-BBBA-11E278A3126F}"/>
    <cellStyle name="Normal 26 14 3 5" xfId="30367" xr:uid="{686E7787-4DFA-4407-8A4E-23606310FCC1}"/>
    <cellStyle name="Normal 26 14 3 6" xfId="30368" xr:uid="{FDB116CA-C019-4631-91CC-B0288552A46A}"/>
    <cellStyle name="Normal 26 14 4" xfId="30369" xr:uid="{8C254138-16FF-485D-878C-1B5414E95C29}"/>
    <cellStyle name="Normal 26 14 4 2" xfId="30370" xr:uid="{16FB2C7C-C6BA-4485-9CE0-D02ADB1BE74C}"/>
    <cellStyle name="Normal 26 14 4 3" xfId="30371" xr:uid="{FC9E39DE-62E2-4E57-9FAD-85B6329E4258}"/>
    <cellStyle name="Normal 26 14 4 4" xfId="30372" xr:uid="{D5E9A571-8668-4541-9670-7E992BB389D5}"/>
    <cellStyle name="Normal 26 14 4 5" xfId="30373" xr:uid="{23CF18D7-8E5A-45E7-B74E-F8D70A1444F4}"/>
    <cellStyle name="Normal 26 14 4 6" xfId="30374" xr:uid="{B72CE131-9D00-4BDA-95AC-A31FFB951C89}"/>
    <cellStyle name="Normal 26 14 5" xfId="30375" xr:uid="{700108A4-5603-4961-B726-75B6239D5944}"/>
    <cellStyle name="Normal 26 14 5 2" xfId="30376" xr:uid="{5E7FF193-E52B-4917-9497-069C03CF087E}"/>
    <cellStyle name="Normal 26 14 5 3" xfId="30377" xr:uid="{44E9144A-2829-416D-892D-FC9F73B6473B}"/>
    <cellStyle name="Normal 26 14 5 4" xfId="30378" xr:uid="{9C52FE26-C369-4EB4-A4C5-C4EDA19B5058}"/>
    <cellStyle name="Normal 26 14 5 5" xfId="30379" xr:uid="{FEC38053-B4E0-47E6-8AE6-B4B8D4DE22E9}"/>
    <cellStyle name="Normal 26 14 5 6" xfId="30380" xr:uid="{D6615364-172C-4A99-B24E-8EE4C758C764}"/>
    <cellStyle name="Normal 26 14 6" xfId="30381" xr:uid="{A4839E9F-8783-44E2-9384-3A198C274126}"/>
    <cellStyle name="Normal 26 14 6 2" xfId="30382" xr:uid="{06F46185-0875-48A7-96A9-12EF36DAE553}"/>
    <cellStyle name="Normal 26 14 6 3" xfId="30383" xr:uid="{73402517-8F1C-45A8-A51E-511F8CFCC0E8}"/>
    <cellStyle name="Normal 26 14 6 4" xfId="30384" xr:uid="{778792F1-34A6-4F17-B46E-75C0ED1EC349}"/>
    <cellStyle name="Normal 26 14 6 5" xfId="30385" xr:uid="{C254F25B-3D3E-4024-8796-97490C2D9C7E}"/>
    <cellStyle name="Normal 26 14 6 6" xfId="30386" xr:uid="{CCED3220-75D5-4666-8478-1200ABB710F0}"/>
    <cellStyle name="Normal 26 14 7" xfId="30387" xr:uid="{3DCA73A8-5502-4CF9-AA6D-411CD9DA1E0A}"/>
    <cellStyle name="Normal 26 14 7 2" xfId="30388" xr:uid="{8EB73934-286F-431C-BE2E-3D7EF670A951}"/>
    <cellStyle name="Normal 26 14 7 3" xfId="30389" xr:uid="{11944E45-0C64-4DBA-AA72-72C8AC735EE6}"/>
    <cellStyle name="Normal 26 14 7 4" xfId="30390" xr:uid="{F0DE9380-BF2D-45BC-B6EC-99E5869FA61F}"/>
    <cellStyle name="Normal 26 14 7 5" xfId="30391" xr:uid="{DF7D0C03-8BB3-46B3-A9FD-ACA3BE94064B}"/>
    <cellStyle name="Normal 26 14 7 6" xfId="30392" xr:uid="{B0A0C550-FD72-4687-8430-E5859AE642FA}"/>
    <cellStyle name="Normal 26 14 8" xfId="30393" xr:uid="{7FAA5B65-9EE4-40EF-ACAC-F3ACDBD9FEBB}"/>
    <cellStyle name="Normal 26 14 8 2" xfId="30394" xr:uid="{1F18F85A-89DF-4BB8-A821-23FB568EE587}"/>
    <cellStyle name="Normal 26 14 8 3" xfId="30395" xr:uid="{B6975178-97AC-4444-89B9-6AD9F15754D3}"/>
    <cellStyle name="Normal 26 14 8 4" xfId="30396" xr:uid="{B71F64E4-CD24-4C77-B9E6-2BFDCD408448}"/>
    <cellStyle name="Normal 26 14 8 5" xfId="30397" xr:uid="{AA8E3A24-92C2-4352-8556-E77CE2C0A29B}"/>
    <cellStyle name="Normal 26 14 8 6" xfId="30398" xr:uid="{50A84D7A-7460-4FCD-92CB-46FF309F20D5}"/>
    <cellStyle name="Normal 26 14 9" xfId="30399" xr:uid="{5F58E34E-ABCB-4388-BBFF-8A55B3658FAD}"/>
    <cellStyle name="Normal 26 15" xfId="30400" xr:uid="{348FA72E-D474-4B73-A5CD-AB978B3E7B88}"/>
    <cellStyle name="Normal 26 15 10" xfId="30401" xr:uid="{76A9D368-0237-438F-B8EE-FDB09F645231}"/>
    <cellStyle name="Normal 26 15 11" xfId="30402" xr:uid="{8BDDEEE3-7058-4603-ADB1-E89042AE949F}"/>
    <cellStyle name="Normal 26 15 12" xfId="30403" xr:uid="{82F76AD8-CCA0-43D3-AC96-4EB0FA8BEC20}"/>
    <cellStyle name="Normal 26 15 13" xfId="30404" xr:uid="{C70D3483-E650-481C-8563-EDAD9E319D42}"/>
    <cellStyle name="Normal 26 15 2" xfId="30405" xr:uid="{A2770ACE-3F47-48C1-AFCE-5B8BF46E8A5D}"/>
    <cellStyle name="Normal 26 15 2 2" xfId="30406" xr:uid="{6C4C9366-07B0-4140-BE5C-87ED2A5B61CE}"/>
    <cellStyle name="Normal 26 15 2 3" xfId="30407" xr:uid="{102B4C12-801F-4902-A205-5F6A9FD0F0DB}"/>
    <cellStyle name="Normal 26 15 2 4" xfId="30408" xr:uid="{C47F7BED-35F6-4FBB-865A-43C5AB27230B}"/>
    <cellStyle name="Normal 26 15 2 5" xfId="30409" xr:uid="{50ED4C4E-D0A7-4C1A-A6E2-1D2EC6A86375}"/>
    <cellStyle name="Normal 26 15 2 6" xfId="30410" xr:uid="{D896E703-D921-4B42-8556-D037461CD182}"/>
    <cellStyle name="Normal 26 15 3" xfId="30411" xr:uid="{AE073747-B78A-41A9-AF35-5B7C0558EB4B}"/>
    <cellStyle name="Normal 26 15 3 2" xfId="30412" xr:uid="{E7691F9C-A9C4-45D0-898A-651E132C150C}"/>
    <cellStyle name="Normal 26 15 3 3" xfId="30413" xr:uid="{46FACC0B-4422-4FE6-B000-317BFCAAA59F}"/>
    <cellStyle name="Normal 26 15 3 4" xfId="30414" xr:uid="{A29C590C-4F61-474F-8C5F-B6BA120BF5F5}"/>
    <cellStyle name="Normal 26 15 3 5" xfId="30415" xr:uid="{8B162997-8139-4456-AAF7-BDB1A31A164C}"/>
    <cellStyle name="Normal 26 15 3 6" xfId="30416" xr:uid="{17A80DF4-07F5-4AD2-A3CB-A54447083357}"/>
    <cellStyle name="Normal 26 15 4" xfId="30417" xr:uid="{1CDD095C-6430-46F6-96DC-0EDD86264914}"/>
    <cellStyle name="Normal 26 15 4 2" xfId="30418" xr:uid="{8D96A1CA-8CB3-4C5D-816E-35FEEE9AD404}"/>
    <cellStyle name="Normal 26 15 4 3" xfId="30419" xr:uid="{4C23A1A7-EEF0-4878-884B-650369266FDB}"/>
    <cellStyle name="Normal 26 15 4 4" xfId="30420" xr:uid="{9E7E417B-5978-40C2-AE85-2C55D41437FF}"/>
    <cellStyle name="Normal 26 15 4 5" xfId="30421" xr:uid="{AF1F00F3-9D67-4465-AE0B-3D67DC323E1E}"/>
    <cellStyle name="Normal 26 15 4 6" xfId="30422" xr:uid="{5DEF88C1-2DE2-42DE-B82F-71102C229E74}"/>
    <cellStyle name="Normal 26 15 5" xfId="30423" xr:uid="{765C472A-1BEB-4BFF-A399-B49A542AF037}"/>
    <cellStyle name="Normal 26 15 5 2" xfId="30424" xr:uid="{633EEEF3-67F3-4374-8E06-DDEE7047EA9A}"/>
    <cellStyle name="Normal 26 15 5 3" xfId="30425" xr:uid="{76A5B1B0-E42B-47FB-BED4-4AF18C475BE8}"/>
    <cellStyle name="Normal 26 15 5 4" xfId="30426" xr:uid="{0D429419-DEC9-4E65-9DA9-EB8D46B3A40A}"/>
    <cellStyle name="Normal 26 15 5 5" xfId="30427" xr:uid="{DCBA41C1-6B72-4B95-8565-F1C244B289CF}"/>
    <cellStyle name="Normal 26 15 5 6" xfId="30428" xr:uid="{6434FDB6-DD5B-4564-8E45-49803C16DAED}"/>
    <cellStyle name="Normal 26 15 6" xfId="30429" xr:uid="{109AAD0D-45F1-4793-9CA9-0392BC858074}"/>
    <cellStyle name="Normal 26 15 6 2" xfId="30430" xr:uid="{411D0A1B-89B1-4D8B-B701-E1A1195B3A07}"/>
    <cellStyle name="Normal 26 15 6 3" xfId="30431" xr:uid="{897AEDCE-FB36-412E-B9F2-5E184FB242FD}"/>
    <cellStyle name="Normal 26 15 6 4" xfId="30432" xr:uid="{C5A783A5-8BE4-4A4F-AD94-FD2796BCCE7E}"/>
    <cellStyle name="Normal 26 15 6 5" xfId="30433" xr:uid="{704D1848-3271-462C-865D-B9BAB51D6FCF}"/>
    <cellStyle name="Normal 26 15 6 6" xfId="30434" xr:uid="{AC8FFCDA-2E57-4120-AD35-8C0B3F381BCA}"/>
    <cellStyle name="Normal 26 15 7" xfId="30435" xr:uid="{443EEA3A-7585-4E87-91F0-7F895AEAD09D}"/>
    <cellStyle name="Normal 26 15 7 2" xfId="30436" xr:uid="{6EDD3A75-9B98-4C59-8980-79C43D9E4B9F}"/>
    <cellStyle name="Normal 26 15 7 3" xfId="30437" xr:uid="{3CE9AD8C-5880-4A43-8F61-7006B02BFDF0}"/>
    <cellStyle name="Normal 26 15 7 4" xfId="30438" xr:uid="{6E2DDFEC-AB91-4746-BA92-C36C4360595B}"/>
    <cellStyle name="Normal 26 15 7 5" xfId="30439" xr:uid="{FDEC6C68-DE56-4C80-A61E-BF78B1009CAA}"/>
    <cellStyle name="Normal 26 15 7 6" xfId="30440" xr:uid="{B91B264E-82A0-4EC9-9EA6-C31F02012C73}"/>
    <cellStyle name="Normal 26 15 8" xfId="30441" xr:uid="{30DA4B0B-7D64-444D-8E20-C2301D57A34F}"/>
    <cellStyle name="Normal 26 15 8 2" xfId="30442" xr:uid="{F9B03166-BEB0-450B-A8AB-81800DA686BB}"/>
    <cellStyle name="Normal 26 15 8 3" xfId="30443" xr:uid="{D629BD92-86F6-40C5-859D-057D6DF2C54F}"/>
    <cellStyle name="Normal 26 15 8 4" xfId="30444" xr:uid="{3F97DFF2-73F2-4430-AA4A-D5F7DF311322}"/>
    <cellStyle name="Normal 26 15 8 5" xfId="30445" xr:uid="{B850B885-9975-4499-9DC9-CD000F2A046B}"/>
    <cellStyle name="Normal 26 15 8 6" xfId="30446" xr:uid="{331ED6D9-B87D-433C-8D0C-13BE8B6D960E}"/>
    <cellStyle name="Normal 26 15 9" xfId="30447" xr:uid="{F3BA027B-88B4-479C-88D2-722E53D527A7}"/>
    <cellStyle name="Normal 26 16" xfId="30448" xr:uid="{6FB401F0-B638-49A6-848A-E50D83BC96E3}"/>
    <cellStyle name="Normal 26 16 10" xfId="30449" xr:uid="{87583FFE-F930-41F0-91E7-10E50B62B8B7}"/>
    <cellStyle name="Normal 26 16 11" xfId="30450" xr:uid="{7521A5DE-956A-4560-ACA2-C66091B604DD}"/>
    <cellStyle name="Normal 26 16 12" xfId="30451" xr:uid="{EB03CD2C-1573-415D-9AC4-5357F00D4C1A}"/>
    <cellStyle name="Normal 26 16 13" xfId="30452" xr:uid="{B8AA1269-C234-446F-8264-DC064F8F11F8}"/>
    <cellStyle name="Normal 26 16 2" xfId="30453" xr:uid="{9FE6CC25-CD68-4F80-B55B-522255DE2BD1}"/>
    <cellStyle name="Normal 26 16 2 2" xfId="30454" xr:uid="{0CD49293-620D-4597-9A28-61C3B170BB81}"/>
    <cellStyle name="Normal 26 16 2 3" xfId="30455" xr:uid="{0D72C242-39D2-41F2-9189-A60D5FBB2CDF}"/>
    <cellStyle name="Normal 26 16 2 4" xfId="30456" xr:uid="{EE128E38-F7B3-4751-90A0-EBFB90384585}"/>
    <cellStyle name="Normal 26 16 2 5" xfId="30457" xr:uid="{09884462-807C-4E3E-9B25-7DC72B69CA4C}"/>
    <cellStyle name="Normal 26 16 2 6" xfId="30458" xr:uid="{AB7D08D0-AA0E-4A0D-9DAC-E6988521D756}"/>
    <cellStyle name="Normal 26 16 3" xfId="30459" xr:uid="{F1B9C7B5-5CA5-4E38-8C61-36DECD2DC63C}"/>
    <cellStyle name="Normal 26 16 3 2" xfId="30460" xr:uid="{B21D661F-2EFB-44F1-9251-D2EE453F1B69}"/>
    <cellStyle name="Normal 26 16 3 3" xfId="30461" xr:uid="{0DF90649-1873-4FFE-AB61-177E17A3BC77}"/>
    <cellStyle name="Normal 26 16 3 4" xfId="30462" xr:uid="{8EF892FE-4C9D-4604-8C91-3690D349CB3B}"/>
    <cellStyle name="Normal 26 16 3 5" xfId="30463" xr:uid="{4DF8D3E9-E2FC-4767-8974-57E77B383D4C}"/>
    <cellStyle name="Normal 26 16 3 6" xfId="30464" xr:uid="{CE481EF7-9088-4077-9596-A693B1C52E1F}"/>
    <cellStyle name="Normal 26 16 4" xfId="30465" xr:uid="{03B15156-A1E6-4E23-BB08-BD62D77A58D3}"/>
    <cellStyle name="Normal 26 16 4 2" xfId="30466" xr:uid="{C9D65AB2-046C-4FC6-8A76-5BB8993AD0C6}"/>
    <cellStyle name="Normal 26 16 4 3" xfId="30467" xr:uid="{147ED2A9-5310-44FB-AE4F-79E448FE44E2}"/>
    <cellStyle name="Normal 26 16 4 4" xfId="30468" xr:uid="{BAE693EB-089F-40C8-B60A-38B1883D88AF}"/>
    <cellStyle name="Normal 26 16 4 5" xfId="30469" xr:uid="{D794AA74-C990-45F1-AE59-38622ED696FB}"/>
    <cellStyle name="Normal 26 16 4 6" xfId="30470" xr:uid="{EB66D1FE-2BD6-46C6-A44A-3642190354FD}"/>
    <cellStyle name="Normal 26 16 5" xfId="30471" xr:uid="{7E04FD1B-F142-4934-BCE1-A507DF254D30}"/>
    <cellStyle name="Normal 26 16 5 2" xfId="30472" xr:uid="{7FA3DB29-CDA0-4266-876B-51DA633B46DD}"/>
    <cellStyle name="Normal 26 16 5 3" xfId="30473" xr:uid="{FDBCD866-41A4-4D1D-BCF7-901EB2C35C94}"/>
    <cellStyle name="Normal 26 16 5 4" xfId="30474" xr:uid="{8568EFD2-81FA-43A9-9E52-030DDD7197F9}"/>
    <cellStyle name="Normal 26 16 5 5" xfId="30475" xr:uid="{5C5879FB-0A2F-4306-B8C7-3D3FD07CEE91}"/>
    <cellStyle name="Normal 26 16 5 6" xfId="30476" xr:uid="{BC2D8A60-7698-4713-807C-F9E3949CA621}"/>
    <cellStyle name="Normal 26 16 6" xfId="30477" xr:uid="{4528F6CE-CCC5-4E74-950A-6C2A634A1967}"/>
    <cellStyle name="Normal 26 16 6 2" xfId="30478" xr:uid="{7C064479-2EC4-4794-8944-C698AD20B70D}"/>
    <cellStyle name="Normal 26 16 6 3" xfId="30479" xr:uid="{FBEA600E-2F9C-48DF-9E1C-C69F95018840}"/>
    <cellStyle name="Normal 26 16 6 4" xfId="30480" xr:uid="{B46E25F7-4C30-460E-8F1F-96742F57D979}"/>
    <cellStyle name="Normal 26 16 6 5" xfId="30481" xr:uid="{129E130B-F5C1-422A-87B4-696AAB832F29}"/>
    <cellStyle name="Normal 26 16 6 6" xfId="30482" xr:uid="{DD31912C-35A3-4567-B0D6-E8DD3FC7F290}"/>
    <cellStyle name="Normal 26 16 7" xfId="30483" xr:uid="{F72CE527-4C36-4236-A7D1-F9F2B5BF0F63}"/>
    <cellStyle name="Normal 26 16 7 2" xfId="30484" xr:uid="{746B27A9-D7DF-46C8-B693-E44818EE1557}"/>
    <cellStyle name="Normal 26 16 7 3" xfId="30485" xr:uid="{49AFDD0C-4A0E-4786-8031-97224A4356A8}"/>
    <cellStyle name="Normal 26 16 7 4" xfId="30486" xr:uid="{749D8161-8E9E-4293-AFD8-17E84A899829}"/>
    <cellStyle name="Normal 26 16 7 5" xfId="30487" xr:uid="{53D391C7-14A4-475F-9D01-ADAC0D32AF35}"/>
    <cellStyle name="Normal 26 16 7 6" xfId="30488" xr:uid="{BB17F29E-AA4E-427B-B80F-C285D5BC9F3B}"/>
    <cellStyle name="Normal 26 16 8" xfId="30489" xr:uid="{D9AE1F91-B829-4A3A-9B3F-E3144A9D4D51}"/>
    <cellStyle name="Normal 26 16 8 2" xfId="30490" xr:uid="{066A800D-F22E-404A-8480-72B7FDE4B443}"/>
    <cellStyle name="Normal 26 16 8 3" xfId="30491" xr:uid="{E2023559-9579-4FD7-ACD0-F0761ADB63D6}"/>
    <cellStyle name="Normal 26 16 8 4" xfId="30492" xr:uid="{FFD5DB85-F9F7-4885-A924-3FD8BE9ED2F8}"/>
    <cellStyle name="Normal 26 16 8 5" xfId="30493" xr:uid="{F306B626-26E2-4946-B561-C532AA830109}"/>
    <cellStyle name="Normal 26 16 8 6" xfId="30494" xr:uid="{9270E5B2-58A3-42AF-8255-A259F875FD3E}"/>
    <cellStyle name="Normal 26 16 9" xfId="30495" xr:uid="{34606F67-D326-4726-A7A2-54A0D2924947}"/>
    <cellStyle name="Normal 26 17" xfId="30496" xr:uid="{968A8263-A72D-450C-814A-EB59618CD5BC}"/>
    <cellStyle name="Normal 26 17 10" xfId="30497" xr:uid="{0A2A4544-8B5B-45A8-B6FD-12675CFBFEBE}"/>
    <cellStyle name="Normal 26 17 11" xfId="30498" xr:uid="{4373A397-9D67-4169-98A8-8D13F7E245C9}"/>
    <cellStyle name="Normal 26 17 12" xfId="30499" xr:uid="{D67F9982-9EBE-430F-BFF1-38755DAEB596}"/>
    <cellStyle name="Normal 26 17 13" xfId="30500" xr:uid="{23452049-426C-4CBD-95AD-717B17EC0CB8}"/>
    <cellStyle name="Normal 26 17 2" xfId="30501" xr:uid="{F0EC4A1B-B61D-4414-AC5E-6CC1EFDA9877}"/>
    <cellStyle name="Normal 26 17 2 2" xfId="30502" xr:uid="{73361A76-E3FE-4FEC-818F-221E38E66266}"/>
    <cellStyle name="Normal 26 17 2 3" xfId="30503" xr:uid="{335E04F4-5971-4B42-978C-8BCFC5ABFADA}"/>
    <cellStyle name="Normal 26 17 2 4" xfId="30504" xr:uid="{A9B5FB95-3714-44FE-A287-7EE5D7D9587D}"/>
    <cellStyle name="Normal 26 17 2 5" xfId="30505" xr:uid="{BF331A25-9D81-426C-8CFE-345BB157ADAB}"/>
    <cellStyle name="Normal 26 17 2 6" xfId="30506" xr:uid="{8FBA8B67-C3E1-4716-BACA-3C37A0369C4B}"/>
    <cellStyle name="Normal 26 17 3" xfId="30507" xr:uid="{7635B218-1325-4DE8-8545-185E84C403EF}"/>
    <cellStyle name="Normal 26 17 3 2" xfId="30508" xr:uid="{CA632243-F0FB-43BB-AA15-E466F9A9AC26}"/>
    <cellStyle name="Normal 26 17 3 3" xfId="30509" xr:uid="{F21DC4D4-6405-4B62-A7B3-0E867D7BDABB}"/>
    <cellStyle name="Normal 26 17 3 4" xfId="30510" xr:uid="{417038B2-8AF3-448B-B68B-3520C53496E9}"/>
    <cellStyle name="Normal 26 17 3 5" xfId="30511" xr:uid="{6002FC95-229D-4BE9-9F7A-6898AF15A55D}"/>
    <cellStyle name="Normal 26 17 3 6" xfId="30512" xr:uid="{5AC51E5C-9EDF-4755-96D3-3DA300280557}"/>
    <cellStyle name="Normal 26 17 4" xfId="30513" xr:uid="{65DDD63D-9053-4162-8B60-D9984B08313D}"/>
    <cellStyle name="Normal 26 17 4 2" xfId="30514" xr:uid="{496E6DEC-9BC1-4341-930E-80D9C1C48C88}"/>
    <cellStyle name="Normal 26 17 4 3" xfId="30515" xr:uid="{4E45E66A-66B2-4E8C-ACFD-9117BAE13A30}"/>
    <cellStyle name="Normal 26 17 4 4" xfId="30516" xr:uid="{102D4524-AA23-40C1-966A-50894C349091}"/>
    <cellStyle name="Normal 26 17 4 5" xfId="30517" xr:uid="{5F6860B5-E236-4CE1-A190-4B18C75C1F89}"/>
    <cellStyle name="Normal 26 17 4 6" xfId="30518" xr:uid="{5AEB5C9B-E1B7-4489-9DBD-3EC6DE50E9B7}"/>
    <cellStyle name="Normal 26 17 5" xfId="30519" xr:uid="{5A6724F5-D615-4C48-9913-04DAE8A3914E}"/>
    <cellStyle name="Normal 26 17 5 2" xfId="30520" xr:uid="{B42104FB-1942-4253-8C51-ED5AD65462F7}"/>
    <cellStyle name="Normal 26 17 5 3" xfId="30521" xr:uid="{39D752AD-CDA3-4F2B-BE10-9EB7FB0812C2}"/>
    <cellStyle name="Normal 26 17 5 4" xfId="30522" xr:uid="{875137AC-1377-4786-A492-AC787538B4B8}"/>
    <cellStyle name="Normal 26 17 5 5" xfId="30523" xr:uid="{6AB5466B-20B3-4522-84DB-93C44A3B2BC7}"/>
    <cellStyle name="Normal 26 17 5 6" xfId="30524" xr:uid="{11B91C91-C05F-4598-AF4B-DC93260337ED}"/>
    <cellStyle name="Normal 26 17 6" xfId="30525" xr:uid="{82DD1BB1-367A-456E-B696-8780ABF742EE}"/>
    <cellStyle name="Normal 26 17 6 2" xfId="30526" xr:uid="{44563B3A-A3F1-431E-999A-5BAC7C1641F1}"/>
    <cellStyle name="Normal 26 17 6 3" xfId="30527" xr:uid="{C5B1D0DE-88CD-491A-B0DA-1B44AC8B8423}"/>
    <cellStyle name="Normal 26 17 6 4" xfId="30528" xr:uid="{12E66D5B-514C-4300-9011-65BBE6F88C77}"/>
    <cellStyle name="Normal 26 17 6 5" xfId="30529" xr:uid="{C01462E7-5273-4CA5-8C2E-3EB7F3CC387A}"/>
    <cellStyle name="Normal 26 17 6 6" xfId="30530" xr:uid="{C3203DF8-90AB-42AD-A1A9-BD1AA44FA946}"/>
    <cellStyle name="Normal 26 17 7" xfId="30531" xr:uid="{8AE25FF6-CF1F-4F18-9E92-EDCB76A713A1}"/>
    <cellStyle name="Normal 26 17 7 2" xfId="30532" xr:uid="{29C7928D-A204-481F-A868-0BB90564BC03}"/>
    <cellStyle name="Normal 26 17 7 3" xfId="30533" xr:uid="{2F3E92FA-8704-4375-B452-1DCAA04A0244}"/>
    <cellStyle name="Normal 26 17 7 4" xfId="30534" xr:uid="{CEF6C65B-7D07-47D4-86C3-A9795F0493B8}"/>
    <cellStyle name="Normal 26 17 7 5" xfId="30535" xr:uid="{5D51AAED-9296-46B5-8086-B0D56F164A2E}"/>
    <cellStyle name="Normal 26 17 7 6" xfId="30536" xr:uid="{B8F38A08-0212-4C7F-BDF5-E8AEA1A44A79}"/>
    <cellStyle name="Normal 26 17 8" xfId="30537" xr:uid="{407C5394-3097-40F5-9004-45C29F1C4A0C}"/>
    <cellStyle name="Normal 26 17 8 2" xfId="30538" xr:uid="{21A66489-15AF-4CC6-A47A-F4A0C098CA5E}"/>
    <cellStyle name="Normal 26 17 8 3" xfId="30539" xr:uid="{DDF445D7-BFD6-4130-859A-FC08D7EC7546}"/>
    <cellStyle name="Normal 26 17 8 4" xfId="30540" xr:uid="{6906C085-2653-4C4F-B6A6-3E8420DA08C1}"/>
    <cellStyle name="Normal 26 17 8 5" xfId="30541" xr:uid="{616A9139-063A-4042-B4B8-57971294920F}"/>
    <cellStyle name="Normal 26 17 8 6" xfId="30542" xr:uid="{5B9E543B-8A8F-42B0-A782-92B9352E218E}"/>
    <cellStyle name="Normal 26 17 9" xfId="30543" xr:uid="{9940A10F-A093-4D1C-8973-B168A6EB681D}"/>
    <cellStyle name="Normal 26 18" xfId="30544" xr:uid="{3988857F-B332-40AE-B456-3CD0F1AFC533}"/>
    <cellStyle name="Normal 26 18 2" xfId="30545" xr:uid="{0A983FE4-CAFC-44DA-9A64-0E92D738DA65}"/>
    <cellStyle name="Normal 26 18 3" xfId="30546" xr:uid="{D9CC1BDF-1F92-4C87-AEE5-FFC188306821}"/>
    <cellStyle name="Normal 26 18 4" xfId="30547" xr:uid="{433270B8-0C08-4896-BFD9-2EFB9014B2F0}"/>
    <cellStyle name="Normal 26 18 5" xfId="30548" xr:uid="{E1CBFB30-6A50-4948-B28A-FD1D9313C1D8}"/>
    <cellStyle name="Normal 26 18 6" xfId="30549" xr:uid="{1806E269-5B22-41C8-A8AF-5AFC85038E6B}"/>
    <cellStyle name="Normal 26 19" xfId="30550" xr:uid="{B866C4D6-E909-476E-A205-96951197CCC7}"/>
    <cellStyle name="Normal 26 19 2" xfId="30551" xr:uid="{1698E884-3FDA-430D-85E1-55A5C345382B}"/>
    <cellStyle name="Normal 26 19 3" xfId="30552" xr:uid="{CD9C3F3B-7421-4068-A411-81703D5A745C}"/>
    <cellStyle name="Normal 26 19 4" xfId="30553" xr:uid="{11617A18-4A96-446D-B795-CD18D9CA9CFF}"/>
    <cellStyle name="Normal 26 19 5" xfId="30554" xr:uid="{C56D3DCB-6293-4F02-A685-71E8EA00DDDD}"/>
    <cellStyle name="Normal 26 19 6" xfId="30555" xr:uid="{D6F071C4-74CE-4303-B74F-D959179BF468}"/>
    <cellStyle name="Normal 26 2" xfId="30556" xr:uid="{1F06647C-DB34-4789-917E-6B43096BCC50}"/>
    <cellStyle name="Normal 26 2 10" xfId="30557" xr:uid="{2DF00CA3-1F35-4F0C-BDAF-25204CE31ACB}"/>
    <cellStyle name="Normal 26 2 11" xfId="30558" xr:uid="{EE374592-844B-4FAF-8C2F-1D4718DEC784}"/>
    <cellStyle name="Normal 26 2 12" xfId="30559" xr:uid="{AF650944-99DD-4A9F-AA3A-692A26D73F69}"/>
    <cellStyle name="Normal 26 2 13" xfId="30560" xr:uid="{06C182C2-5739-4B8F-9A30-1C5C67BAE7B4}"/>
    <cellStyle name="Normal 26 2 2" xfId="30561" xr:uid="{5EFB6BC0-F0EC-45E9-82C9-F27EB3A384A6}"/>
    <cellStyle name="Normal 26 2 2 2" xfId="30562" xr:uid="{9D95C34C-05F4-4090-8AB3-A394889612AA}"/>
    <cellStyle name="Normal 26 2 2 3" xfId="30563" xr:uid="{E0DAB71D-69EF-4B5E-A9DB-9D6B408461CD}"/>
    <cellStyle name="Normal 26 2 2 4" xfId="30564" xr:uid="{B16CBB6E-A95F-40CA-B323-59808544A695}"/>
    <cellStyle name="Normal 26 2 2 5" xfId="30565" xr:uid="{1E254FAB-49D9-40C7-8A15-749265C3CD47}"/>
    <cellStyle name="Normal 26 2 2 6" xfId="30566" xr:uid="{402D3CD1-94B3-4665-93E8-41A67CE0F3BC}"/>
    <cellStyle name="Normal 26 2 3" xfId="30567" xr:uid="{33364973-A3E5-4D43-981C-69D64222F816}"/>
    <cellStyle name="Normal 26 2 3 2" xfId="30568" xr:uid="{A95BEEB8-9081-458C-9E2A-3680B0496691}"/>
    <cellStyle name="Normal 26 2 3 3" xfId="30569" xr:uid="{228EAEC9-7AF0-4FB4-B46E-055B05932817}"/>
    <cellStyle name="Normal 26 2 3 4" xfId="30570" xr:uid="{3892394D-C7B5-4000-94FC-BED511A8E7AC}"/>
    <cellStyle name="Normal 26 2 3 5" xfId="30571" xr:uid="{8D496B4C-D6D7-483B-881C-74903681AB64}"/>
    <cellStyle name="Normal 26 2 3 6" xfId="30572" xr:uid="{96EFB637-886D-461A-A2C6-3C741368956C}"/>
    <cellStyle name="Normal 26 2 4" xfId="30573" xr:uid="{0F78A3ED-6D4B-4C52-B16F-47592DD6206F}"/>
    <cellStyle name="Normal 26 2 4 2" xfId="30574" xr:uid="{0D546C29-248F-41E3-9257-6D48BDD2DD6F}"/>
    <cellStyle name="Normal 26 2 4 3" xfId="30575" xr:uid="{D994A748-6DFC-4A54-8C72-CDF425E2ED8C}"/>
    <cellStyle name="Normal 26 2 4 4" xfId="30576" xr:uid="{A175CCD6-BE7B-433A-AEA3-11FCA3C8A9D6}"/>
    <cellStyle name="Normal 26 2 4 5" xfId="30577" xr:uid="{381E9965-5B67-4C9F-85DA-05DB8CEE8DEC}"/>
    <cellStyle name="Normal 26 2 4 6" xfId="30578" xr:uid="{95D89B16-660C-4709-8695-50C41D755B5C}"/>
    <cellStyle name="Normal 26 2 5" xfId="30579" xr:uid="{B8ABB542-5C55-41ED-B005-4A43F3A10192}"/>
    <cellStyle name="Normal 26 2 5 2" xfId="30580" xr:uid="{1D1554FC-D444-4A4E-9581-135DA0B14C4D}"/>
    <cellStyle name="Normal 26 2 5 3" xfId="30581" xr:uid="{236E51A1-5FB5-4A0D-97BF-416DBA917780}"/>
    <cellStyle name="Normal 26 2 5 4" xfId="30582" xr:uid="{3BC0F229-E78D-4211-B3DB-A47C5F05F17A}"/>
    <cellStyle name="Normal 26 2 5 5" xfId="30583" xr:uid="{DD51DC2B-EAF1-4007-B957-18D5449A9FAB}"/>
    <cellStyle name="Normal 26 2 5 6" xfId="30584" xr:uid="{93E654EA-9785-4A4D-92D4-FDA27683977E}"/>
    <cellStyle name="Normal 26 2 6" xfId="30585" xr:uid="{18B0ED4F-BB82-4799-951A-1C95FC374D3A}"/>
    <cellStyle name="Normal 26 2 6 2" xfId="30586" xr:uid="{969942B2-6F2E-439E-A362-C5F229C65D61}"/>
    <cellStyle name="Normal 26 2 6 3" xfId="30587" xr:uid="{968A84F1-15CD-4802-9915-AAB36043217B}"/>
    <cellStyle name="Normal 26 2 6 4" xfId="30588" xr:uid="{BECAF24F-D841-4B62-AD64-BBE82F95642E}"/>
    <cellStyle name="Normal 26 2 6 5" xfId="30589" xr:uid="{D746B46F-9DFF-4074-870D-80AAF2B2F74A}"/>
    <cellStyle name="Normal 26 2 6 6" xfId="30590" xr:uid="{DD57D06D-15B1-444B-AA4C-2BFBC91EEE86}"/>
    <cellStyle name="Normal 26 2 7" xfId="30591" xr:uid="{D05EDC8C-7C48-4479-AA55-660F686692D5}"/>
    <cellStyle name="Normal 26 2 7 2" xfId="30592" xr:uid="{7A29CD05-C297-4029-8682-832B6259A4D5}"/>
    <cellStyle name="Normal 26 2 7 3" xfId="30593" xr:uid="{0C8C0C25-4D62-4364-8DEB-AAB2CF23461F}"/>
    <cellStyle name="Normal 26 2 7 4" xfId="30594" xr:uid="{46A0B127-4FF9-42AC-918E-BFEDF7FF953F}"/>
    <cellStyle name="Normal 26 2 7 5" xfId="30595" xr:uid="{4DDE5CD4-94C7-4686-A81E-4E17275FB9D0}"/>
    <cellStyle name="Normal 26 2 7 6" xfId="30596" xr:uid="{7BED8440-E079-4F59-9607-BB807D1A9328}"/>
    <cellStyle name="Normal 26 2 8" xfId="30597" xr:uid="{3769EE83-E586-4927-B6CE-7643F9201C34}"/>
    <cellStyle name="Normal 26 2 8 2" xfId="30598" xr:uid="{E033F12C-F819-424D-B049-CD9D0A527F66}"/>
    <cellStyle name="Normal 26 2 8 3" xfId="30599" xr:uid="{275E5533-7A50-45D6-8BB9-893F09659E30}"/>
    <cellStyle name="Normal 26 2 8 4" xfId="30600" xr:uid="{C02BD77E-FF74-4B9A-88BC-E09D8C91205B}"/>
    <cellStyle name="Normal 26 2 8 5" xfId="30601" xr:uid="{8A7D8168-65E5-44FE-98A7-C7C9AC280504}"/>
    <cellStyle name="Normal 26 2 8 6" xfId="30602" xr:uid="{0712F8BE-B398-4C12-9AA4-1639D8D0CAAF}"/>
    <cellStyle name="Normal 26 2 9" xfId="30603" xr:uid="{8117D3EE-342C-4D83-8ADC-2E7772DC8C48}"/>
    <cellStyle name="Normal 26 20" xfId="30604" xr:uid="{C5C36FAD-FAB6-4843-9A02-E11131F4E514}"/>
    <cellStyle name="Normal 26 20 2" xfId="30605" xr:uid="{65A74CF5-9F17-413B-9DC3-84D18D0D17BE}"/>
    <cellStyle name="Normal 26 20 3" xfId="30606" xr:uid="{9B5F69A7-9334-44A9-9A49-A1E6EE98081F}"/>
    <cellStyle name="Normal 26 20 4" xfId="30607" xr:uid="{BC3D7E56-6923-4A88-B77A-608D7D891CA0}"/>
    <cellStyle name="Normal 26 20 5" xfId="30608" xr:uid="{7CF7EF2C-7E3C-4C21-ACC9-836B4D6EC201}"/>
    <cellStyle name="Normal 26 20 6" xfId="30609" xr:uid="{BE5BF868-D409-403A-B6DE-DCFFA898E3A8}"/>
    <cellStyle name="Normal 26 21" xfId="30610" xr:uid="{0C16A252-6739-4694-8C88-C52268D3F865}"/>
    <cellStyle name="Normal 26 21 2" xfId="30611" xr:uid="{CD2672EB-1B0F-4552-B1A0-FBB86EA3CCC1}"/>
    <cellStyle name="Normal 26 21 3" xfId="30612" xr:uid="{0AC6B34D-3753-47B3-B2E9-442E9079EB76}"/>
    <cellStyle name="Normal 26 21 4" xfId="30613" xr:uid="{E1B638C6-03A0-47BE-A0C5-A5A0DC37264F}"/>
    <cellStyle name="Normal 26 21 5" xfId="30614" xr:uid="{C0399892-512B-4A4A-A0EE-28073E4FC310}"/>
    <cellStyle name="Normal 26 21 6" xfId="30615" xr:uid="{4D2A31FD-6AE8-4147-855C-4FDAEB241D8F}"/>
    <cellStyle name="Normal 26 22" xfId="30616" xr:uid="{9F986405-490A-46BF-AC81-7F2BD1597511}"/>
    <cellStyle name="Normal 26 22 2" xfId="30617" xr:uid="{11C51FD8-09C5-4186-B36B-B0F7DC2261DB}"/>
    <cellStyle name="Normal 26 22 3" xfId="30618" xr:uid="{015018E2-C6AB-4677-BDD8-AC63D526D15F}"/>
    <cellStyle name="Normal 26 22 4" xfId="30619" xr:uid="{AC973357-399A-48DE-9B94-1268B50603DF}"/>
    <cellStyle name="Normal 26 22 5" xfId="30620" xr:uid="{2858C43C-696C-4429-AA9F-1066D9F0B095}"/>
    <cellStyle name="Normal 26 22 6" xfId="30621" xr:uid="{A8DF1A14-EE25-4EEE-B08D-376A819D0997}"/>
    <cellStyle name="Normal 26 23" xfId="30622" xr:uid="{E6F64E81-08AD-4AD9-A5B7-4F327E4D1821}"/>
    <cellStyle name="Normal 26 23 2" xfId="30623" xr:uid="{50E546FF-A1BB-49F2-B2DC-C0C8D8886DD3}"/>
    <cellStyle name="Normal 26 23 3" xfId="30624" xr:uid="{F80CFE88-B337-4637-9EEA-C8F295EB5C93}"/>
    <cellStyle name="Normal 26 23 4" xfId="30625" xr:uid="{D19B15D2-1744-49D9-9CDD-D10C667EF38F}"/>
    <cellStyle name="Normal 26 23 5" xfId="30626" xr:uid="{0275ACC1-4AA8-4DF5-8D4F-8EF79A749B26}"/>
    <cellStyle name="Normal 26 23 6" xfId="30627" xr:uid="{609FFE0A-4E0B-4F2C-8BAB-8F9398D21646}"/>
    <cellStyle name="Normal 26 24" xfId="30628" xr:uid="{2C76CA5C-8E47-44B9-BA18-97BB515BCCB6}"/>
    <cellStyle name="Normal 26 24 2" xfId="30629" xr:uid="{8C07D9DE-2D1D-473D-9F44-F26DBEE91F0C}"/>
    <cellStyle name="Normal 26 24 3" xfId="30630" xr:uid="{131D6A5F-2EA8-4534-9D62-1C522E9CF16F}"/>
    <cellStyle name="Normal 26 24 4" xfId="30631" xr:uid="{14CE36BD-6820-4441-B881-0EF8B0F80EC9}"/>
    <cellStyle name="Normal 26 24 5" xfId="30632" xr:uid="{E7DDAFBA-EC17-4A94-92D9-A12E3E11327C}"/>
    <cellStyle name="Normal 26 24 6" xfId="30633" xr:uid="{6D6B53F2-94BA-4B1C-8BE9-929922A8A74B}"/>
    <cellStyle name="Normal 26 25" xfId="30634" xr:uid="{F1A26EC7-2BC3-4714-909B-7ABDE164B9F2}"/>
    <cellStyle name="Normal 26 26" xfId="30635" xr:uid="{0F96F6E9-2E42-4A38-9D80-08D60BB0D44C}"/>
    <cellStyle name="Normal 26 27" xfId="30636" xr:uid="{D664BFDB-C712-4E92-ABD3-BC1BE80325C0}"/>
    <cellStyle name="Normal 26 28" xfId="30637" xr:uid="{BA708FD2-8F4A-4875-A8E1-20A6F3C2DE4F}"/>
    <cellStyle name="Normal 26 29" xfId="30638" xr:uid="{C9146DB7-ADEA-4504-A606-0046D3CC301A}"/>
    <cellStyle name="Normal 26 3" xfId="30639" xr:uid="{BDAC67B3-50D9-435E-BA11-98FB9C9D50BC}"/>
    <cellStyle name="Normal 26 3 10" xfId="30640" xr:uid="{62B5F1E2-4D68-406F-BA58-EB40F7095636}"/>
    <cellStyle name="Normal 26 3 11" xfId="30641" xr:uid="{B01512C1-F428-480F-BBC7-A5DD53631646}"/>
    <cellStyle name="Normal 26 3 12" xfId="30642" xr:uid="{BB4C21D7-2DB3-494D-BE7A-66C367728C1F}"/>
    <cellStyle name="Normal 26 3 13" xfId="30643" xr:uid="{EC17CE51-633D-4BDB-9C43-621ED925CA4C}"/>
    <cellStyle name="Normal 26 3 2" xfId="30644" xr:uid="{9B05FD08-9350-443F-87F2-F51B127A1E0E}"/>
    <cellStyle name="Normal 26 3 2 2" xfId="30645" xr:uid="{700D24BC-9186-44CE-9533-11960336CAD4}"/>
    <cellStyle name="Normal 26 3 2 3" xfId="30646" xr:uid="{A462CBE8-0871-45E0-82EF-3D9E6C02540C}"/>
    <cellStyle name="Normal 26 3 2 4" xfId="30647" xr:uid="{40ADAD24-F822-44A3-92CB-181011F8B3CA}"/>
    <cellStyle name="Normal 26 3 2 5" xfId="30648" xr:uid="{663DB386-6B7B-4B9E-B759-DF0D5563B8EC}"/>
    <cellStyle name="Normal 26 3 2 6" xfId="30649" xr:uid="{064575D3-6403-47BC-82F9-659483B4214E}"/>
    <cellStyle name="Normal 26 3 3" xfId="30650" xr:uid="{D880AF31-2B6E-41AB-892C-70B16CEFBEAF}"/>
    <cellStyle name="Normal 26 3 3 2" xfId="30651" xr:uid="{66BEF19E-243A-496B-8F2F-7EFE5CEC3BA3}"/>
    <cellStyle name="Normal 26 3 3 3" xfId="30652" xr:uid="{D241520B-B26F-4D01-9C0E-66C17A736C81}"/>
    <cellStyle name="Normal 26 3 3 4" xfId="30653" xr:uid="{12E0BC0A-DE94-45FB-B714-8CB2C6ABBAF2}"/>
    <cellStyle name="Normal 26 3 3 5" xfId="30654" xr:uid="{3D481DFC-2D53-4137-99DC-CAD2068FFC98}"/>
    <cellStyle name="Normal 26 3 3 6" xfId="30655" xr:uid="{B2BDE932-91F3-488C-83EE-990870BFB3F3}"/>
    <cellStyle name="Normal 26 3 4" xfId="30656" xr:uid="{0A619676-DF9F-4E23-9A7B-9DE5C55A4D79}"/>
    <cellStyle name="Normal 26 3 4 2" xfId="30657" xr:uid="{95E14FBB-08B8-47B2-957C-AD44A5758ECC}"/>
    <cellStyle name="Normal 26 3 4 3" xfId="30658" xr:uid="{F600D1F2-184D-4A07-BB7F-F3C488D4B5DC}"/>
    <cellStyle name="Normal 26 3 4 4" xfId="30659" xr:uid="{27C13594-FF76-4447-AC5E-A285DFE9395A}"/>
    <cellStyle name="Normal 26 3 4 5" xfId="30660" xr:uid="{E749B669-D757-46A2-BE9C-C28BEFF5CC52}"/>
    <cellStyle name="Normal 26 3 4 6" xfId="30661" xr:uid="{DBB9F6D7-7B49-429E-9504-993AB03168AC}"/>
    <cellStyle name="Normal 26 3 5" xfId="30662" xr:uid="{F9937CB1-6B3F-4388-8833-ADC4E690DE3D}"/>
    <cellStyle name="Normal 26 3 5 2" xfId="30663" xr:uid="{3EB43C3E-C763-403B-9CB1-FBD8B4BE2383}"/>
    <cellStyle name="Normal 26 3 5 3" xfId="30664" xr:uid="{39EFB2FD-D387-4E98-BCAA-4244F264CA38}"/>
    <cellStyle name="Normal 26 3 5 4" xfId="30665" xr:uid="{39AA11BB-14C7-464F-A34C-043F0C03A077}"/>
    <cellStyle name="Normal 26 3 5 5" xfId="30666" xr:uid="{F4580209-14AF-4E36-B238-079BB0417AC7}"/>
    <cellStyle name="Normal 26 3 5 6" xfId="30667" xr:uid="{B390BBE1-1E20-4FD9-8F2A-FC2C44933758}"/>
    <cellStyle name="Normal 26 3 6" xfId="30668" xr:uid="{5FFEB534-3AF6-4B26-A37A-94C0BD9C7A25}"/>
    <cellStyle name="Normal 26 3 6 2" xfId="30669" xr:uid="{6123B33C-00A4-4228-9C0E-842618C12247}"/>
    <cellStyle name="Normal 26 3 6 3" xfId="30670" xr:uid="{D2CF841C-870E-4539-947B-EFE747EC7739}"/>
    <cellStyle name="Normal 26 3 6 4" xfId="30671" xr:uid="{5ED9DECE-A1FD-4EC1-99BB-B0CE1DEDBEE1}"/>
    <cellStyle name="Normal 26 3 6 5" xfId="30672" xr:uid="{DC20DF69-060D-40AA-BFA5-1228E5724C32}"/>
    <cellStyle name="Normal 26 3 6 6" xfId="30673" xr:uid="{6D65EA3B-0DB6-453A-BC98-3EA7706CF934}"/>
    <cellStyle name="Normal 26 3 7" xfId="30674" xr:uid="{F18521AE-267A-4B25-8D9D-254E63A6437A}"/>
    <cellStyle name="Normal 26 3 7 2" xfId="30675" xr:uid="{5DC3A88C-C4A5-4C58-9EFF-E2677A127315}"/>
    <cellStyle name="Normal 26 3 7 3" xfId="30676" xr:uid="{EA86FDE3-BADB-4E6F-AE33-2E7ECFA1C8ED}"/>
    <cellStyle name="Normal 26 3 7 4" xfId="30677" xr:uid="{18EF587E-7B3C-4C7A-BD9E-3DC39BF0CC74}"/>
    <cellStyle name="Normal 26 3 7 5" xfId="30678" xr:uid="{7E500D76-8E61-4CD8-8BB1-028845F4D522}"/>
    <cellStyle name="Normal 26 3 7 6" xfId="30679" xr:uid="{D08CCEB0-C80C-41E4-B13B-86C2CEA2E2C1}"/>
    <cellStyle name="Normal 26 3 8" xfId="30680" xr:uid="{4A89FCF4-EB9F-4A26-8E1E-A0377C07480E}"/>
    <cellStyle name="Normal 26 3 8 2" xfId="30681" xr:uid="{A9BD5136-97FA-446C-828B-14E7446C94A4}"/>
    <cellStyle name="Normal 26 3 8 3" xfId="30682" xr:uid="{1AEEFA73-E04B-4437-A155-549539AB1B34}"/>
    <cellStyle name="Normal 26 3 8 4" xfId="30683" xr:uid="{CBDB7124-2D20-41E0-A759-D9F7AF34C835}"/>
    <cellStyle name="Normal 26 3 8 5" xfId="30684" xr:uid="{EB8AF606-8ACF-4FD4-8F57-36220B35FE8D}"/>
    <cellStyle name="Normal 26 3 8 6" xfId="30685" xr:uid="{A6436F17-D954-4F80-9F05-E6679D50B86D}"/>
    <cellStyle name="Normal 26 3 9" xfId="30686" xr:uid="{0D062D39-8467-4B48-B635-48AD27CE414E}"/>
    <cellStyle name="Normal 26 4" xfId="30687" xr:uid="{98E6FF4D-4447-435E-990C-E2E232BF4E82}"/>
    <cellStyle name="Normal 26 4 10" xfId="30688" xr:uid="{7285B32E-8C86-4DED-B55F-274AEABEBE51}"/>
    <cellStyle name="Normal 26 4 11" xfId="30689" xr:uid="{AEAF8AA3-359F-4475-A239-8EFDBB0FB292}"/>
    <cellStyle name="Normal 26 4 12" xfId="30690" xr:uid="{EC8CBA74-4265-43EC-B9B7-E9C62DD57995}"/>
    <cellStyle name="Normal 26 4 13" xfId="30691" xr:uid="{D9215141-55DA-497D-B011-2287E99E4FBD}"/>
    <cellStyle name="Normal 26 4 2" xfId="30692" xr:uid="{6E57C4BA-F59F-4AC2-B498-71CC3CDCD393}"/>
    <cellStyle name="Normal 26 4 2 2" xfId="30693" xr:uid="{429CAA00-5A95-44CA-8B61-D86AD8B43D90}"/>
    <cellStyle name="Normal 26 4 2 3" xfId="30694" xr:uid="{1AAFD4A3-6DAF-43A7-9FDB-DB395242BC8B}"/>
    <cellStyle name="Normal 26 4 2 4" xfId="30695" xr:uid="{C00C7DF1-ECC1-48E0-AD11-1ECA73B97363}"/>
    <cellStyle name="Normal 26 4 2 5" xfId="30696" xr:uid="{A0F7B8A1-B9FA-4A95-835D-E29BDB67185D}"/>
    <cellStyle name="Normal 26 4 2 6" xfId="30697" xr:uid="{AD752B94-1ECF-4E06-B4DF-7141DE76A37A}"/>
    <cellStyle name="Normal 26 4 3" xfId="30698" xr:uid="{7257B89E-FE33-4F11-A1AB-9C5389F50433}"/>
    <cellStyle name="Normal 26 4 3 2" xfId="30699" xr:uid="{788E73FA-F6E3-4929-B094-1759119BAFBE}"/>
    <cellStyle name="Normal 26 4 3 3" xfId="30700" xr:uid="{DE90E1E2-5FB1-4549-BF01-BCEF794E0925}"/>
    <cellStyle name="Normal 26 4 3 4" xfId="30701" xr:uid="{9F88046A-DA1A-4441-8745-AB1BBAC19C58}"/>
    <cellStyle name="Normal 26 4 3 5" xfId="30702" xr:uid="{270E87CD-A7EE-4428-B746-9A6A0E4F42A8}"/>
    <cellStyle name="Normal 26 4 3 6" xfId="30703" xr:uid="{212FB313-EEA4-4192-89A7-55D18DABFF22}"/>
    <cellStyle name="Normal 26 4 4" xfId="30704" xr:uid="{423CF552-2A69-42EF-A6B4-C858CDE6740B}"/>
    <cellStyle name="Normal 26 4 4 2" xfId="30705" xr:uid="{FFCB689D-B244-4D6E-85E8-DECA2347057D}"/>
    <cellStyle name="Normal 26 4 4 3" xfId="30706" xr:uid="{5112BE4F-0A65-4BAB-B086-DC4027F60984}"/>
    <cellStyle name="Normal 26 4 4 4" xfId="30707" xr:uid="{E62F8CBF-02A5-460E-8D2F-4F0311B9795A}"/>
    <cellStyle name="Normal 26 4 4 5" xfId="30708" xr:uid="{7A65D968-C408-4C72-B59D-7D6DE0F5E084}"/>
    <cellStyle name="Normal 26 4 4 6" xfId="30709" xr:uid="{C7980507-40FE-4F0F-BB68-E9FDDB356605}"/>
    <cellStyle name="Normal 26 4 5" xfId="30710" xr:uid="{7F425855-7C81-4AC0-BF0C-A8073188E570}"/>
    <cellStyle name="Normal 26 4 5 2" xfId="30711" xr:uid="{9D8D0480-0CDD-48FA-A957-D669862B9DF4}"/>
    <cellStyle name="Normal 26 4 5 3" xfId="30712" xr:uid="{F61405D4-9567-4655-82B9-2C3CAC3F044A}"/>
    <cellStyle name="Normal 26 4 5 4" xfId="30713" xr:uid="{88C93BA5-C79D-4EE0-AC51-D0F53129E0DD}"/>
    <cellStyle name="Normal 26 4 5 5" xfId="30714" xr:uid="{31293701-AC35-4C0E-B638-708B0054FDBF}"/>
    <cellStyle name="Normal 26 4 5 6" xfId="30715" xr:uid="{B1C82351-7034-49B9-A1ED-E37B94469BF3}"/>
    <cellStyle name="Normal 26 4 6" xfId="30716" xr:uid="{2126E32C-F5C7-44DD-8A80-C55B53171E3C}"/>
    <cellStyle name="Normal 26 4 6 2" xfId="30717" xr:uid="{DBD346B8-F3B5-4259-A072-04720E644DE2}"/>
    <cellStyle name="Normal 26 4 6 3" xfId="30718" xr:uid="{3D2A9EFB-AED2-407D-8C67-590A48DBBB39}"/>
    <cellStyle name="Normal 26 4 6 4" xfId="30719" xr:uid="{211D3536-41C6-46F3-B155-F4AD5C1CAE17}"/>
    <cellStyle name="Normal 26 4 6 5" xfId="30720" xr:uid="{15B390B5-97D5-4CB7-B014-DF9BD826A1BF}"/>
    <cellStyle name="Normal 26 4 6 6" xfId="30721" xr:uid="{1A9C31E5-DF3A-49D1-A0FB-6EBA43EE2D63}"/>
    <cellStyle name="Normal 26 4 7" xfId="30722" xr:uid="{604CCA16-15E9-41E3-9090-6125B4212036}"/>
    <cellStyle name="Normal 26 4 7 2" xfId="30723" xr:uid="{F5D05B66-33C8-4722-8D3E-63EE81624588}"/>
    <cellStyle name="Normal 26 4 7 3" xfId="30724" xr:uid="{50BA847D-4468-40DE-818C-7BFF2391B546}"/>
    <cellStyle name="Normal 26 4 7 4" xfId="30725" xr:uid="{9849BE66-0322-4253-AB8D-BDCDF51BCB99}"/>
    <cellStyle name="Normal 26 4 7 5" xfId="30726" xr:uid="{8F0980DE-65A2-4028-BF98-9A18F7D827B3}"/>
    <cellStyle name="Normal 26 4 7 6" xfId="30727" xr:uid="{E5AD4EA3-5149-4B60-B127-7A856DCE9E9C}"/>
    <cellStyle name="Normal 26 4 8" xfId="30728" xr:uid="{6A95534A-C77C-4056-B3C7-B43DFF8356A6}"/>
    <cellStyle name="Normal 26 4 8 2" xfId="30729" xr:uid="{B03E9CC2-27CC-4445-87C5-AEE706F89CC1}"/>
    <cellStyle name="Normal 26 4 8 3" xfId="30730" xr:uid="{527B791F-BF1C-45D2-BD57-4BBC7184903D}"/>
    <cellStyle name="Normal 26 4 8 4" xfId="30731" xr:uid="{D6AB78B6-AF7D-4150-BC5B-FF4A2EC81201}"/>
    <cellStyle name="Normal 26 4 8 5" xfId="30732" xr:uid="{306B5E6A-32C6-4ABC-BDB9-E8EEC407A021}"/>
    <cellStyle name="Normal 26 4 8 6" xfId="30733" xr:uid="{6A14205C-81B4-4213-A153-CDB44E27D571}"/>
    <cellStyle name="Normal 26 4 9" xfId="30734" xr:uid="{7DFAB546-CE33-4149-ABE2-A95DC16D1716}"/>
    <cellStyle name="Normal 26 5" xfId="30735" xr:uid="{4150B2F1-0EBA-46D0-9F8D-1287DE61FA4C}"/>
    <cellStyle name="Normal 26 5 10" xfId="30736" xr:uid="{009F683F-1A4D-4DD4-8577-F15F839E6250}"/>
    <cellStyle name="Normal 26 5 11" xfId="30737" xr:uid="{180AC3E1-00CD-4EC0-A5CE-2BDD1F7BD4D8}"/>
    <cellStyle name="Normal 26 5 12" xfId="30738" xr:uid="{10EFBA99-8DF5-460A-9BDE-78B919E4C246}"/>
    <cellStyle name="Normal 26 5 13" xfId="30739" xr:uid="{C091E863-AAD1-49E5-A99F-4140046BE2C2}"/>
    <cellStyle name="Normal 26 5 2" xfId="30740" xr:uid="{3EF1B39D-1C19-4FB3-AFEF-9E925354B847}"/>
    <cellStyle name="Normal 26 5 2 2" xfId="30741" xr:uid="{37EA08D0-F6C4-48CB-9FFF-D5FD33E580F5}"/>
    <cellStyle name="Normal 26 5 2 3" xfId="30742" xr:uid="{C04D42E3-093D-4A44-97F5-1CF090C6BCF8}"/>
    <cellStyle name="Normal 26 5 2 4" xfId="30743" xr:uid="{881C59E6-2C36-4ACA-9758-8F2646ADA438}"/>
    <cellStyle name="Normal 26 5 2 5" xfId="30744" xr:uid="{D9BC6B27-49A8-49F9-A6F6-E9C6609F4419}"/>
    <cellStyle name="Normal 26 5 2 6" xfId="30745" xr:uid="{CC50AA61-9417-4A45-A77C-E976148D1BC5}"/>
    <cellStyle name="Normal 26 5 3" xfId="30746" xr:uid="{372571EB-388C-4C07-B78B-9244F98A00AB}"/>
    <cellStyle name="Normal 26 5 3 2" xfId="30747" xr:uid="{AD5999B6-160C-41C7-BD4C-FFBD7CE63A2D}"/>
    <cellStyle name="Normal 26 5 3 3" xfId="30748" xr:uid="{F8DCBE93-433A-4501-82DA-7C785470A9C4}"/>
    <cellStyle name="Normal 26 5 3 4" xfId="30749" xr:uid="{977180FD-4E41-4D42-A1F5-EF0232CE7681}"/>
    <cellStyle name="Normal 26 5 3 5" xfId="30750" xr:uid="{4BE250C9-1665-4280-A6D0-A07F04E8EC6B}"/>
    <cellStyle name="Normal 26 5 3 6" xfId="30751" xr:uid="{3A4BC3F7-C6A1-40B5-8CF3-9D93F5AFF569}"/>
    <cellStyle name="Normal 26 5 4" xfId="30752" xr:uid="{1649FDEC-EA1A-471B-8E22-E8EDBAB82CE7}"/>
    <cellStyle name="Normal 26 5 4 2" xfId="30753" xr:uid="{E9FC921F-C47D-40A4-98B9-78EB9E3C066D}"/>
    <cellStyle name="Normal 26 5 4 3" xfId="30754" xr:uid="{B49E0EA6-9ABB-47A4-9BBF-D952AD78F6E4}"/>
    <cellStyle name="Normal 26 5 4 4" xfId="30755" xr:uid="{6E2113EF-EC62-4E89-A30D-6C88DA3333C8}"/>
    <cellStyle name="Normal 26 5 4 5" xfId="30756" xr:uid="{29F29E3C-83BB-49E9-8750-747ACFD515DA}"/>
    <cellStyle name="Normal 26 5 4 6" xfId="30757" xr:uid="{AA188B19-BA3C-45FB-BB89-B08266C3D3CD}"/>
    <cellStyle name="Normal 26 5 5" xfId="30758" xr:uid="{0FA02934-6C6C-41D3-88CA-13A97EE38981}"/>
    <cellStyle name="Normal 26 5 5 2" xfId="30759" xr:uid="{9B7400F1-DB41-48FE-BBA4-8F3893173543}"/>
    <cellStyle name="Normal 26 5 5 3" xfId="30760" xr:uid="{0289D25D-2384-47FC-A957-6E380F86777F}"/>
    <cellStyle name="Normal 26 5 5 4" xfId="30761" xr:uid="{85049878-10C4-4208-BEB8-744A69A215FD}"/>
    <cellStyle name="Normal 26 5 5 5" xfId="30762" xr:uid="{00E4C925-C206-4E76-A011-3FAD96B7F682}"/>
    <cellStyle name="Normal 26 5 5 6" xfId="30763" xr:uid="{DD9CDE0C-BDDA-4D1B-9016-51B874408EE4}"/>
    <cellStyle name="Normal 26 5 6" xfId="30764" xr:uid="{6BA915C3-1254-4A75-BD37-833D6320FA2A}"/>
    <cellStyle name="Normal 26 5 6 2" xfId="30765" xr:uid="{3AF70F4C-2BD4-4AE0-B6B6-B6F2298834B7}"/>
    <cellStyle name="Normal 26 5 6 3" xfId="30766" xr:uid="{A35A17AC-F52E-4606-82BF-C81E902A57B9}"/>
    <cellStyle name="Normal 26 5 6 4" xfId="30767" xr:uid="{26AC9E98-0434-4FA3-8EF8-73F000367A7A}"/>
    <cellStyle name="Normal 26 5 6 5" xfId="30768" xr:uid="{EA1D4FA6-4CB3-4550-930E-9D67D2959F75}"/>
    <cellStyle name="Normal 26 5 6 6" xfId="30769" xr:uid="{839995EF-BE79-4851-9B22-10308468AF9E}"/>
    <cellStyle name="Normal 26 5 7" xfId="30770" xr:uid="{23B2E7E7-58E4-44CA-B929-3A8AFEA588A1}"/>
    <cellStyle name="Normal 26 5 7 2" xfId="30771" xr:uid="{214034CA-EE5C-41B1-9BB5-90538642DDF3}"/>
    <cellStyle name="Normal 26 5 7 3" xfId="30772" xr:uid="{12D4AFC3-D4F4-426A-B508-4A2A0495B046}"/>
    <cellStyle name="Normal 26 5 7 4" xfId="30773" xr:uid="{4E10F088-2253-4E1C-8515-77D3260AEF7B}"/>
    <cellStyle name="Normal 26 5 7 5" xfId="30774" xr:uid="{FCEC655D-6624-43D0-A4E8-18A483BC24F1}"/>
    <cellStyle name="Normal 26 5 7 6" xfId="30775" xr:uid="{BFA9DDD8-2551-4E3A-9601-6DDE4FE4BAE8}"/>
    <cellStyle name="Normal 26 5 8" xfId="30776" xr:uid="{32E034E1-159D-4CC7-A6A6-0A040849D9BC}"/>
    <cellStyle name="Normal 26 5 8 2" xfId="30777" xr:uid="{3A5F4C3E-F8C8-469C-A383-B15FF8629118}"/>
    <cellStyle name="Normal 26 5 8 3" xfId="30778" xr:uid="{C75705EA-8E75-413B-8A3A-E30B6BE8F26D}"/>
    <cellStyle name="Normal 26 5 8 4" xfId="30779" xr:uid="{294DCB7B-414C-4447-824A-462A85F71997}"/>
    <cellStyle name="Normal 26 5 8 5" xfId="30780" xr:uid="{B8466A6F-A967-427C-BDEA-3F1D55844A01}"/>
    <cellStyle name="Normal 26 5 8 6" xfId="30781" xr:uid="{4305413E-E9AD-4810-A3DB-F7647D3B3422}"/>
    <cellStyle name="Normal 26 5 9" xfId="30782" xr:uid="{80D98CDC-9FAB-47B3-9E1F-23989185C94D}"/>
    <cellStyle name="Normal 26 6" xfId="30783" xr:uid="{2C99D725-9CF0-4D2D-AD3B-FCDC634DC01C}"/>
    <cellStyle name="Normal 26 6 10" xfId="30784" xr:uid="{D27AF12F-AB99-4797-BB45-9345FFA85963}"/>
    <cellStyle name="Normal 26 6 11" xfId="30785" xr:uid="{C1EF7FF6-4D4F-421B-8498-EA540555141A}"/>
    <cellStyle name="Normal 26 6 12" xfId="30786" xr:uid="{B63C44E6-5737-4674-93CC-5F9A25A426C2}"/>
    <cellStyle name="Normal 26 6 13" xfId="30787" xr:uid="{46BB2675-BF91-4CD2-A501-DE0A9532BA5F}"/>
    <cellStyle name="Normal 26 6 2" xfId="30788" xr:uid="{FA87207D-CC5B-4655-ADE3-651438BC1028}"/>
    <cellStyle name="Normal 26 6 2 2" xfId="30789" xr:uid="{43F00EF3-FE66-48CF-8D05-4F3EE2532067}"/>
    <cellStyle name="Normal 26 6 2 3" xfId="30790" xr:uid="{59D6F15C-5F52-482E-9480-34FCFF58C920}"/>
    <cellStyle name="Normal 26 6 2 4" xfId="30791" xr:uid="{4FDBA56E-C9DA-4181-AFCB-324A7C49CF47}"/>
    <cellStyle name="Normal 26 6 2 5" xfId="30792" xr:uid="{05F917D0-6CD6-4EA3-9A2F-BDC12761DBC7}"/>
    <cellStyle name="Normal 26 6 2 6" xfId="30793" xr:uid="{4313D6B2-DDC9-4E10-9572-E8A48222E0FB}"/>
    <cellStyle name="Normal 26 6 3" xfId="30794" xr:uid="{C118C583-52F9-4F67-ADBD-EE6431AC8E77}"/>
    <cellStyle name="Normal 26 6 3 2" xfId="30795" xr:uid="{90A09241-0F50-4631-9873-7C162EB3CE8B}"/>
    <cellStyle name="Normal 26 6 3 3" xfId="30796" xr:uid="{A516DD25-8B95-4F98-A9C5-515CBE118A03}"/>
    <cellStyle name="Normal 26 6 3 4" xfId="30797" xr:uid="{9DAA2EBB-5898-4E57-ACCB-865BF39E5459}"/>
    <cellStyle name="Normal 26 6 3 5" xfId="30798" xr:uid="{9B425D45-53E8-4257-A3D3-E0A22DB14177}"/>
    <cellStyle name="Normal 26 6 3 6" xfId="30799" xr:uid="{BD6E82A5-31A7-4B23-93EA-7AE93B84D6E2}"/>
    <cellStyle name="Normal 26 6 4" xfId="30800" xr:uid="{9A8D3500-F183-4E7F-B40F-6E05DEC4960F}"/>
    <cellStyle name="Normal 26 6 4 2" xfId="30801" xr:uid="{47C50965-DC2A-4478-846D-2E30A9F59472}"/>
    <cellStyle name="Normal 26 6 4 3" xfId="30802" xr:uid="{FCA9606D-15C8-4E4D-A545-A2FEB37FB1B2}"/>
    <cellStyle name="Normal 26 6 4 4" xfId="30803" xr:uid="{814214F4-341B-4345-B18F-DA44C78C7D8C}"/>
    <cellStyle name="Normal 26 6 4 5" xfId="30804" xr:uid="{23CF32CA-C7B5-4067-A848-53C3DC724695}"/>
    <cellStyle name="Normal 26 6 4 6" xfId="30805" xr:uid="{7BD2D071-5BB0-44F7-ADD9-0A3F24369488}"/>
    <cellStyle name="Normal 26 6 5" xfId="30806" xr:uid="{A9E11354-6E35-4CDC-A062-91112EEDB179}"/>
    <cellStyle name="Normal 26 6 5 2" xfId="30807" xr:uid="{13EE96E2-7775-46B0-97A9-D785D9339C1A}"/>
    <cellStyle name="Normal 26 6 5 3" xfId="30808" xr:uid="{A040F996-A00C-4085-8E15-375022E5733E}"/>
    <cellStyle name="Normal 26 6 5 4" xfId="30809" xr:uid="{CA144B48-2752-4525-A4F6-EC7288917861}"/>
    <cellStyle name="Normal 26 6 5 5" xfId="30810" xr:uid="{E71B3CC1-125C-4431-867C-855297DEB11E}"/>
    <cellStyle name="Normal 26 6 5 6" xfId="30811" xr:uid="{E79B091E-B32B-4AA7-8ED9-9152DD12DE3D}"/>
    <cellStyle name="Normal 26 6 6" xfId="30812" xr:uid="{802D434A-253C-4B3D-93FE-7B02AAFD372D}"/>
    <cellStyle name="Normal 26 6 6 2" xfId="30813" xr:uid="{1C6986CE-D312-4576-88B2-4D5EEBFEE2E2}"/>
    <cellStyle name="Normal 26 6 6 3" xfId="30814" xr:uid="{52A09B0E-268F-4709-9253-19C677F5D2C1}"/>
    <cellStyle name="Normal 26 6 6 4" xfId="30815" xr:uid="{0FAD9AE1-6FAC-42A5-8492-5650A121ECAB}"/>
    <cellStyle name="Normal 26 6 6 5" xfId="30816" xr:uid="{D5DA0A8A-07E2-4CD4-8CD2-CDE8DC7DCC56}"/>
    <cellStyle name="Normal 26 6 6 6" xfId="30817" xr:uid="{11D84451-5EE9-4773-917D-55FBE18FF030}"/>
    <cellStyle name="Normal 26 6 7" xfId="30818" xr:uid="{61513BF0-C93E-4758-96AF-77FD334EE678}"/>
    <cellStyle name="Normal 26 6 7 2" xfId="30819" xr:uid="{3956E5FC-30E7-434A-A7C9-71E285941537}"/>
    <cellStyle name="Normal 26 6 7 3" xfId="30820" xr:uid="{E2A6674E-7CDA-4C2F-BF19-4BE036393B4D}"/>
    <cellStyle name="Normal 26 6 7 4" xfId="30821" xr:uid="{7CFA1C1B-EAF1-442C-8E67-2B8C65CEBBB1}"/>
    <cellStyle name="Normal 26 6 7 5" xfId="30822" xr:uid="{3766ED63-4929-40A6-97CF-F0D7BB82576A}"/>
    <cellStyle name="Normal 26 6 7 6" xfId="30823" xr:uid="{CB677A19-1838-49BA-B3E5-58DE988A14C4}"/>
    <cellStyle name="Normal 26 6 8" xfId="30824" xr:uid="{B1531656-794B-4E2A-939C-9F2965779A6A}"/>
    <cellStyle name="Normal 26 6 8 2" xfId="30825" xr:uid="{4A5E93B4-DFAA-4C92-9137-4F0FB8D4405C}"/>
    <cellStyle name="Normal 26 6 8 3" xfId="30826" xr:uid="{B0AF96BA-F4C9-45FF-B610-0E701E4D5275}"/>
    <cellStyle name="Normal 26 6 8 4" xfId="30827" xr:uid="{6B582B45-4ABE-4A16-9FFA-5A6D97A9F101}"/>
    <cellStyle name="Normal 26 6 8 5" xfId="30828" xr:uid="{F8C10E01-2966-4706-A399-58D19257A937}"/>
    <cellStyle name="Normal 26 6 8 6" xfId="30829" xr:uid="{7ECFD2E3-DA8A-4998-A1E4-CF64D3199987}"/>
    <cellStyle name="Normal 26 6 9" xfId="30830" xr:uid="{6F65FE75-B827-4D01-8B6F-A282ADC618C9}"/>
    <cellStyle name="Normal 26 7" xfId="30831" xr:uid="{5F396B4C-1672-4041-8DCB-4843583C89E2}"/>
    <cellStyle name="Normal 26 7 10" xfId="30832" xr:uid="{7883F08B-9156-4615-A92F-B7DA854609AB}"/>
    <cellStyle name="Normal 26 7 11" xfId="30833" xr:uid="{D486D945-5FD0-4668-895F-86B4CD0D3E5B}"/>
    <cellStyle name="Normal 26 7 12" xfId="30834" xr:uid="{A20352DC-64B9-4AF2-BA82-7AFD5D0287BB}"/>
    <cellStyle name="Normal 26 7 13" xfId="30835" xr:uid="{FFC3D816-B804-4BC5-A562-F82DB3275766}"/>
    <cellStyle name="Normal 26 7 2" xfId="30836" xr:uid="{C9A24297-0BAD-445B-9058-71FFB94FEF11}"/>
    <cellStyle name="Normal 26 7 2 2" xfId="30837" xr:uid="{BDFE3701-8E85-4E7E-AE4B-0C3FA93C0F0F}"/>
    <cellStyle name="Normal 26 7 2 3" xfId="30838" xr:uid="{FDE5C4F9-8E9A-4922-9BD2-1FEA39B0614D}"/>
    <cellStyle name="Normal 26 7 2 4" xfId="30839" xr:uid="{AEA6022E-FDC8-4D0D-B771-CD103D470501}"/>
    <cellStyle name="Normal 26 7 2 5" xfId="30840" xr:uid="{B72CB613-EDF9-4F3F-8925-6A50C29803D2}"/>
    <cellStyle name="Normal 26 7 2 6" xfId="30841" xr:uid="{6F836E8B-724F-46BB-A741-261A89BD2ED9}"/>
    <cellStyle name="Normal 26 7 3" xfId="30842" xr:uid="{F783731F-18D0-4301-B802-2842D5D515E0}"/>
    <cellStyle name="Normal 26 7 3 2" xfId="30843" xr:uid="{6194422D-97EF-45F5-B3E3-1F19766C17EE}"/>
    <cellStyle name="Normal 26 7 3 3" xfId="30844" xr:uid="{DAC37452-88E5-48AD-A412-958A96638FE4}"/>
    <cellStyle name="Normal 26 7 3 4" xfId="30845" xr:uid="{DEE8F2C3-5AC7-4771-8BAC-1003F3474FD8}"/>
    <cellStyle name="Normal 26 7 3 5" xfId="30846" xr:uid="{356B36DA-1F37-4750-AEA4-B67A0BE6A798}"/>
    <cellStyle name="Normal 26 7 3 6" xfId="30847" xr:uid="{ACDE5A54-89DF-4F5A-B0D4-64C5D9305BA8}"/>
    <cellStyle name="Normal 26 7 4" xfId="30848" xr:uid="{635505E7-3093-4BB3-B26A-2C273ABA8EE1}"/>
    <cellStyle name="Normal 26 7 4 2" xfId="30849" xr:uid="{EE29E73E-DA56-4BA9-BE05-4A65BAC7FA1D}"/>
    <cellStyle name="Normal 26 7 4 3" xfId="30850" xr:uid="{39D6329A-3D48-4860-BB07-5B46225A49CA}"/>
    <cellStyle name="Normal 26 7 4 4" xfId="30851" xr:uid="{089C8911-1CE4-452B-96EF-2BE3191AD47C}"/>
    <cellStyle name="Normal 26 7 4 5" xfId="30852" xr:uid="{B8798316-395D-4416-B2F4-28AD6D36B86D}"/>
    <cellStyle name="Normal 26 7 4 6" xfId="30853" xr:uid="{2018F4EF-2012-4766-B378-14837FC60C42}"/>
    <cellStyle name="Normal 26 7 5" xfId="30854" xr:uid="{12F12D1C-1EB9-43BD-AE94-03D5EDE191C2}"/>
    <cellStyle name="Normal 26 7 5 2" xfId="30855" xr:uid="{852BA40B-EB4E-4A4B-87B3-17F52FE9D17A}"/>
    <cellStyle name="Normal 26 7 5 3" xfId="30856" xr:uid="{585751CF-6FFA-416B-9B53-6C8A34B39F1B}"/>
    <cellStyle name="Normal 26 7 5 4" xfId="30857" xr:uid="{BB2026B6-2E3A-43EE-A737-572B26017539}"/>
    <cellStyle name="Normal 26 7 5 5" xfId="30858" xr:uid="{95215065-A9B8-4960-8963-B51928BBCD16}"/>
    <cellStyle name="Normal 26 7 5 6" xfId="30859" xr:uid="{2CC99033-C11B-44EF-AC24-27AB9E9B4CFC}"/>
    <cellStyle name="Normal 26 7 6" xfId="30860" xr:uid="{84F553BC-785D-4032-BD68-F6F06E535BBE}"/>
    <cellStyle name="Normal 26 7 6 2" xfId="30861" xr:uid="{53F7226B-9FE8-40AC-AA0D-C45D43BACD42}"/>
    <cellStyle name="Normal 26 7 6 3" xfId="30862" xr:uid="{A95C8943-8098-4E9B-90C7-E222CFE083A9}"/>
    <cellStyle name="Normal 26 7 6 4" xfId="30863" xr:uid="{FB1BB9A0-9E09-49D4-A048-F502DFC90E54}"/>
    <cellStyle name="Normal 26 7 6 5" xfId="30864" xr:uid="{3D67E444-FF1E-4A68-8107-071A24B65E2A}"/>
    <cellStyle name="Normal 26 7 6 6" xfId="30865" xr:uid="{41D3813A-3574-4051-9A1E-22B06257FE35}"/>
    <cellStyle name="Normal 26 7 7" xfId="30866" xr:uid="{718DF2A0-0BCF-4201-AA8C-D08C53342CA9}"/>
    <cellStyle name="Normal 26 7 7 2" xfId="30867" xr:uid="{36534F74-1509-4253-BFFB-A1FF278185C9}"/>
    <cellStyle name="Normal 26 7 7 3" xfId="30868" xr:uid="{41FC75BA-F882-48B0-8E77-32E7202A6195}"/>
    <cellStyle name="Normal 26 7 7 4" xfId="30869" xr:uid="{E60B9CCA-5822-4D95-BD01-57360A1019AA}"/>
    <cellStyle name="Normal 26 7 7 5" xfId="30870" xr:uid="{82CE2C0A-D4B2-47A4-88F4-B53D8A7338D3}"/>
    <cellStyle name="Normal 26 7 7 6" xfId="30871" xr:uid="{77B63777-1D3D-443C-8927-47DF92BA708D}"/>
    <cellStyle name="Normal 26 7 8" xfId="30872" xr:uid="{BD9A08DA-7297-4EED-8B56-A396CE56B432}"/>
    <cellStyle name="Normal 26 7 8 2" xfId="30873" xr:uid="{5EDB4763-EDC9-4E67-98BC-A4344FE21A23}"/>
    <cellStyle name="Normal 26 7 8 3" xfId="30874" xr:uid="{2BA8AC27-DFAE-4D0D-9217-E654682EDFDE}"/>
    <cellStyle name="Normal 26 7 8 4" xfId="30875" xr:uid="{2D8890D3-4EC8-47AA-9E1E-BAB1F79EE6B7}"/>
    <cellStyle name="Normal 26 7 8 5" xfId="30876" xr:uid="{3F19C446-714A-4126-BCE0-E7AD773802D5}"/>
    <cellStyle name="Normal 26 7 8 6" xfId="30877" xr:uid="{B8DF9FBC-CF36-4755-8503-5EBAF1392655}"/>
    <cellStyle name="Normal 26 7 9" xfId="30878" xr:uid="{0AB0693D-BFF5-4374-A0EB-73203A17AF57}"/>
    <cellStyle name="Normal 26 8" xfId="30879" xr:uid="{2053BF90-50B7-42D6-9F61-0FF00F5211C0}"/>
    <cellStyle name="Normal 26 8 10" xfId="30880" xr:uid="{630DD28E-C72E-464F-8698-224C347FD385}"/>
    <cellStyle name="Normal 26 8 11" xfId="30881" xr:uid="{1AE56D41-3548-4323-88DE-7BA5C55651C4}"/>
    <cellStyle name="Normal 26 8 12" xfId="30882" xr:uid="{B8ADE459-8C92-4FA4-BB6D-BC2AEEB1BF42}"/>
    <cellStyle name="Normal 26 8 13" xfId="30883" xr:uid="{8C06F5F7-D390-496C-9DF8-AE2DE4E2510E}"/>
    <cellStyle name="Normal 26 8 2" xfId="30884" xr:uid="{1118B5A0-3F40-4AB1-A204-184E53272B04}"/>
    <cellStyle name="Normal 26 8 2 2" xfId="30885" xr:uid="{C51AE17A-C912-44CD-A235-D687E6331F18}"/>
    <cellStyle name="Normal 26 8 2 3" xfId="30886" xr:uid="{B0EF3A32-0830-43EF-94AA-BE7654DDDE7B}"/>
    <cellStyle name="Normal 26 8 2 4" xfId="30887" xr:uid="{DAD42327-3376-4985-9A7D-16CA51B458C7}"/>
    <cellStyle name="Normal 26 8 2 5" xfId="30888" xr:uid="{BF7406D2-2B97-4D98-BB0B-5BC0670ABACA}"/>
    <cellStyle name="Normal 26 8 2 6" xfId="30889" xr:uid="{5C545C15-22FA-4C52-B07D-00F90782D975}"/>
    <cellStyle name="Normal 26 8 3" xfId="30890" xr:uid="{9B34C7DE-94C7-4EBE-9BBE-A8019257FF42}"/>
    <cellStyle name="Normal 26 8 3 2" xfId="30891" xr:uid="{79C71A28-71F6-4176-B1C0-646265DB0433}"/>
    <cellStyle name="Normal 26 8 3 3" xfId="30892" xr:uid="{6155AF0C-5F08-4EDB-8F96-12D2C5E9E8A8}"/>
    <cellStyle name="Normal 26 8 3 4" xfId="30893" xr:uid="{0673267B-C53D-409D-9183-C9F1FE8CCE1D}"/>
    <cellStyle name="Normal 26 8 3 5" xfId="30894" xr:uid="{4AD6554D-24BC-4E7D-A4E8-BF57B949099C}"/>
    <cellStyle name="Normal 26 8 3 6" xfId="30895" xr:uid="{7C0DA259-05BC-4CD2-B6A6-7704F695F1F4}"/>
    <cellStyle name="Normal 26 8 4" xfId="30896" xr:uid="{B89CAADC-6747-46CF-BD7A-DD22C9B522ED}"/>
    <cellStyle name="Normal 26 8 4 2" xfId="30897" xr:uid="{93DA7E04-E276-4FC8-AA69-FBA0EFDF3014}"/>
    <cellStyle name="Normal 26 8 4 3" xfId="30898" xr:uid="{21F8B6FB-004A-4AEE-AB97-C7722E1D066C}"/>
    <cellStyle name="Normal 26 8 4 4" xfId="30899" xr:uid="{8E46B21D-1A60-49DE-9270-BBC24EF39CA2}"/>
    <cellStyle name="Normal 26 8 4 5" xfId="30900" xr:uid="{59A93713-8538-4B66-9820-F8E5AA2111A2}"/>
    <cellStyle name="Normal 26 8 4 6" xfId="30901" xr:uid="{B361AB12-31D2-4FD8-AB96-2B8D8B49AF32}"/>
    <cellStyle name="Normal 26 8 5" xfId="30902" xr:uid="{F4C2AF37-7649-4F1A-933E-D6796E2A821B}"/>
    <cellStyle name="Normal 26 8 5 2" xfId="30903" xr:uid="{8F039F66-14DE-46E1-A1B4-ED07277113FB}"/>
    <cellStyle name="Normal 26 8 5 3" xfId="30904" xr:uid="{628B4A21-8E00-4700-86C6-27AE12F53B81}"/>
    <cellStyle name="Normal 26 8 5 4" xfId="30905" xr:uid="{C83FB9ED-8C67-462D-9133-651709AF9F44}"/>
    <cellStyle name="Normal 26 8 5 5" xfId="30906" xr:uid="{8AB0B9CD-1E4B-4AFE-9A4F-9A498C9DF619}"/>
    <cellStyle name="Normal 26 8 5 6" xfId="30907" xr:uid="{3EFBFFC6-405E-447F-A551-456149861663}"/>
    <cellStyle name="Normal 26 8 6" xfId="30908" xr:uid="{EF9ABB7F-EF3E-4564-AEB5-896E5F1E5CFE}"/>
    <cellStyle name="Normal 26 8 6 2" xfId="30909" xr:uid="{D22F7FA5-0ED4-461C-95E8-8DB5D2E889E6}"/>
    <cellStyle name="Normal 26 8 6 3" xfId="30910" xr:uid="{5645D9B9-29ED-4E63-A40F-4A896E4991A6}"/>
    <cellStyle name="Normal 26 8 6 4" xfId="30911" xr:uid="{04F760ED-F186-4A47-9F6B-927F40F8B3D2}"/>
    <cellStyle name="Normal 26 8 6 5" xfId="30912" xr:uid="{F4A9618E-B3AB-4A6D-84E5-14148C8081AB}"/>
    <cellStyle name="Normal 26 8 6 6" xfId="30913" xr:uid="{1409D60D-3688-47A6-9E3B-F7050AFEE445}"/>
    <cellStyle name="Normal 26 8 7" xfId="30914" xr:uid="{8A35936D-9769-44FE-BAF4-427CBB55A9C1}"/>
    <cellStyle name="Normal 26 8 7 2" xfId="30915" xr:uid="{BBA19979-416F-46B1-BBE0-482CCAD8F6FA}"/>
    <cellStyle name="Normal 26 8 7 3" xfId="30916" xr:uid="{47ABAAFF-F25C-40E5-8F5A-C227CFE43B2B}"/>
    <cellStyle name="Normal 26 8 7 4" xfId="30917" xr:uid="{AEE4771C-B92D-476A-A1F6-3B1EE3DDA113}"/>
    <cellStyle name="Normal 26 8 7 5" xfId="30918" xr:uid="{CB2C07F3-E629-4D30-9677-8AE7F444DA61}"/>
    <cellStyle name="Normal 26 8 7 6" xfId="30919" xr:uid="{48AD4F85-AA65-43AF-8BA4-A477AB5F327D}"/>
    <cellStyle name="Normal 26 8 8" xfId="30920" xr:uid="{FB57203D-5D0A-49D3-9ACB-4EEB87B79DB2}"/>
    <cellStyle name="Normal 26 8 8 2" xfId="30921" xr:uid="{6A146B44-839B-41CB-9023-3F5D72065605}"/>
    <cellStyle name="Normal 26 8 8 3" xfId="30922" xr:uid="{0E0E3FF1-51DE-4B50-81B8-56750E10799C}"/>
    <cellStyle name="Normal 26 8 8 4" xfId="30923" xr:uid="{A5D6D23D-71FB-4015-BD65-79748AEBF127}"/>
    <cellStyle name="Normal 26 8 8 5" xfId="30924" xr:uid="{C8726481-11F5-44E0-B819-E309F7DED269}"/>
    <cellStyle name="Normal 26 8 8 6" xfId="30925" xr:uid="{18DB918D-527D-45B3-AEDF-FF7267533C0F}"/>
    <cellStyle name="Normal 26 8 9" xfId="30926" xr:uid="{58AE9117-0208-4D53-A478-87EAB76169EB}"/>
    <cellStyle name="Normal 26 9" xfId="30927" xr:uid="{262D7B97-5DBA-45A5-A89D-70CE90C9698B}"/>
    <cellStyle name="Normal 26 9 10" xfId="30928" xr:uid="{E19528BC-03E3-4DE3-8B81-0A01D12A321F}"/>
    <cellStyle name="Normal 26 9 11" xfId="30929" xr:uid="{5084D5FE-8CD8-4E60-A281-9B5E6115CC7A}"/>
    <cellStyle name="Normal 26 9 12" xfId="30930" xr:uid="{BCC38E5F-5585-4757-AF8A-60E6604B838B}"/>
    <cellStyle name="Normal 26 9 13" xfId="30931" xr:uid="{224488B5-972E-42ED-A561-7FB758D6A43A}"/>
    <cellStyle name="Normal 26 9 2" xfId="30932" xr:uid="{34944B35-6056-4FB5-B8BF-E8FAA552D178}"/>
    <cellStyle name="Normal 26 9 2 2" xfId="30933" xr:uid="{1713CA88-F659-48E4-BAB7-C59D81D33AC2}"/>
    <cellStyle name="Normal 26 9 2 3" xfId="30934" xr:uid="{D8E54C64-50BB-4263-B591-3BEE8D25E1FD}"/>
    <cellStyle name="Normal 26 9 2 4" xfId="30935" xr:uid="{7A99921B-8482-420C-976F-C35287FC91AC}"/>
    <cellStyle name="Normal 26 9 2 5" xfId="30936" xr:uid="{76EE6812-A709-4417-B8B8-46AFA6CABDFF}"/>
    <cellStyle name="Normal 26 9 2 6" xfId="30937" xr:uid="{CA8F273C-AF06-4C97-8011-3367B3293209}"/>
    <cellStyle name="Normal 26 9 3" xfId="30938" xr:uid="{9E57D295-46B0-4481-8E18-7F6A68AD01CC}"/>
    <cellStyle name="Normal 26 9 3 2" xfId="30939" xr:uid="{83823C3B-2D50-4D4B-B301-671170E426B1}"/>
    <cellStyle name="Normal 26 9 3 3" xfId="30940" xr:uid="{E0DC3AB5-7639-4910-8F01-9DF49D6466A3}"/>
    <cellStyle name="Normal 26 9 3 4" xfId="30941" xr:uid="{225C10AC-11C8-43E7-8065-05847EFB0B98}"/>
    <cellStyle name="Normal 26 9 3 5" xfId="30942" xr:uid="{45CEA2BC-65CD-4151-819C-FCE3878F76B6}"/>
    <cellStyle name="Normal 26 9 3 6" xfId="30943" xr:uid="{0ECCE94F-ADC2-4DB1-A90C-201916A587DE}"/>
    <cellStyle name="Normal 26 9 4" xfId="30944" xr:uid="{B93F2D1D-4860-47F5-B199-758258C9999F}"/>
    <cellStyle name="Normal 26 9 4 2" xfId="30945" xr:uid="{916C6B77-F53B-424F-8A28-972B14C7EF85}"/>
    <cellStyle name="Normal 26 9 4 3" xfId="30946" xr:uid="{FAFFB6EC-B3D6-4893-B734-1F4D53903066}"/>
    <cellStyle name="Normal 26 9 4 4" xfId="30947" xr:uid="{658DB007-4182-40B9-BBD9-2FF98EE52EB3}"/>
    <cellStyle name="Normal 26 9 4 5" xfId="30948" xr:uid="{D3CED1DA-A615-4297-89BD-B7A35BC8FF4E}"/>
    <cellStyle name="Normal 26 9 4 6" xfId="30949" xr:uid="{4FF60850-1346-409F-BC1E-C615E768D4E8}"/>
    <cellStyle name="Normal 26 9 5" xfId="30950" xr:uid="{D98805A8-5F06-4F1A-A0FD-D2224E1E213E}"/>
    <cellStyle name="Normal 26 9 5 2" xfId="30951" xr:uid="{7A8FA774-FC06-4F8A-A662-CAF72DDF5123}"/>
    <cellStyle name="Normal 26 9 5 3" xfId="30952" xr:uid="{74C06EFF-A57F-4643-9BE2-9407EE7E49BE}"/>
    <cellStyle name="Normal 26 9 5 4" xfId="30953" xr:uid="{907F88D4-CDB3-46AD-9BEF-EA1D111163C1}"/>
    <cellStyle name="Normal 26 9 5 5" xfId="30954" xr:uid="{75DD0DAC-550F-464A-A8C2-A825A06F54D1}"/>
    <cellStyle name="Normal 26 9 5 6" xfId="30955" xr:uid="{9D5173C4-E6ED-4193-ADC7-C15E695006F4}"/>
    <cellStyle name="Normal 26 9 6" xfId="30956" xr:uid="{FCAA0F65-A68F-4452-B36D-8F7878163546}"/>
    <cellStyle name="Normal 26 9 6 2" xfId="30957" xr:uid="{3D8FD304-E5ED-4968-9F78-9E31967C2027}"/>
    <cellStyle name="Normal 26 9 6 3" xfId="30958" xr:uid="{6CFA0217-BEBA-46FC-92BA-34CD2B5FD4FF}"/>
    <cellStyle name="Normal 26 9 6 4" xfId="30959" xr:uid="{08C6E115-F74F-4471-B81C-A41E53DEF567}"/>
    <cellStyle name="Normal 26 9 6 5" xfId="30960" xr:uid="{B46749C4-5BE4-4CC4-A340-F9D02713E571}"/>
    <cellStyle name="Normal 26 9 6 6" xfId="30961" xr:uid="{4CF07D0B-1FE5-45EA-8F15-D8914B910175}"/>
    <cellStyle name="Normal 26 9 7" xfId="30962" xr:uid="{D55BAF2A-F233-4A71-A03C-8C41160CEE8C}"/>
    <cellStyle name="Normal 26 9 7 2" xfId="30963" xr:uid="{7FA567EB-4E36-4B73-ACA4-59AE39B88C5C}"/>
    <cellStyle name="Normal 26 9 7 3" xfId="30964" xr:uid="{A0CAEF07-B362-422D-BE24-A67B24F0B9D0}"/>
    <cellStyle name="Normal 26 9 7 4" xfId="30965" xr:uid="{1ACCBB66-C884-46DF-9F96-6D5C5CDE06C3}"/>
    <cellStyle name="Normal 26 9 7 5" xfId="30966" xr:uid="{96AD35B7-E972-4466-B79E-27F5A34F295A}"/>
    <cellStyle name="Normal 26 9 7 6" xfId="30967" xr:uid="{171145DF-10BF-418A-AB0E-8585F7287AFA}"/>
    <cellStyle name="Normal 26 9 8" xfId="30968" xr:uid="{E7C1F880-01EC-4B93-8772-25DF3AC62A71}"/>
    <cellStyle name="Normal 26 9 8 2" xfId="30969" xr:uid="{DA4F254E-14FC-4763-AF87-C5845028D5EF}"/>
    <cellStyle name="Normal 26 9 8 3" xfId="30970" xr:uid="{22411E56-0AA5-4EE7-ADC4-89D53B26D11B}"/>
    <cellStyle name="Normal 26 9 8 4" xfId="30971" xr:uid="{91469C90-16C2-4516-9483-964D8C90E1FF}"/>
    <cellStyle name="Normal 26 9 8 5" xfId="30972" xr:uid="{C2BAB846-3672-4E8D-8E00-90F0BD78149D}"/>
    <cellStyle name="Normal 26 9 8 6" xfId="30973" xr:uid="{D18C8DE3-E886-445B-8A3F-C4C510624A02}"/>
    <cellStyle name="Normal 26 9 9" xfId="30974" xr:uid="{1C60F4ED-0ECB-4D0B-A697-DC41E1B87304}"/>
    <cellStyle name="Normal 27" xfId="1797" xr:uid="{18FDCED7-2CC4-4A93-AC50-4B4D86801B4E}"/>
    <cellStyle name="Normal 27 10" xfId="30975" xr:uid="{ABFFC540-6C14-4291-B8FD-4BC30FD3E1AE}"/>
    <cellStyle name="Normal 27 10 10" xfId="30976" xr:uid="{9046C87B-EE9B-4C8A-A415-B6F9CC1FF6E2}"/>
    <cellStyle name="Normal 27 10 11" xfId="30977" xr:uid="{03892A3A-63E9-445D-B567-47536830BCA8}"/>
    <cellStyle name="Normal 27 10 12" xfId="30978" xr:uid="{9DAEAAC3-68C7-4019-B648-99D65102B069}"/>
    <cellStyle name="Normal 27 10 13" xfId="30979" xr:uid="{945E3EE3-F76B-4977-9688-D42388CEA666}"/>
    <cellStyle name="Normal 27 10 2" xfId="30980" xr:uid="{0AF1851E-1C46-451A-94FB-5B52668903BD}"/>
    <cellStyle name="Normal 27 10 2 2" xfId="30981" xr:uid="{87B915BB-4ED7-47A6-85F9-CE54B0C14EBE}"/>
    <cellStyle name="Normal 27 10 2 3" xfId="30982" xr:uid="{F9EB5C04-5623-40D9-8846-DB0E7D114E39}"/>
    <cellStyle name="Normal 27 10 2 4" xfId="30983" xr:uid="{4D84D3D0-2B7D-45E3-847D-93A02185BE19}"/>
    <cellStyle name="Normal 27 10 2 5" xfId="30984" xr:uid="{4C1B6AA0-4E2B-47E5-8BAB-089C2A9C1785}"/>
    <cellStyle name="Normal 27 10 2 6" xfId="30985" xr:uid="{C3E533C7-1E19-476E-B2A1-3CE4268A6275}"/>
    <cellStyle name="Normal 27 10 3" xfId="30986" xr:uid="{25A9EB81-DCDB-475E-936A-E3346D568474}"/>
    <cellStyle name="Normal 27 10 3 2" xfId="30987" xr:uid="{6BEB9540-FE95-4168-B545-2844FD6725AE}"/>
    <cellStyle name="Normal 27 10 3 3" xfId="30988" xr:uid="{71782843-6C0B-429C-9A27-1C5101503838}"/>
    <cellStyle name="Normal 27 10 3 4" xfId="30989" xr:uid="{594DC882-DF45-4681-B7D2-A0A1B6D0961F}"/>
    <cellStyle name="Normal 27 10 3 5" xfId="30990" xr:uid="{05869464-E979-4070-8CE9-A0785CA7FCA5}"/>
    <cellStyle name="Normal 27 10 3 6" xfId="30991" xr:uid="{BC4E1F54-54B3-414D-85E7-C35FA9504EC2}"/>
    <cellStyle name="Normal 27 10 4" xfId="30992" xr:uid="{166A14D5-DE5C-490A-B33C-0B9197824BB0}"/>
    <cellStyle name="Normal 27 10 4 2" xfId="30993" xr:uid="{83049475-AD1A-49B0-ABEE-7139F111225E}"/>
    <cellStyle name="Normal 27 10 4 3" xfId="30994" xr:uid="{51228FCC-56CB-4F03-9EF5-A040ED2D8117}"/>
    <cellStyle name="Normal 27 10 4 4" xfId="30995" xr:uid="{F398F0F8-A55D-4D49-8574-5FAC7107D87D}"/>
    <cellStyle name="Normal 27 10 4 5" xfId="30996" xr:uid="{866A333E-C34B-412F-89BA-2228564A415D}"/>
    <cellStyle name="Normal 27 10 4 6" xfId="30997" xr:uid="{8C3937B9-20F9-4CF3-BB8F-51C96FBE0CE3}"/>
    <cellStyle name="Normal 27 10 5" xfId="30998" xr:uid="{290BB0D2-07CE-45A6-BDAE-BD856A4C4E82}"/>
    <cellStyle name="Normal 27 10 5 2" xfId="30999" xr:uid="{0C10B944-7A3C-4C3F-BFBA-47CEDE6DC721}"/>
    <cellStyle name="Normal 27 10 5 3" xfId="31000" xr:uid="{D953EB65-0A9B-47FE-9477-3B59B2544FFE}"/>
    <cellStyle name="Normal 27 10 5 4" xfId="31001" xr:uid="{AD1C954B-E4FC-4A0B-A516-AB34906570D1}"/>
    <cellStyle name="Normal 27 10 5 5" xfId="31002" xr:uid="{F231F91F-331C-4C41-A060-F2F4A70003B8}"/>
    <cellStyle name="Normal 27 10 5 6" xfId="31003" xr:uid="{3CB566BC-4BAA-4D27-A524-4E54E10DCBC7}"/>
    <cellStyle name="Normal 27 10 6" xfId="31004" xr:uid="{FC32AAE7-C8CC-4A94-A521-C3FC0DAE6AA9}"/>
    <cellStyle name="Normal 27 10 6 2" xfId="31005" xr:uid="{6BB10587-45E3-405C-A0C4-14B8F66A16E8}"/>
    <cellStyle name="Normal 27 10 6 3" xfId="31006" xr:uid="{2CA19516-E585-4AF1-90C6-823E2D784AB8}"/>
    <cellStyle name="Normal 27 10 6 4" xfId="31007" xr:uid="{54BADC42-847B-4056-9B4B-EB14BD978292}"/>
    <cellStyle name="Normal 27 10 6 5" xfId="31008" xr:uid="{97794C87-B44F-4F25-A7BA-77ACCF943886}"/>
    <cellStyle name="Normal 27 10 6 6" xfId="31009" xr:uid="{24A675BE-C5C9-415E-868D-5D0581A4AD2A}"/>
    <cellStyle name="Normal 27 10 7" xfId="31010" xr:uid="{BA3FF539-553C-4A97-B18A-24DAB720F5F4}"/>
    <cellStyle name="Normal 27 10 7 2" xfId="31011" xr:uid="{939DE3B2-D28E-445A-AEAD-96707FC096E6}"/>
    <cellStyle name="Normal 27 10 7 3" xfId="31012" xr:uid="{C0644259-3D1D-4DD6-A85B-097CFB62939A}"/>
    <cellStyle name="Normal 27 10 7 4" xfId="31013" xr:uid="{58DFA0CA-EBA7-497B-9E4B-1A006A5F7538}"/>
    <cellStyle name="Normal 27 10 7 5" xfId="31014" xr:uid="{BC5615EC-0959-4772-9B68-D3A098B308C5}"/>
    <cellStyle name="Normal 27 10 7 6" xfId="31015" xr:uid="{EBE621C1-7D55-40C9-864D-D6C39E41651D}"/>
    <cellStyle name="Normal 27 10 8" xfId="31016" xr:uid="{32E6CAB7-7E5E-4BF9-AFF3-87FDE77040B7}"/>
    <cellStyle name="Normal 27 10 8 2" xfId="31017" xr:uid="{A04E603B-5606-464B-970E-84DAB89F7E98}"/>
    <cellStyle name="Normal 27 10 8 3" xfId="31018" xr:uid="{B64037AA-1177-45FC-8237-1A36C0BD39A6}"/>
    <cellStyle name="Normal 27 10 8 4" xfId="31019" xr:uid="{1CD937AF-68B7-4E75-B636-E61EF634706B}"/>
    <cellStyle name="Normal 27 10 8 5" xfId="31020" xr:uid="{B1D891C7-F22E-490F-BAA2-8DAC977B9A5D}"/>
    <cellStyle name="Normal 27 10 8 6" xfId="31021" xr:uid="{647AD409-9953-425B-9D0E-67C2D4AADC8C}"/>
    <cellStyle name="Normal 27 10 9" xfId="31022" xr:uid="{EB94ECB9-77C3-47F2-83CA-F440C02A21DD}"/>
    <cellStyle name="Normal 27 11" xfId="31023" xr:uid="{E679B788-6B4E-4DC9-9240-B44094C275D4}"/>
    <cellStyle name="Normal 27 11 10" xfId="31024" xr:uid="{DC11B5A1-5359-419D-89A7-77E79E9086F0}"/>
    <cellStyle name="Normal 27 11 11" xfId="31025" xr:uid="{ED27218C-467A-4078-AA3B-22BE6579271D}"/>
    <cellStyle name="Normal 27 11 12" xfId="31026" xr:uid="{2230DB60-CE86-4E34-8C71-D98FB10BE206}"/>
    <cellStyle name="Normal 27 11 13" xfId="31027" xr:uid="{36CBD3A6-0662-42A5-8154-8940AF996149}"/>
    <cellStyle name="Normal 27 11 2" xfId="31028" xr:uid="{1E59ECF9-1BF5-40A4-8AC6-BA35DC1D6172}"/>
    <cellStyle name="Normal 27 11 2 2" xfId="31029" xr:uid="{AC0F8645-C5F9-4B81-992F-88D1A68779AB}"/>
    <cellStyle name="Normal 27 11 2 3" xfId="31030" xr:uid="{86371952-93E1-47FF-88FE-60B59300BE17}"/>
    <cellStyle name="Normal 27 11 2 4" xfId="31031" xr:uid="{FC29EF93-FA48-48BE-A19B-79047F4BC933}"/>
    <cellStyle name="Normal 27 11 2 5" xfId="31032" xr:uid="{A38A56B9-EA28-4C2C-8FF8-C91CBF5DF340}"/>
    <cellStyle name="Normal 27 11 2 6" xfId="31033" xr:uid="{E1F5B0CC-F087-43C6-B5D8-2EC99B386F45}"/>
    <cellStyle name="Normal 27 11 3" xfId="31034" xr:uid="{23C1D433-A0C9-48C6-AA19-98668FBA353C}"/>
    <cellStyle name="Normal 27 11 3 2" xfId="31035" xr:uid="{24817D4A-A0AD-42D8-9DE4-5BAD147E8F6D}"/>
    <cellStyle name="Normal 27 11 3 3" xfId="31036" xr:uid="{16580535-E5FE-479B-9B31-E47786BAEA8D}"/>
    <cellStyle name="Normal 27 11 3 4" xfId="31037" xr:uid="{3563116F-FFC6-4414-A5FF-62B5A83641AB}"/>
    <cellStyle name="Normal 27 11 3 5" xfId="31038" xr:uid="{E6CB608D-2665-4856-B999-E2678A0F0730}"/>
    <cellStyle name="Normal 27 11 3 6" xfId="31039" xr:uid="{87B416C1-620D-49C3-8F00-803143079630}"/>
    <cellStyle name="Normal 27 11 4" xfId="31040" xr:uid="{50A0DEBF-789E-42A8-9DE3-17864199BB1A}"/>
    <cellStyle name="Normal 27 11 4 2" xfId="31041" xr:uid="{65A3CBCE-7129-44F2-A91C-3C97E3B6CCC7}"/>
    <cellStyle name="Normal 27 11 4 3" xfId="31042" xr:uid="{8887B074-874B-4910-9AAB-CC90F0546974}"/>
    <cellStyle name="Normal 27 11 4 4" xfId="31043" xr:uid="{9883A49B-441D-44AB-B687-A7EA1EE79E28}"/>
    <cellStyle name="Normal 27 11 4 5" xfId="31044" xr:uid="{150D9D08-6D13-4AA5-A4F4-3F0EE26C640F}"/>
    <cellStyle name="Normal 27 11 4 6" xfId="31045" xr:uid="{DDE64C8E-8F6D-4933-A5B7-1B6006A0E810}"/>
    <cellStyle name="Normal 27 11 5" xfId="31046" xr:uid="{2427C4B4-81D2-4321-9617-5DE724A1D617}"/>
    <cellStyle name="Normal 27 11 5 2" xfId="31047" xr:uid="{0BFEDB4D-2ECB-4E26-8290-A58882B74E06}"/>
    <cellStyle name="Normal 27 11 5 3" xfId="31048" xr:uid="{0AEF8EF4-F326-4B63-99DA-3606C6B581AB}"/>
    <cellStyle name="Normal 27 11 5 4" xfId="31049" xr:uid="{B4F7AC0F-4A6E-4BBB-9BD0-8F772304FBE7}"/>
    <cellStyle name="Normal 27 11 5 5" xfId="31050" xr:uid="{B36AAED9-DD52-4931-A2EB-B37351F0AE91}"/>
    <cellStyle name="Normal 27 11 5 6" xfId="31051" xr:uid="{269304D6-C2D7-4790-95C5-F7903F3B91BC}"/>
    <cellStyle name="Normal 27 11 6" xfId="31052" xr:uid="{6C5AA2A4-C34D-491B-85CE-218F27F08A9A}"/>
    <cellStyle name="Normal 27 11 6 2" xfId="31053" xr:uid="{483FE99B-F8AE-4769-B344-63091604CA6F}"/>
    <cellStyle name="Normal 27 11 6 3" xfId="31054" xr:uid="{CD304EF3-A205-48AC-89E9-AF40BC48623E}"/>
    <cellStyle name="Normal 27 11 6 4" xfId="31055" xr:uid="{B9A97AE5-A4AE-46FA-A1B8-2ADA8DC94F79}"/>
    <cellStyle name="Normal 27 11 6 5" xfId="31056" xr:uid="{9D4C9B4D-E355-47AF-89C7-79902FB020CF}"/>
    <cellStyle name="Normal 27 11 6 6" xfId="31057" xr:uid="{E8E9E1EB-C575-4D80-83B7-EFAD1A0BC575}"/>
    <cellStyle name="Normal 27 11 7" xfId="31058" xr:uid="{C539A41C-0716-4195-9039-D2F843B12321}"/>
    <cellStyle name="Normal 27 11 7 2" xfId="31059" xr:uid="{A30D0B95-3EF6-4DCE-8BE0-AEAFC20CCC1F}"/>
    <cellStyle name="Normal 27 11 7 3" xfId="31060" xr:uid="{E11B4A42-EAB9-456D-B68C-1ECA4E5D9B21}"/>
    <cellStyle name="Normal 27 11 7 4" xfId="31061" xr:uid="{6110103F-5BB1-4FF9-B4C4-BEB052141CDB}"/>
    <cellStyle name="Normal 27 11 7 5" xfId="31062" xr:uid="{B6CCB9E6-08DC-41B8-93CC-25CBBD59478A}"/>
    <cellStyle name="Normal 27 11 7 6" xfId="31063" xr:uid="{DF40A72E-52CC-44C3-AFDF-166021D00D4D}"/>
    <cellStyle name="Normal 27 11 8" xfId="31064" xr:uid="{A0BED0DE-93DD-4908-A0CE-F2682A65021F}"/>
    <cellStyle name="Normal 27 11 8 2" xfId="31065" xr:uid="{7505E906-FCFE-41A4-9752-D6ED2B9DD15A}"/>
    <cellStyle name="Normal 27 11 8 3" xfId="31066" xr:uid="{CC735261-C0D2-419A-B4B7-87BCACB7B67B}"/>
    <cellStyle name="Normal 27 11 8 4" xfId="31067" xr:uid="{733B17FF-132B-450D-891A-F39423FD2007}"/>
    <cellStyle name="Normal 27 11 8 5" xfId="31068" xr:uid="{2045E60B-0F23-4793-8423-81C280CE62F3}"/>
    <cellStyle name="Normal 27 11 8 6" xfId="31069" xr:uid="{10C180C2-8F9D-469E-B283-7B625AD4CE86}"/>
    <cellStyle name="Normal 27 11 9" xfId="31070" xr:uid="{F7224582-92F5-48DF-964B-A74DB4517290}"/>
    <cellStyle name="Normal 27 12" xfId="31071" xr:uid="{BACF4634-C515-48E9-B4FE-95A801EAF05E}"/>
    <cellStyle name="Normal 27 12 10" xfId="31072" xr:uid="{7289D14E-60B7-4E41-8040-410B9E858594}"/>
    <cellStyle name="Normal 27 12 11" xfId="31073" xr:uid="{6D0B938F-F74D-4F0A-955F-72988217B723}"/>
    <cellStyle name="Normal 27 12 12" xfId="31074" xr:uid="{ACEFEA4A-4341-4C1A-8E48-DDC13B80A5C9}"/>
    <cellStyle name="Normal 27 12 13" xfId="31075" xr:uid="{FE60B812-B416-4A61-86CF-B441B507686E}"/>
    <cellStyle name="Normal 27 12 2" xfId="31076" xr:uid="{58E2F3A4-BB9D-41BD-B9A3-C49BB3F2E612}"/>
    <cellStyle name="Normal 27 12 2 2" xfId="31077" xr:uid="{4E290B5E-5D45-4373-81B7-9920D4063DBE}"/>
    <cellStyle name="Normal 27 12 2 3" xfId="31078" xr:uid="{8892A0E9-9BFA-4158-A51A-9FFD028E416E}"/>
    <cellStyle name="Normal 27 12 2 4" xfId="31079" xr:uid="{D24B672B-39A4-4DE3-BCDC-C8117541A8BB}"/>
    <cellStyle name="Normal 27 12 2 5" xfId="31080" xr:uid="{7456C4B9-1148-4942-B26F-BF0BA53E4E1F}"/>
    <cellStyle name="Normal 27 12 2 6" xfId="31081" xr:uid="{E70AF891-3224-4758-85D0-8A3DFA913A70}"/>
    <cellStyle name="Normal 27 12 3" xfId="31082" xr:uid="{C39DCF82-E08D-45D2-9DF3-0BE5B99BE034}"/>
    <cellStyle name="Normal 27 12 3 2" xfId="31083" xr:uid="{23014F16-207E-4970-A2C8-EA4F4FE20A09}"/>
    <cellStyle name="Normal 27 12 3 3" xfId="31084" xr:uid="{8C5EF0F7-B85F-40B1-A3DD-49E414D8AD9C}"/>
    <cellStyle name="Normal 27 12 3 4" xfId="31085" xr:uid="{53BD5381-3D19-4AFA-BC98-BAEDCDE67A33}"/>
    <cellStyle name="Normal 27 12 3 5" xfId="31086" xr:uid="{18216E7E-B524-4110-B0D9-06FC4439D160}"/>
    <cellStyle name="Normal 27 12 3 6" xfId="31087" xr:uid="{D4329171-B0E0-4717-B263-D45AD2AD4EC9}"/>
    <cellStyle name="Normal 27 12 4" xfId="31088" xr:uid="{1CF27423-5999-4545-AD49-FB4672D44657}"/>
    <cellStyle name="Normal 27 12 4 2" xfId="31089" xr:uid="{A85A0FE2-51CD-4329-B7F8-AB74A0C0C8DB}"/>
    <cellStyle name="Normal 27 12 4 3" xfId="31090" xr:uid="{712D0291-AE51-4405-85BA-7DA3986A4C9D}"/>
    <cellStyle name="Normal 27 12 4 4" xfId="31091" xr:uid="{F3D69232-19C1-4A4C-A89A-4EAEFFF828D5}"/>
    <cellStyle name="Normal 27 12 4 5" xfId="31092" xr:uid="{BCBE0587-3E7D-4FDC-8D79-6D6F5381308E}"/>
    <cellStyle name="Normal 27 12 4 6" xfId="31093" xr:uid="{DDBFA10D-9CEC-4050-9CE5-B20585EC5D4D}"/>
    <cellStyle name="Normal 27 12 5" xfId="31094" xr:uid="{D9BD49BF-F714-4BD5-8C78-0886ECCE07A5}"/>
    <cellStyle name="Normal 27 12 5 2" xfId="31095" xr:uid="{1EC3F880-F32F-4858-A5EA-06C6C9C76C89}"/>
    <cellStyle name="Normal 27 12 5 3" xfId="31096" xr:uid="{DEA661C7-736E-4097-BB8C-C4624F12BB9E}"/>
    <cellStyle name="Normal 27 12 5 4" xfId="31097" xr:uid="{57D9813F-A81C-4D8D-8753-6A6878395A7D}"/>
    <cellStyle name="Normal 27 12 5 5" xfId="31098" xr:uid="{105EF2D4-0008-42C5-899C-F71C11DAF8BA}"/>
    <cellStyle name="Normal 27 12 5 6" xfId="31099" xr:uid="{B199CDD7-33D8-4824-95B6-E753473AB2F0}"/>
    <cellStyle name="Normal 27 12 6" xfId="31100" xr:uid="{92ABFF81-8DF1-472C-9606-7F4EF3DCB0CE}"/>
    <cellStyle name="Normal 27 12 6 2" xfId="31101" xr:uid="{DAFC1FA5-110F-436E-A97A-996028A48909}"/>
    <cellStyle name="Normal 27 12 6 3" xfId="31102" xr:uid="{5F93DA7F-E1AE-4E04-BBFB-CEBD9A7C19EC}"/>
    <cellStyle name="Normal 27 12 6 4" xfId="31103" xr:uid="{8567925F-B011-4FAE-9C7D-D90EB5AB9DE5}"/>
    <cellStyle name="Normal 27 12 6 5" xfId="31104" xr:uid="{B5AC5CC3-CB51-4F98-8CD5-B5778BC5C4C1}"/>
    <cellStyle name="Normal 27 12 6 6" xfId="31105" xr:uid="{D9571C70-D403-4C04-BF27-AD67D0B5FF15}"/>
    <cellStyle name="Normal 27 12 7" xfId="31106" xr:uid="{C3233DC3-1456-47F6-9555-38E1265694DC}"/>
    <cellStyle name="Normal 27 12 7 2" xfId="31107" xr:uid="{FAA9D400-2576-4F44-81D9-A9CE88458CC7}"/>
    <cellStyle name="Normal 27 12 7 3" xfId="31108" xr:uid="{9CEBECC1-88BD-4199-9E0E-007E79C7AC0E}"/>
    <cellStyle name="Normal 27 12 7 4" xfId="31109" xr:uid="{79414629-25D8-4F7A-B25A-CA65902BCED3}"/>
    <cellStyle name="Normal 27 12 7 5" xfId="31110" xr:uid="{C4958712-3377-496E-AA75-52E17F661336}"/>
    <cellStyle name="Normal 27 12 7 6" xfId="31111" xr:uid="{11A8B6B1-C73D-4A75-8BFF-CADE1752B057}"/>
    <cellStyle name="Normal 27 12 8" xfId="31112" xr:uid="{7ECEB693-C694-4CC7-88C4-5FBC998D5EFA}"/>
    <cellStyle name="Normal 27 12 8 2" xfId="31113" xr:uid="{3362A43F-851A-46B9-AE01-0EACE08D1C3B}"/>
    <cellStyle name="Normal 27 12 8 3" xfId="31114" xr:uid="{7FD45CE2-61C3-41CF-A878-32989380B06E}"/>
    <cellStyle name="Normal 27 12 8 4" xfId="31115" xr:uid="{2ED7A288-4417-4492-8AD7-3BFAA83081DE}"/>
    <cellStyle name="Normal 27 12 8 5" xfId="31116" xr:uid="{0C5A7928-8DE0-4C1E-93FE-D11ED0D9ED0B}"/>
    <cellStyle name="Normal 27 12 8 6" xfId="31117" xr:uid="{CAC0405B-FD9D-420E-9C1C-42B996057557}"/>
    <cellStyle name="Normal 27 12 9" xfId="31118" xr:uid="{2CE9F8CE-09DB-4296-8625-1915D990C28C}"/>
    <cellStyle name="Normal 27 13" xfId="31119" xr:uid="{5B945CE0-E099-4786-923E-DD621A678BF4}"/>
    <cellStyle name="Normal 27 13 10" xfId="31120" xr:uid="{8AC003B0-1D32-49CC-A92E-8761A7F91383}"/>
    <cellStyle name="Normal 27 13 11" xfId="31121" xr:uid="{01564DC1-0E84-43ED-B50F-5C5ACF81C4AF}"/>
    <cellStyle name="Normal 27 13 12" xfId="31122" xr:uid="{40244282-85FF-4B70-AE89-289D75071982}"/>
    <cellStyle name="Normal 27 13 13" xfId="31123" xr:uid="{3AB67EE0-67C1-4663-8294-52D0C66B01E0}"/>
    <cellStyle name="Normal 27 13 2" xfId="31124" xr:uid="{873552A3-6006-4526-87DB-3AB27DE00C24}"/>
    <cellStyle name="Normal 27 13 2 2" xfId="31125" xr:uid="{0D672EC0-2D10-4592-92E9-0D96F60F98EC}"/>
    <cellStyle name="Normal 27 13 2 3" xfId="31126" xr:uid="{D0846BE6-AEE2-4427-A077-015D6B45B75B}"/>
    <cellStyle name="Normal 27 13 2 4" xfId="31127" xr:uid="{E4EA98F6-8FB0-4AAC-8CA7-2FFE5E4CBA3E}"/>
    <cellStyle name="Normal 27 13 2 5" xfId="31128" xr:uid="{AC7D6A1F-0398-4EB4-A5CF-A716177C3E7B}"/>
    <cellStyle name="Normal 27 13 2 6" xfId="31129" xr:uid="{1E771823-85C2-4D2D-A70B-A85285CA58E6}"/>
    <cellStyle name="Normal 27 13 3" xfId="31130" xr:uid="{BE4AAF59-342C-4D21-82AA-9BD56AEFFDFF}"/>
    <cellStyle name="Normal 27 13 3 2" xfId="31131" xr:uid="{9A2049BF-771B-4526-A233-AD11B42E3B1F}"/>
    <cellStyle name="Normal 27 13 3 3" xfId="31132" xr:uid="{1E4A8E99-E528-4E03-AF6A-D682958A3917}"/>
    <cellStyle name="Normal 27 13 3 4" xfId="31133" xr:uid="{E3C57F05-A94B-4458-8679-7E6CA0F23F35}"/>
    <cellStyle name="Normal 27 13 3 5" xfId="31134" xr:uid="{B7E32945-F028-416B-9814-DFB0921F2864}"/>
    <cellStyle name="Normal 27 13 3 6" xfId="31135" xr:uid="{36FDCE55-00D9-4042-B176-A55AB2499AC7}"/>
    <cellStyle name="Normal 27 13 4" xfId="31136" xr:uid="{3979BCC2-8042-49D4-A336-EB1C6195F3E2}"/>
    <cellStyle name="Normal 27 13 4 2" xfId="31137" xr:uid="{BC81983D-6EF6-4F12-BD6D-FF4367FEAEAA}"/>
    <cellStyle name="Normal 27 13 4 3" xfId="31138" xr:uid="{E6E2F8F3-C6A9-428D-9093-AA5E621488F4}"/>
    <cellStyle name="Normal 27 13 4 4" xfId="31139" xr:uid="{2F090794-C691-4BC7-A4AE-F9D3E2868A18}"/>
    <cellStyle name="Normal 27 13 4 5" xfId="31140" xr:uid="{06967EF4-05BC-49BB-8ECD-60CE197B5993}"/>
    <cellStyle name="Normal 27 13 4 6" xfId="31141" xr:uid="{D57B24DB-4D62-442F-9E12-764A443784BA}"/>
    <cellStyle name="Normal 27 13 5" xfId="31142" xr:uid="{F20C99EA-AA8E-4E40-85B8-F2765687412D}"/>
    <cellStyle name="Normal 27 13 5 2" xfId="31143" xr:uid="{4E5E3F5B-10D8-4269-8D36-FA807AA2742A}"/>
    <cellStyle name="Normal 27 13 5 3" xfId="31144" xr:uid="{8741603E-E900-42A5-89F8-492F0929A3DE}"/>
    <cellStyle name="Normal 27 13 5 4" xfId="31145" xr:uid="{DA1512F6-06C5-43EB-9CAA-857B871639B6}"/>
    <cellStyle name="Normal 27 13 5 5" xfId="31146" xr:uid="{D4FCB7F2-1563-46AC-AB15-8E148075B175}"/>
    <cellStyle name="Normal 27 13 5 6" xfId="31147" xr:uid="{D408DCB3-DCC4-4930-BFA9-B290251C1636}"/>
    <cellStyle name="Normal 27 13 6" xfId="31148" xr:uid="{88387BEC-E9B0-4C3C-B4A8-AEB4ED06223B}"/>
    <cellStyle name="Normal 27 13 6 2" xfId="31149" xr:uid="{BEF5DC6D-3BC7-48AD-90D7-2078AF966144}"/>
    <cellStyle name="Normal 27 13 6 3" xfId="31150" xr:uid="{6BE3BAD6-B017-4E58-B0FA-D2D5E4E3B566}"/>
    <cellStyle name="Normal 27 13 6 4" xfId="31151" xr:uid="{06C7B628-2840-4615-9AF4-2D274233819F}"/>
    <cellStyle name="Normal 27 13 6 5" xfId="31152" xr:uid="{2497DC2C-3309-42F1-B598-4508BBE8A779}"/>
    <cellStyle name="Normal 27 13 6 6" xfId="31153" xr:uid="{4F9CA0B0-F6ED-473A-88EC-AACE1966E399}"/>
    <cellStyle name="Normal 27 13 7" xfId="31154" xr:uid="{CF221CD6-96C5-4752-9578-917280075C76}"/>
    <cellStyle name="Normal 27 13 7 2" xfId="31155" xr:uid="{2DBD0D4D-B433-402B-83F8-ABF1DA070BE9}"/>
    <cellStyle name="Normal 27 13 7 3" xfId="31156" xr:uid="{A9AC3208-60B2-4B97-AD73-E3ED4A42765D}"/>
    <cellStyle name="Normal 27 13 7 4" xfId="31157" xr:uid="{2CA383F7-490D-4408-961C-E7EEC0859109}"/>
    <cellStyle name="Normal 27 13 7 5" xfId="31158" xr:uid="{CD19613D-8C37-40D2-B98D-57D9D68E51FE}"/>
    <cellStyle name="Normal 27 13 7 6" xfId="31159" xr:uid="{333B6223-5C17-45A6-BEE7-888E7C9ED44B}"/>
    <cellStyle name="Normal 27 13 8" xfId="31160" xr:uid="{7460D7CE-B3B3-4EAE-9198-6859208B181A}"/>
    <cellStyle name="Normal 27 13 8 2" xfId="31161" xr:uid="{A3347104-29DF-4809-A2D7-8E355B0E2B7C}"/>
    <cellStyle name="Normal 27 13 8 3" xfId="31162" xr:uid="{2ABC14A3-BD2A-44BE-94D8-4B85620775F1}"/>
    <cellStyle name="Normal 27 13 8 4" xfId="31163" xr:uid="{267FD3DC-DA0E-4C20-B74A-6B6B3B2C998F}"/>
    <cellStyle name="Normal 27 13 8 5" xfId="31164" xr:uid="{B162F954-134E-440D-AC2F-5AE4686AF2CE}"/>
    <cellStyle name="Normal 27 13 8 6" xfId="31165" xr:uid="{221C218B-3A51-4B74-BA81-8EC009BDD5CE}"/>
    <cellStyle name="Normal 27 13 9" xfId="31166" xr:uid="{9F5EB86B-70C9-4A85-8CBF-08E4E6046981}"/>
    <cellStyle name="Normal 27 14" xfId="31167" xr:uid="{2E858E04-A437-46FE-B78C-26D4E3C7E71A}"/>
    <cellStyle name="Normal 27 14 10" xfId="31168" xr:uid="{8D6B043E-9146-45C3-8E20-F8CAEF399F33}"/>
    <cellStyle name="Normal 27 14 11" xfId="31169" xr:uid="{0C183230-1E9E-48BE-9583-A8248E5F65F7}"/>
    <cellStyle name="Normal 27 14 12" xfId="31170" xr:uid="{CCD0623B-561E-4E7E-B4E0-AF93ED4C36F3}"/>
    <cellStyle name="Normal 27 14 13" xfId="31171" xr:uid="{0FC78DA9-E45C-4437-A86F-A963B0A7AE9C}"/>
    <cellStyle name="Normal 27 14 2" xfId="31172" xr:uid="{EA4F6A5B-82C1-49AE-9B06-360C1B21A074}"/>
    <cellStyle name="Normal 27 14 2 2" xfId="31173" xr:uid="{B5474159-470B-4822-BD01-997C89A45C1B}"/>
    <cellStyle name="Normal 27 14 2 3" xfId="31174" xr:uid="{55FBF1D8-2376-4512-8E8F-1A59F2ECBC27}"/>
    <cellStyle name="Normal 27 14 2 4" xfId="31175" xr:uid="{EFB47959-FA3E-400A-8D2C-E8B27B1CED05}"/>
    <cellStyle name="Normal 27 14 2 5" xfId="31176" xr:uid="{A3FC596A-FF68-4B50-A95B-4576C9EDC2BC}"/>
    <cellStyle name="Normal 27 14 2 6" xfId="31177" xr:uid="{354B95C5-F20C-41F3-B401-4736BE31B4FA}"/>
    <cellStyle name="Normal 27 14 3" xfId="31178" xr:uid="{014BB76F-1106-46A6-BDF8-D8CE839BB22D}"/>
    <cellStyle name="Normal 27 14 3 2" xfId="31179" xr:uid="{BA51D675-CC9B-4D90-9622-10D1DE9453CA}"/>
    <cellStyle name="Normal 27 14 3 3" xfId="31180" xr:uid="{922D8F51-CD05-4929-804B-E47F3B478AB1}"/>
    <cellStyle name="Normal 27 14 3 4" xfId="31181" xr:uid="{C17EBE9A-F6CC-4A58-886D-5408900CCCFD}"/>
    <cellStyle name="Normal 27 14 3 5" xfId="31182" xr:uid="{97F91AA6-550A-4496-8B6F-068E70DBE316}"/>
    <cellStyle name="Normal 27 14 3 6" xfId="31183" xr:uid="{91EDD8FE-9CC1-4282-B97F-9986728B55AC}"/>
    <cellStyle name="Normal 27 14 4" xfId="31184" xr:uid="{9707BBB7-E58F-407C-8CDF-A2984AC326C6}"/>
    <cellStyle name="Normal 27 14 4 2" xfId="31185" xr:uid="{04609E77-935B-4BB7-A4E2-ADF94B459E95}"/>
    <cellStyle name="Normal 27 14 4 3" xfId="31186" xr:uid="{3E4297F8-781A-4AD6-8170-15A8171C6B60}"/>
    <cellStyle name="Normal 27 14 4 4" xfId="31187" xr:uid="{4B1B0273-876B-4BC9-BF55-2EDF45AC6410}"/>
    <cellStyle name="Normal 27 14 4 5" xfId="31188" xr:uid="{0858FB86-C9AF-45AF-BBF4-ACADA252AA2A}"/>
    <cellStyle name="Normal 27 14 4 6" xfId="31189" xr:uid="{97793BBA-5C98-4C81-BFCE-8CC10EA7F1A2}"/>
    <cellStyle name="Normal 27 14 5" xfId="31190" xr:uid="{2CA5530B-F006-4C6E-9DA6-B8E8F469B8EF}"/>
    <cellStyle name="Normal 27 14 5 2" xfId="31191" xr:uid="{9665EE80-C99C-4BE4-AC46-222A0FC576A5}"/>
    <cellStyle name="Normal 27 14 5 3" xfId="31192" xr:uid="{5A950F3D-D384-4727-953C-EE9E78DE173E}"/>
    <cellStyle name="Normal 27 14 5 4" xfId="31193" xr:uid="{8F6DDF6A-0146-4ED4-B051-A496E97C056F}"/>
    <cellStyle name="Normal 27 14 5 5" xfId="31194" xr:uid="{92F01CFF-E2B1-4684-848B-20FF9E7EA602}"/>
    <cellStyle name="Normal 27 14 5 6" xfId="31195" xr:uid="{3EC0D397-7C6F-42E6-97E2-270B93CB6CC0}"/>
    <cellStyle name="Normal 27 14 6" xfId="31196" xr:uid="{01C1CA5B-1EEF-40EC-A3AA-011F4FF24D45}"/>
    <cellStyle name="Normal 27 14 6 2" xfId="31197" xr:uid="{7777245C-A835-418C-8E13-15A794FAE4D8}"/>
    <cellStyle name="Normal 27 14 6 3" xfId="31198" xr:uid="{2CFC3145-84C6-46F3-9D5A-E306D200EC06}"/>
    <cellStyle name="Normal 27 14 6 4" xfId="31199" xr:uid="{8277F78F-916F-46FF-96B0-A56DCED4DB28}"/>
    <cellStyle name="Normal 27 14 6 5" xfId="31200" xr:uid="{3268C7FF-1B51-4BB4-ADB4-0A086AEDE21F}"/>
    <cellStyle name="Normal 27 14 6 6" xfId="31201" xr:uid="{588CEDC1-6E69-4669-B562-ABEB0696ADED}"/>
    <cellStyle name="Normal 27 14 7" xfId="31202" xr:uid="{6B4CF155-F903-4EF8-AF84-6FD38F0C84A9}"/>
    <cellStyle name="Normal 27 14 7 2" xfId="31203" xr:uid="{15ADD2FA-8C53-4E4B-A323-A8E37E877E7C}"/>
    <cellStyle name="Normal 27 14 7 3" xfId="31204" xr:uid="{F81C61A5-AEA0-4ADA-82FB-4F5ED132CFAB}"/>
    <cellStyle name="Normal 27 14 7 4" xfId="31205" xr:uid="{9DB3C407-26D2-46F4-87A1-0AF28DFE6E0C}"/>
    <cellStyle name="Normal 27 14 7 5" xfId="31206" xr:uid="{677A1BA0-2F46-4D3D-BA77-A0C30B927227}"/>
    <cellStyle name="Normal 27 14 7 6" xfId="31207" xr:uid="{6EAAC1EB-369F-47C7-ACE3-E469309ABA43}"/>
    <cellStyle name="Normal 27 14 8" xfId="31208" xr:uid="{48057522-5835-4A19-A645-D91C1F194575}"/>
    <cellStyle name="Normal 27 14 8 2" xfId="31209" xr:uid="{C2AB2EE9-825E-482D-9D8B-F9C68D2081FA}"/>
    <cellStyle name="Normal 27 14 8 3" xfId="31210" xr:uid="{23B0889D-81F0-418E-91EE-39D8C1582ADE}"/>
    <cellStyle name="Normal 27 14 8 4" xfId="31211" xr:uid="{23D3EE67-5466-4395-8A15-C6A801ACC278}"/>
    <cellStyle name="Normal 27 14 8 5" xfId="31212" xr:uid="{6CCDBB8E-7CE6-4F51-A468-6B6176E2B537}"/>
    <cellStyle name="Normal 27 14 8 6" xfId="31213" xr:uid="{6A9F5A85-F297-4504-91CB-EE42202A8EC1}"/>
    <cellStyle name="Normal 27 14 9" xfId="31214" xr:uid="{9F15C89B-B0E4-454A-8F84-0808FB65A133}"/>
    <cellStyle name="Normal 27 15" xfId="31215" xr:uid="{D404662D-C659-4077-9162-E5A11CF76D24}"/>
    <cellStyle name="Normal 27 15 10" xfId="31216" xr:uid="{BE6050A5-CF83-4274-ABB9-2F8ADC91712C}"/>
    <cellStyle name="Normal 27 15 11" xfId="31217" xr:uid="{A8D7E4D2-B0A2-474D-A91A-4B1E03E3DC0B}"/>
    <cellStyle name="Normal 27 15 12" xfId="31218" xr:uid="{DAE6A6EC-61E0-49D8-A0B4-D66A7213E7C6}"/>
    <cellStyle name="Normal 27 15 13" xfId="31219" xr:uid="{97C0EE03-F9D2-4098-B998-B2BA14D160CC}"/>
    <cellStyle name="Normal 27 15 2" xfId="31220" xr:uid="{A077AED6-FD32-476E-A72E-CFA4B0086188}"/>
    <cellStyle name="Normal 27 15 2 2" xfId="31221" xr:uid="{2C40EE67-B8F6-4C39-9172-9D136DBE4FE0}"/>
    <cellStyle name="Normal 27 15 2 3" xfId="31222" xr:uid="{A726217C-2E82-4D27-B5C5-6CBB5CD2FD50}"/>
    <cellStyle name="Normal 27 15 2 4" xfId="31223" xr:uid="{A3F48166-501A-49E0-B67C-1B326CDB3A2C}"/>
    <cellStyle name="Normal 27 15 2 5" xfId="31224" xr:uid="{66022C10-380E-48BD-9441-59911C224912}"/>
    <cellStyle name="Normal 27 15 2 6" xfId="31225" xr:uid="{DD1CA588-1327-4906-A8FB-642E73767700}"/>
    <cellStyle name="Normal 27 15 3" xfId="31226" xr:uid="{7C2D6422-3647-4195-A3D1-1F3BAB1EAF5E}"/>
    <cellStyle name="Normal 27 15 3 2" xfId="31227" xr:uid="{4DA831CE-E617-4916-8416-1A4BD7447224}"/>
    <cellStyle name="Normal 27 15 3 3" xfId="31228" xr:uid="{AF2B0437-39E1-4BBE-9E49-BB48EB044905}"/>
    <cellStyle name="Normal 27 15 3 4" xfId="31229" xr:uid="{6C0BA88F-0AE4-4DE3-AF9A-D6B25AAB3591}"/>
    <cellStyle name="Normal 27 15 3 5" xfId="31230" xr:uid="{8F8F31E9-3029-4C7C-9DEB-7A2BD6928554}"/>
    <cellStyle name="Normal 27 15 3 6" xfId="31231" xr:uid="{64933257-D7C9-48B5-9BDE-840A315DB4E2}"/>
    <cellStyle name="Normal 27 15 4" xfId="31232" xr:uid="{7DA3CD60-24CA-4487-A9B0-DC2083D24BA6}"/>
    <cellStyle name="Normal 27 15 4 2" xfId="31233" xr:uid="{13DFD0B3-63AB-4203-880D-1B36F6A1B722}"/>
    <cellStyle name="Normal 27 15 4 3" xfId="31234" xr:uid="{9B4A0AAF-E6A7-4480-9C39-CA0B0C698D8B}"/>
    <cellStyle name="Normal 27 15 4 4" xfId="31235" xr:uid="{AF85D77E-DD5F-4466-A400-CF0E8E229070}"/>
    <cellStyle name="Normal 27 15 4 5" xfId="31236" xr:uid="{D3150F63-5912-47F7-ACEE-C004FC288AF3}"/>
    <cellStyle name="Normal 27 15 4 6" xfId="31237" xr:uid="{69FC3BE6-A08C-4C76-B487-FDA303C80C25}"/>
    <cellStyle name="Normal 27 15 5" xfId="31238" xr:uid="{17CB2A55-6EE5-46BD-8C7F-E6F13B6C834C}"/>
    <cellStyle name="Normal 27 15 5 2" xfId="31239" xr:uid="{B212AEE7-DB6E-467B-A41A-B05D2FE3EFC8}"/>
    <cellStyle name="Normal 27 15 5 3" xfId="31240" xr:uid="{FDD210C3-A1A7-4769-B180-4F2FCFDDF714}"/>
    <cellStyle name="Normal 27 15 5 4" xfId="31241" xr:uid="{723FB86E-89F8-4365-97F3-E02BEDFE0CC1}"/>
    <cellStyle name="Normal 27 15 5 5" xfId="31242" xr:uid="{9A1F06E7-422D-4B06-A22A-283997D0BAD5}"/>
    <cellStyle name="Normal 27 15 5 6" xfId="31243" xr:uid="{2BA3509F-162E-4AA6-9178-ABDFD4096B4F}"/>
    <cellStyle name="Normal 27 15 6" xfId="31244" xr:uid="{5A53CB13-619E-4F2C-88C1-3A6FC364750F}"/>
    <cellStyle name="Normal 27 15 6 2" xfId="31245" xr:uid="{6770B92F-A7EF-460B-BFFE-FE8F2603A5CD}"/>
    <cellStyle name="Normal 27 15 6 3" xfId="31246" xr:uid="{BB50D2D6-636B-40DD-80DB-FAB73D95C0CC}"/>
    <cellStyle name="Normal 27 15 6 4" xfId="31247" xr:uid="{E34DC02A-4777-4E86-8F65-4E8C7541E112}"/>
    <cellStyle name="Normal 27 15 6 5" xfId="31248" xr:uid="{942B577C-B4FB-423E-BAED-32007714ACEA}"/>
    <cellStyle name="Normal 27 15 6 6" xfId="31249" xr:uid="{D4133414-7C51-46A6-9867-00CCC77C9502}"/>
    <cellStyle name="Normal 27 15 7" xfId="31250" xr:uid="{AAB9634F-C0B3-4921-ABF1-BE4433E90B28}"/>
    <cellStyle name="Normal 27 15 7 2" xfId="31251" xr:uid="{2B16F3B8-866B-4957-91AE-AA34A4C0D1AB}"/>
    <cellStyle name="Normal 27 15 7 3" xfId="31252" xr:uid="{4BDA1661-8407-4001-9A83-562EE7CF5ED5}"/>
    <cellStyle name="Normal 27 15 7 4" xfId="31253" xr:uid="{147F2271-2BE9-4183-AE35-D9C69F8DCC88}"/>
    <cellStyle name="Normal 27 15 7 5" xfId="31254" xr:uid="{76F2B1C2-84D9-4AFE-A442-624AB8A7A515}"/>
    <cellStyle name="Normal 27 15 7 6" xfId="31255" xr:uid="{78B06D83-526C-47E7-B202-03FCABB5290B}"/>
    <cellStyle name="Normal 27 15 8" xfId="31256" xr:uid="{3CDC7350-05AD-404A-B609-CC1D73AD331C}"/>
    <cellStyle name="Normal 27 15 8 2" xfId="31257" xr:uid="{8EA74C4A-FC7D-4046-A063-BE1028C21DA6}"/>
    <cellStyle name="Normal 27 15 8 3" xfId="31258" xr:uid="{0B69A008-AD31-4A80-911A-A745A5130DE4}"/>
    <cellStyle name="Normal 27 15 8 4" xfId="31259" xr:uid="{CBC836CD-A4CF-4987-BACC-612C47F0DBFC}"/>
    <cellStyle name="Normal 27 15 8 5" xfId="31260" xr:uid="{104245B7-87AD-42F9-90D8-A04E65BFA3CB}"/>
    <cellStyle name="Normal 27 15 8 6" xfId="31261" xr:uid="{08591B2C-BC15-4530-9914-E35483D557F2}"/>
    <cellStyle name="Normal 27 15 9" xfId="31262" xr:uid="{DB055503-26F4-4685-A77D-34273DEA95ED}"/>
    <cellStyle name="Normal 27 16" xfId="31263" xr:uid="{15B57F20-7F7B-4498-B3D0-B19B160013AA}"/>
    <cellStyle name="Normal 27 16 10" xfId="31264" xr:uid="{8D56B959-2B2D-4439-81A5-A57E48BEB7FB}"/>
    <cellStyle name="Normal 27 16 11" xfId="31265" xr:uid="{60754353-8244-4B89-A89F-932BB6DC0267}"/>
    <cellStyle name="Normal 27 16 12" xfId="31266" xr:uid="{46778517-46AA-4AF3-905F-D2936ABF81CF}"/>
    <cellStyle name="Normal 27 16 13" xfId="31267" xr:uid="{A33FBEAC-005D-4045-BE56-3A7A51694EC9}"/>
    <cellStyle name="Normal 27 16 2" xfId="31268" xr:uid="{F266C0AA-066C-4D5A-849A-7E03F0454760}"/>
    <cellStyle name="Normal 27 16 2 2" xfId="31269" xr:uid="{15E7B9A1-373B-489F-9672-0B22C01ED806}"/>
    <cellStyle name="Normal 27 16 2 3" xfId="31270" xr:uid="{AC057077-7F09-41E3-8EF1-9CB7EA7E6D3E}"/>
    <cellStyle name="Normal 27 16 2 4" xfId="31271" xr:uid="{885F515B-4FD2-40F2-A11D-3BD58477F895}"/>
    <cellStyle name="Normal 27 16 2 5" xfId="31272" xr:uid="{466552EA-26A5-492C-BF90-2983CFCBA5DB}"/>
    <cellStyle name="Normal 27 16 2 6" xfId="31273" xr:uid="{D42DF429-CDCF-4A10-92A1-5FEB2A086EDA}"/>
    <cellStyle name="Normal 27 16 3" xfId="31274" xr:uid="{E3831228-0DA5-4509-AE20-9285639D81A1}"/>
    <cellStyle name="Normal 27 16 3 2" xfId="31275" xr:uid="{1226AA73-6F87-4B00-9868-864A809ED108}"/>
    <cellStyle name="Normal 27 16 3 3" xfId="31276" xr:uid="{61F556FD-64C3-4EB2-A0DD-77DA25095EF1}"/>
    <cellStyle name="Normal 27 16 3 4" xfId="31277" xr:uid="{A8DE5BC8-3E1E-4F8D-8F1F-BF4BA7807279}"/>
    <cellStyle name="Normal 27 16 3 5" xfId="31278" xr:uid="{4EF3D26F-846A-439B-8A3F-7EABF0E942E0}"/>
    <cellStyle name="Normal 27 16 3 6" xfId="31279" xr:uid="{73A31AD4-2ED5-4390-8041-E5E895E32F0E}"/>
    <cellStyle name="Normal 27 16 4" xfId="31280" xr:uid="{1FEACA1C-D39A-4D8A-A949-4474DBC67A4C}"/>
    <cellStyle name="Normal 27 16 4 2" xfId="31281" xr:uid="{4E764184-D093-4AC9-9679-96777F7DA3D2}"/>
    <cellStyle name="Normal 27 16 4 3" xfId="31282" xr:uid="{F8FB8335-EC63-4519-B478-EB5E22060E37}"/>
    <cellStyle name="Normal 27 16 4 4" xfId="31283" xr:uid="{005CB55F-595F-449C-8E29-272CDCC7D383}"/>
    <cellStyle name="Normal 27 16 4 5" xfId="31284" xr:uid="{A4927F52-90D9-462E-ABD9-3E5465844B91}"/>
    <cellStyle name="Normal 27 16 4 6" xfId="31285" xr:uid="{502FD488-36F4-4482-9D65-F8D7432CC44D}"/>
    <cellStyle name="Normal 27 16 5" xfId="31286" xr:uid="{7EA399C7-1779-4EAA-83FF-EB7D8AA55AF1}"/>
    <cellStyle name="Normal 27 16 5 2" xfId="31287" xr:uid="{CF407FFE-2B65-4473-8A25-871E37246593}"/>
    <cellStyle name="Normal 27 16 5 3" xfId="31288" xr:uid="{C8F628B1-8B23-4DC1-A0F7-E778EB8333D0}"/>
    <cellStyle name="Normal 27 16 5 4" xfId="31289" xr:uid="{96A59C6E-A74B-4D3F-8E20-D196BD48DF54}"/>
    <cellStyle name="Normal 27 16 5 5" xfId="31290" xr:uid="{BB628037-C466-4ED4-B87A-1EF604CA7AC9}"/>
    <cellStyle name="Normal 27 16 5 6" xfId="31291" xr:uid="{2CA69A35-232E-43EB-81B0-B457A1F2BA54}"/>
    <cellStyle name="Normal 27 16 6" xfId="31292" xr:uid="{36259E9D-03F9-4BAB-B78D-EE65650E27E7}"/>
    <cellStyle name="Normal 27 16 6 2" xfId="31293" xr:uid="{73977219-EEA9-487B-9BE7-1A5B283E75EA}"/>
    <cellStyle name="Normal 27 16 6 3" xfId="31294" xr:uid="{0C18C8C0-1C51-418E-8F40-AC026CE0012E}"/>
    <cellStyle name="Normal 27 16 6 4" xfId="31295" xr:uid="{F97F2B6F-1A2F-4CC5-8A8F-FDF4454CC8EB}"/>
    <cellStyle name="Normal 27 16 6 5" xfId="31296" xr:uid="{4AC55D42-C925-430C-BC37-E76A04A831D2}"/>
    <cellStyle name="Normal 27 16 6 6" xfId="31297" xr:uid="{8764C73B-417D-49B7-9977-5A8B1D24880A}"/>
    <cellStyle name="Normal 27 16 7" xfId="31298" xr:uid="{15C23246-23BF-49C2-9E38-FF54DE173104}"/>
    <cellStyle name="Normal 27 16 7 2" xfId="31299" xr:uid="{B96608FC-8095-41E9-805E-FAB5BCF26272}"/>
    <cellStyle name="Normal 27 16 7 3" xfId="31300" xr:uid="{5EE41767-BB0B-4867-B127-E332A5251CC3}"/>
    <cellStyle name="Normal 27 16 7 4" xfId="31301" xr:uid="{EAD0C96A-4406-47CB-A6EE-D59EC4582C39}"/>
    <cellStyle name="Normal 27 16 7 5" xfId="31302" xr:uid="{BBE534DC-5586-42C6-8671-3A5E7CD2B0E9}"/>
    <cellStyle name="Normal 27 16 7 6" xfId="31303" xr:uid="{2B220055-280D-4FC0-A0AD-8AECD8CDA8C1}"/>
    <cellStyle name="Normal 27 16 8" xfId="31304" xr:uid="{0B2BE22C-6165-4BC8-BC76-77CDC13B49A5}"/>
    <cellStyle name="Normal 27 16 8 2" xfId="31305" xr:uid="{362D0177-55C6-45B6-BF62-A5FEAAA54626}"/>
    <cellStyle name="Normal 27 16 8 3" xfId="31306" xr:uid="{20B8CEBB-5411-441D-A61B-30E047725FFA}"/>
    <cellStyle name="Normal 27 16 8 4" xfId="31307" xr:uid="{91043045-F24E-4A93-843A-C8A6249C4EB5}"/>
    <cellStyle name="Normal 27 16 8 5" xfId="31308" xr:uid="{BCC3E664-15A9-4755-938A-FD569FB7AB6A}"/>
    <cellStyle name="Normal 27 16 8 6" xfId="31309" xr:uid="{02B47D45-0509-4C4B-B20E-67BD8C2CF201}"/>
    <cellStyle name="Normal 27 16 9" xfId="31310" xr:uid="{6F7C3E0A-3896-4274-81EA-13501AC0A5C7}"/>
    <cellStyle name="Normal 27 17" xfId="31311" xr:uid="{B5238427-5CE4-406E-8EB5-218DC7B5A3FE}"/>
    <cellStyle name="Normal 27 17 10" xfId="31312" xr:uid="{02FECF19-F7A9-4125-8A31-EB1AEA959037}"/>
    <cellStyle name="Normal 27 17 11" xfId="31313" xr:uid="{19ADC842-A6B2-4582-A658-6FB81153F2F9}"/>
    <cellStyle name="Normal 27 17 12" xfId="31314" xr:uid="{55153A2C-7337-4292-A184-D57D3D2CA3C8}"/>
    <cellStyle name="Normal 27 17 13" xfId="31315" xr:uid="{7CFD42B1-B1FA-475D-9469-714AFF6EB870}"/>
    <cellStyle name="Normal 27 17 2" xfId="31316" xr:uid="{8FAA051C-0AD6-4E13-823A-494FF64EA816}"/>
    <cellStyle name="Normal 27 17 2 2" xfId="31317" xr:uid="{F69A15C0-39EC-4CCD-9ED2-72B72A97AA05}"/>
    <cellStyle name="Normal 27 17 2 3" xfId="31318" xr:uid="{45C00CA1-56A1-4F73-9C47-345B90AC19F7}"/>
    <cellStyle name="Normal 27 17 2 4" xfId="31319" xr:uid="{1A45BC63-26D0-4C48-B742-ED60C6C540BE}"/>
    <cellStyle name="Normal 27 17 2 5" xfId="31320" xr:uid="{EA0C9E75-4035-4887-8000-3EE7BA5CABD7}"/>
    <cellStyle name="Normal 27 17 2 6" xfId="31321" xr:uid="{AD81ED41-C6B3-4F9F-A987-29764021CF99}"/>
    <cellStyle name="Normal 27 17 3" xfId="31322" xr:uid="{8999C52B-D63D-4140-B27B-5BC3BFD073EF}"/>
    <cellStyle name="Normal 27 17 3 2" xfId="31323" xr:uid="{4B5A12D3-80F8-4C2D-8757-006B2151718B}"/>
    <cellStyle name="Normal 27 17 3 3" xfId="31324" xr:uid="{8B400FCD-24C4-40FF-8B93-888F53DBE22D}"/>
    <cellStyle name="Normal 27 17 3 4" xfId="31325" xr:uid="{B63720CA-F7EC-45FD-BBAD-582B2B77AA46}"/>
    <cellStyle name="Normal 27 17 3 5" xfId="31326" xr:uid="{DC7E9D2C-9CD9-42D8-8A0F-DB333A19D6CA}"/>
    <cellStyle name="Normal 27 17 3 6" xfId="31327" xr:uid="{418B7212-B7D6-4F26-B102-0D08E8789F08}"/>
    <cellStyle name="Normal 27 17 4" xfId="31328" xr:uid="{C59D68BB-5FFE-4BF3-BA92-C1C304FEDAF7}"/>
    <cellStyle name="Normal 27 17 4 2" xfId="31329" xr:uid="{372D00BB-1A52-4045-82DA-1C180F2F66C7}"/>
    <cellStyle name="Normal 27 17 4 3" xfId="31330" xr:uid="{91D7FBC1-B87C-4582-BB73-FFAAC881B973}"/>
    <cellStyle name="Normal 27 17 4 4" xfId="31331" xr:uid="{B95788EC-B345-4F7B-96AF-62727C105571}"/>
    <cellStyle name="Normal 27 17 4 5" xfId="31332" xr:uid="{E1F08373-08DF-43D6-BFAE-3370E2478E78}"/>
    <cellStyle name="Normal 27 17 4 6" xfId="31333" xr:uid="{34B31A4B-5A36-4B09-9AC3-A39CB6F2E3E8}"/>
    <cellStyle name="Normal 27 17 5" xfId="31334" xr:uid="{2CEC4454-C195-416B-9B4F-CFB3B10783B8}"/>
    <cellStyle name="Normal 27 17 5 2" xfId="31335" xr:uid="{C33680D4-5E34-4E53-BC8F-373601EE3693}"/>
    <cellStyle name="Normal 27 17 5 3" xfId="31336" xr:uid="{FE1FD73A-729E-4DC2-BDF6-F00F98FB05D4}"/>
    <cellStyle name="Normal 27 17 5 4" xfId="31337" xr:uid="{A59091A0-641B-4ED9-B7AF-A7462D41A1C0}"/>
    <cellStyle name="Normal 27 17 5 5" xfId="31338" xr:uid="{28CBA8C7-E7EF-420F-9E34-02C2ED3EF822}"/>
    <cellStyle name="Normal 27 17 5 6" xfId="31339" xr:uid="{F3EED584-1C09-4046-9B18-A32B92F9AC99}"/>
    <cellStyle name="Normal 27 17 6" xfId="31340" xr:uid="{E4E71EEE-891B-4E99-A6DA-A99F11A8C51C}"/>
    <cellStyle name="Normal 27 17 6 2" xfId="31341" xr:uid="{95675CC3-2E8C-4CB4-9C4A-5625BF7BD406}"/>
    <cellStyle name="Normal 27 17 6 3" xfId="31342" xr:uid="{15885311-3CE4-4273-ACAF-41CE164A14AA}"/>
    <cellStyle name="Normal 27 17 6 4" xfId="31343" xr:uid="{4CB51DAD-C996-43DC-BE4F-C3AF9B439217}"/>
    <cellStyle name="Normal 27 17 6 5" xfId="31344" xr:uid="{3E5BB980-7A45-4F5B-8F39-4FA6626AE50B}"/>
    <cellStyle name="Normal 27 17 6 6" xfId="31345" xr:uid="{6292EC8C-FC1D-456A-B5FB-0113806EBF27}"/>
    <cellStyle name="Normal 27 17 7" xfId="31346" xr:uid="{4615296F-D5EF-4336-BBA4-C040FB05EB62}"/>
    <cellStyle name="Normal 27 17 7 2" xfId="31347" xr:uid="{A8D4FADC-D11B-4C53-84BC-20EDBD632BF6}"/>
    <cellStyle name="Normal 27 17 7 3" xfId="31348" xr:uid="{F8551523-82B1-48D5-B714-E9A7EF086FE1}"/>
    <cellStyle name="Normal 27 17 7 4" xfId="31349" xr:uid="{9B5CED6C-AC2D-4987-8F3E-11DB06EA276D}"/>
    <cellStyle name="Normal 27 17 7 5" xfId="31350" xr:uid="{ECC35B16-E258-45AF-AA25-D3D1CD73E891}"/>
    <cellStyle name="Normal 27 17 7 6" xfId="31351" xr:uid="{9D3876FD-C2F0-40EA-9530-7D53D0A1E401}"/>
    <cellStyle name="Normal 27 17 8" xfId="31352" xr:uid="{2A2DB79A-374F-4C2F-998D-3F9D4C48E1C9}"/>
    <cellStyle name="Normal 27 17 8 2" xfId="31353" xr:uid="{1D110033-77BE-44FB-A3D2-02A57E3B062A}"/>
    <cellStyle name="Normal 27 17 8 3" xfId="31354" xr:uid="{20F2780D-A08B-4D0F-A046-D35348619948}"/>
    <cellStyle name="Normal 27 17 8 4" xfId="31355" xr:uid="{49BEB033-0EE3-4F1F-8F4A-C5CC33AC302A}"/>
    <cellStyle name="Normal 27 17 8 5" xfId="31356" xr:uid="{3ED6407B-5EA3-4B98-ADF2-85A3645F55EA}"/>
    <cellStyle name="Normal 27 17 8 6" xfId="31357" xr:uid="{A63D863B-3E27-43B0-8442-149DBDCBD4AD}"/>
    <cellStyle name="Normal 27 17 9" xfId="31358" xr:uid="{E77B5832-D0A5-45CF-9DB2-3015B9936B35}"/>
    <cellStyle name="Normal 27 18" xfId="31359" xr:uid="{9BA2CD8C-DE28-4967-B6C8-3FE94A9EB751}"/>
    <cellStyle name="Normal 27 18 2" xfId="31360" xr:uid="{2673AE9B-E274-49EE-8516-390D206AA14B}"/>
    <cellStyle name="Normal 27 18 3" xfId="31361" xr:uid="{1A701011-3388-4C2E-83C7-BF77082D957A}"/>
    <cellStyle name="Normal 27 18 4" xfId="31362" xr:uid="{4BDFD8D2-EA32-4E9C-B361-CD0251928DC2}"/>
    <cellStyle name="Normal 27 18 5" xfId="31363" xr:uid="{7D2E3079-5DB4-48A4-B5B0-2AE05A36F280}"/>
    <cellStyle name="Normal 27 18 6" xfId="31364" xr:uid="{363E7692-410E-4DB2-BF84-7D3BB1D6D612}"/>
    <cellStyle name="Normal 27 19" xfId="31365" xr:uid="{987F885A-B0B2-4269-AB83-0D547794110D}"/>
    <cellStyle name="Normal 27 19 2" xfId="31366" xr:uid="{A6DEE21A-4621-41F6-AD60-9F4C94FE64D1}"/>
    <cellStyle name="Normal 27 19 3" xfId="31367" xr:uid="{F2305635-2E12-4F2F-8B85-AC207C1D83D1}"/>
    <cellStyle name="Normal 27 19 4" xfId="31368" xr:uid="{E9237E51-6FBB-473F-89FE-1D09BCC587AF}"/>
    <cellStyle name="Normal 27 19 5" xfId="31369" xr:uid="{61B466B7-3A0E-4CCB-AF26-A890E8DD15C5}"/>
    <cellStyle name="Normal 27 19 6" xfId="31370" xr:uid="{E6A22DFC-7F08-4BB8-AB97-523AF69D24DA}"/>
    <cellStyle name="Normal 27 2" xfId="31371" xr:uid="{D72BB244-BDA0-4714-A628-48A7780684E3}"/>
    <cellStyle name="Normal 27 2 10" xfId="31372" xr:uid="{C24ADF4A-679D-4BE4-A460-5B53C8D959E8}"/>
    <cellStyle name="Normal 27 2 11" xfId="31373" xr:uid="{59C10435-B50F-43CC-93EC-09C04643B510}"/>
    <cellStyle name="Normal 27 2 12" xfId="31374" xr:uid="{A80DAF0D-F3F9-494D-B6BB-986A3A304E39}"/>
    <cellStyle name="Normal 27 2 13" xfId="31375" xr:uid="{C5D53E0E-9747-43F1-8EC5-B2EAAFFEEBEA}"/>
    <cellStyle name="Normal 27 2 2" xfId="31376" xr:uid="{6012E615-7F5B-4AE8-8BD1-5459EF060A8D}"/>
    <cellStyle name="Normal 27 2 2 2" xfId="31377" xr:uid="{0145088F-2B22-4E6A-B9F4-DEFD3910D9DE}"/>
    <cellStyle name="Normal 27 2 2 3" xfId="31378" xr:uid="{E6AA584C-FCA0-449F-BA40-9989FB998FD1}"/>
    <cellStyle name="Normal 27 2 2 4" xfId="31379" xr:uid="{9FA2DF39-DEBD-4F86-9F6F-E943C81B19E7}"/>
    <cellStyle name="Normal 27 2 2 5" xfId="31380" xr:uid="{80319B6D-A30F-48BE-9459-05F3773CAB24}"/>
    <cellStyle name="Normal 27 2 2 6" xfId="31381" xr:uid="{2E569C6E-23AE-4431-A1B7-6B5D6FC0EAF2}"/>
    <cellStyle name="Normal 27 2 3" xfId="31382" xr:uid="{E51A87DE-B879-4C69-9338-D5540E48FE80}"/>
    <cellStyle name="Normal 27 2 3 2" xfId="31383" xr:uid="{8E06D79B-A8DA-46F6-9C12-3DC1BAC4AF15}"/>
    <cellStyle name="Normal 27 2 3 3" xfId="31384" xr:uid="{D86B4405-5AC4-44B9-B657-BAC3A6D5C86D}"/>
    <cellStyle name="Normal 27 2 3 4" xfId="31385" xr:uid="{7B48E161-68BB-4D93-A1D7-B0A2E05CE51F}"/>
    <cellStyle name="Normal 27 2 3 5" xfId="31386" xr:uid="{6C502C42-83E2-4B32-ACF1-217ADAC461C1}"/>
    <cellStyle name="Normal 27 2 3 6" xfId="31387" xr:uid="{3874CE75-9D61-4C4D-B691-0E69C8695464}"/>
    <cellStyle name="Normal 27 2 4" xfId="31388" xr:uid="{90E6C7D8-8CB5-40BF-B9A2-A1EB51D87998}"/>
    <cellStyle name="Normal 27 2 4 2" xfId="31389" xr:uid="{58319E98-3CF8-4DB3-852F-5363728F26E7}"/>
    <cellStyle name="Normal 27 2 4 3" xfId="31390" xr:uid="{352F5B01-24D1-4025-AC54-B9E89906323F}"/>
    <cellStyle name="Normal 27 2 4 4" xfId="31391" xr:uid="{C1868768-044A-4B4C-9396-0CFB09E79116}"/>
    <cellStyle name="Normal 27 2 4 5" xfId="31392" xr:uid="{F9B9681D-CEF4-49DC-BA99-0F48C64DCA01}"/>
    <cellStyle name="Normal 27 2 4 6" xfId="31393" xr:uid="{A2A839F4-5A36-4CE7-8F67-3EDC7049CB43}"/>
    <cellStyle name="Normal 27 2 5" xfId="31394" xr:uid="{981AC76D-5575-43BA-B2B7-7870D2BC5B3C}"/>
    <cellStyle name="Normal 27 2 5 2" xfId="31395" xr:uid="{6D46A6C9-AE2B-4FBE-8C0D-A4606CA12179}"/>
    <cellStyle name="Normal 27 2 5 3" xfId="31396" xr:uid="{A4055C6E-1459-4C3D-B01D-506A49EB2C5D}"/>
    <cellStyle name="Normal 27 2 5 4" xfId="31397" xr:uid="{444FF9A5-329E-459D-A5D1-6F18493E2F85}"/>
    <cellStyle name="Normal 27 2 5 5" xfId="31398" xr:uid="{C8B581FF-AACF-4234-9E78-2CE46379911E}"/>
    <cellStyle name="Normal 27 2 5 6" xfId="31399" xr:uid="{5059AD08-F2E1-40E8-A893-BC1C3F188192}"/>
    <cellStyle name="Normal 27 2 6" xfId="31400" xr:uid="{3DAC83A6-8C5A-4005-94AF-5F3885BB5350}"/>
    <cellStyle name="Normal 27 2 6 2" xfId="31401" xr:uid="{7F0C2C09-20C5-438E-A05B-7100959C80CF}"/>
    <cellStyle name="Normal 27 2 6 3" xfId="31402" xr:uid="{68DBECAF-9C7B-4C17-BE49-866BC37F750E}"/>
    <cellStyle name="Normal 27 2 6 4" xfId="31403" xr:uid="{03530B05-11DF-4A66-9441-946075C4822A}"/>
    <cellStyle name="Normal 27 2 6 5" xfId="31404" xr:uid="{2A359E31-FC6D-478D-BF62-5AF894D02D17}"/>
    <cellStyle name="Normal 27 2 6 6" xfId="31405" xr:uid="{6C7ECAAF-6ED7-4D4B-8309-D8799DCD905B}"/>
    <cellStyle name="Normal 27 2 7" xfId="31406" xr:uid="{AA8A85F4-9203-4397-8FC3-3783834C6041}"/>
    <cellStyle name="Normal 27 2 7 2" xfId="31407" xr:uid="{D29B1E52-4BE0-4A67-B4D1-1CF1A9E24E81}"/>
    <cellStyle name="Normal 27 2 7 3" xfId="31408" xr:uid="{BF3FAF7A-073C-478C-9A3E-CCB49520B054}"/>
    <cellStyle name="Normal 27 2 7 4" xfId="31409" xr:uid="{CADBD255-289E-4D53-9819-8C2AC81C4125}"/>
    <cellStyle name="Normal 27 2 7 5" xfId="31410" xr:uid="{8BEC0521-98C4-4346-A74F-15670F902402}"/>
    <cellStyle name="Normal 27 2 7 6" xfId="31411" xr:uid="{E9A01A37-DE4A-467B-8AD5-BBC7FFCFB749}"/>
    <cellStyle name="Normal 27 2 8" xfId="31412" xr:uid="{E1C06CF1-DFD0-45DA-8343-43F589978C0B}"/>
    <cellStyle name="Normal 27 2 8 2" xfId="31413" xr:uid="{9E86B005-15FE-46EA-9B02-A4F8BE0F5BC1}"/>
    <cellStyle name="Normal 27 2 8 3" xfId="31414" xr:uid="{DF42235E-EDEC-4435-A1E3-02CB48573AB5}"/>
    <cellStyle name="Normal 27 2 8 4" xfId="31415" xr:uid="{58658EA6-E963-4CAA-BC70-561EAB20DB41}"/>
    <cellStyle name="Normal 27 2 8 5" xfId="31416" xr:uid="{2191AAA2-0DE9-4B66-9FAC-0FF6B193AE15}"/>
    <cellStyle name="Normal 27 2 8 6" xfId="31417" xr:uid="{E12BB3B8-FD28-4721-94EB-70EA8846DD32}"/>
    <cellStyle name="Normal 27 2 9" xfId="31418" xr:uid="{262E0ECB-15FC-45B9-AD37-139D94D03C9D}"/>
    <cellStyle name="Normal 27 20" xfId="31419" xr:uid="{2CA4CE0F-F13A-40C9-B2D7-7E7280805FB0}"/>
    <cellStyle name="Normal 27 20 2" xfId="31420" xr:uid="{1F7A7D2F-2A78-4866-94C2-4729D6C675E1}"/>
    <cellStyle name="Normal 27 20 3" xfId="31421" xr:uid="{08EF9281-8B0B-4258-8C4D-C4B0206BB6C7}"/>
    <cellStyle name="Normal 27 20 4" xfId="31422" xr:uid="{9BA02429-A68D-45FC-8ED9-55C54DFB7365}"/>
    <cellStyle name="Normal 27 20 5" xfId="31423" xr:uid="{B2FF6941-EE58-4A6D-BB76-313B8F823404}"/>
    <cellStyle name="Normal 27 20 6" xfId="31424" xr:uid="{EEC773E0-A15A-41E1-8420-E75DD25C00B0}"/>
    <cellStyle name="Normal 27 21" xfId="31425" xr:uid="{A76521F4-4EE2-478C-8530-AFFE8B02045B}"/>
    <cellStyle name="Normal 27 21 2" xfId="31426" xr:uid="{A89117C3-D642-4CF3-B8EB-6565451EDF5A}"/>
    <cellStyle name="Normal 27 21 3" xfId="31427" xr:uid="{C343DD55-DB31-4F46-9230-367D4084B982}"/>
    <cellStyle name="Normal 27 21 4" xfId="31428" xr:uid="{3501D9A0-7306-49B6-80FD-73343D00D92E}"/>
    <cellStyle name="Normal 27 21 5" xfId="31429" xr:uid="{ED11DE85-9981-478C-B341-D3D1007E300E}"/>
    <cellStyle name="Normal 27 21 6" xfId="31430" xr:uid="{DE07EC8D-550D-42B0-824E-EC37B0590D37}"/>
    <cellStyle name="Normal 27 22" xfId="31431" xr:uid="{8D461920-9711-45D0-818D-47B87F55A4D3}"/>
    <cellStyle name="Normal 27 22 2" xfId="31432" xr:uid="{335E374D-E984-4007-A7B0-BC3D9B767DF3}"/>
    <cellStyle name="Normal 27 22 3" xfId="31433" xr:uid="{05D45F4D-C81C-4A10-9187-E30448155333}"/>
    <cellStyle name="Normal 27 22 4" xfId="31434" xr:uid="{2CB29713-128B-4884-B6EE-64939E13AF34}"/>
    <cellStyle name="Normal 27 22 5" xfId="31435" xr:uid="{AC6E4778-6637-4721-9DB1-F76438B3B74D}"/>
    <cellStyle name="Normal 27 22 6" xfId="31436" xr:uid="{B03E7B6D-9293-41BA-8346-46084681EACB}"/>
    <cellStyle name="Normal 27 23" xfId="31437" xr:uid="{B07E88B7-9DEE-4CF0-B7B9-0B356B08E1CB}"/>
    <cellStyle name="Normal 27 23 2" xfId="31438" xr:uid="{C5C21B16-798E-4887-B92F-63C8B14B0E94}"/>
    <cellStyle name="Normal 27 23 3" xfId="31439" xr:uid="{ADD1728F-3D2C-4332-B5B8-D2F5261E6AA4}"/>
    <cellStyle name="Normal 27 23 4" xfId="31440" xr:uid="{45ED747F-872F-43F4-9889-DD2F12CB98F9}"/>
    <cellStyle name="Normal 27 23 5" xfId="31441" xr:uid="{8E6B0AA8-DC41-41B7-874E-C6D1A12382BF}"/>
    <cellStyle name="Normal 27 23 6" xfId="31442" xr:uid="{D7FC5E73-0801-4925-A723-8223394DCCD0}"/>
    <cellStyle name="Normal 27 24" xfId="31443" xr:uid="{A28100DE-44C4-41C5-B96E-CA861EDDC871}"/>
    <cellStyle name="Normal 27 24 2" xfId="31444" xr:uid="{092CFBA1-ADCF-4612-B26A-4AED37AA853F}"/>
    <cellStyle name="Normal 27 24 3" xfId="31445" xr:uid="{B3FC40CC-29EA-41A2-B333-28B143A5C716}"/>
    <cellStyle name="Normal 27 24 4" xfId="31446" xr:uid="{94D0C616-CF9A-442B-81D4-17622D6D87EE}"/>
    <cellStyle name="Normal 27 24 5" xfId="31447" xr:uid="{8288DA3B-5674-4BE5-ABB3-D44896BC44E0}"/>
    <cellStyle name="Normal 27 24 6" xfId="31448" xr:uid="{FCF2B1EE-6C7F-47E1-BC49-0CFE09DF9AA4}"/>
    <cellStyle name="Normal 27 25" xfId="31449" xr:uid="{1C1CFDC6-031C-45A6-AB50-689917702808}"/>
    <cellStyle name="Normal 27 26" xfId="31450" xr:uid="{D3BE4780-B34D-4E3E-B7DD-F31208D230CF}"/>
    <cellStyle name="Normal 27 27" xfId="31451" xr:uid="{5E4639E8-F05C-4A40-AC51-07332BCE66DA}"/>
    <cellStyle name="Normal 27 28" xfId="31452" xr:uid="{4DB00AE4-752A-4066-9810-57CA19998FCC}"/>
    <cellStyle name="Normal 27 29" xfId="31453" xr:uid="{124D66BA-E847-40D4-9EF3-84EE10D90FA5}"/>
    <cellStyle name="Normal 27 3" xfId="31454" xr:uid="{CC96B1BB-7E31-4536-B7F5-51A9B9A2C4F6}"/>
    <cellStyle name="Normal 27 3 10" xfId="31455" xr:uid="{E024CC96-168E-485C-8D04-942ECA00BDD0}"/>
    <cellStyle name="Normal 27 3 11" xfId="31456" xr:uid="{D8DB310A-4822-408D-B1A2-604071A58F35}"/>
    <cellStyle name="Normal 27 3 12" xfId="31457" xr:uid="{B8091353-FC5B-46D9-9220-1329195D0451}"/>
    <cellStyle name="Normal 27 3 13" xfId="31458" xr:uid="{91D8EE9D-9DCB-42B7-8556-9C6F04452702}"/>
    <cellStyle name="Normal 27 3 2" xfId="31459" xr:uid="{97451BFE-6205-40B1-8EFF-DBDC05D02741}"/>
    <cellStyle name="Normal 27 3 2 2" xfId="31460" xr:uid="{AF8233E5-77EE-447B-A6FD-B624D60376FA}"/>
    <cellStyle name="Normal 27 3 2 3" xfId="31461" xr:uid="{9DADFE7F-AC48-4164-9ED9-BB84977A0603}"/>
    <cellStyle name="Normal 27 3 2 4" xfId="31462" xr:uid="{104D9B0D-48FF-4636-9097-56622832F0CA}"/>
    <cellStyle name="Normal 27 3 2 5" xfId="31463" xr:uid="{5FFC9E95-B9D5-4936-9EA2-5ACBD64D36D9}"/>
    <cellStyle name="Normal 27 3 2 6" xfId="31464" xr:uid="{E8D2C1DB-74EF-4A6A-AD28-CA397872EE31}"/>
    <cellStyle name="Normal 27 3 3" xfId="31465" xr:uid="{11C2E28C-9097-4FE3-9CDE-A2046DF2751A}"/>
    <cellStyle name="Normal 27 3 3 2" xfId="31466" xr:uid="{5E6185D2-E5D3-4E76-A183-6319CF010C01}"/>
    <cellStyle name="Normal 27 3 3 3" xfId="31467" xr:uid="{3B032909-15B5-427F-9F75-1D18EC23AD79}"/>
    <cellStyle name="Normal 27 3 3 4" xfId="31468" xr:uid="{B5B49D76-51D5-4ED0-82B1-650796BD46BC}"/>
    <cellStyle name="Normal 27 3 3 5" xfId="31469" xr:uid="{B6825B69-D9B0-4407-9300-8EFC0729208C}"/>
    <cellStyle name="Normal 27 3 3 6" xfId="31470" xr:uid="{30409FAF-691A-41FD-BEB5-A88E3FD1A729}"/>
    <cellStyle name="Normal 27 3 4" xfId="31471" xr:uid="{F8FEEB27-5E59-4F6E-808F-B5095A44524E}"/>
    <cellStyle name="Normal 27 3 4 2" xfId="31472" xr:uid="{B29062A0-12F3-4DD9-A3B5-746910F8A201}"/>
    <cellStyle name="Normal 27 3 4 3" xfId="31473" xr:uid="{16FAB48B-DB53-454D-8653-5D63EB34C36D}"/>
    <cellStyle name="Normal 27 3 4 4" xfId="31474" xr:uid="{B4C79EEB-F63E-4E73-9F62-D3BE8D9EE11A}"/>
    <cellStyle name="Normal 27 3 4 5" xfId="31475" xr:uid="{C811985D-D0E9-4C09-BCFA-E69B779FA1F4}"/>
    <cellStyle name="Normal 27 3 4 6" xfId="31476" xr:uid="{FB271916-099A-4FE8-AC72-10B3A74BE888}"/>
    <cellStyle name="Normal 27 3 5" xfId="31477" xr:uid="{14F37C45-E980-4B66-B516-06660844B39A}"/>
    <cellStyle name="Normal 27 3 5 2" xfId="31478" xr:uid="{2EC7D6B9-16B0-459F-8F86-3F68B1C6C6AE}"/>
    <cellStyle name="Normal 27 3 5 3" xfId="31479" xr:uid="{684E982F-CED9-4007-BFA6-6A9D0EB78A3F}"/>
    <cellStyle name="Normal 27 3 5 4" xfId="31480" xr:uid="{D0FC4596-F13A-432A-B5D5-E3F1BD2FBEA5}"/>
    <cellStyle name="Normal 27 3 5 5" xfId="31481" xr:uid="{6B5D8A0A-DB2E-4E6F-91D9-192E6414EAFC}"/>
    <cellStyle name="Normal 27 3 5 6" xfId="31482" xr:uid="{4DAF1FE9-5288-4274-97C0-E7043D40D2A1}"/>
    <cellStyle name="Normal 27 3 6" xfId="31483" xr:uid="{104CEC7C-12D1-421B-AC52-620D3015C662}"/>
    <cellStyle name="Normal 27 3 6 2" xfId="31484" xr:uid="{C955216C-DE69-4AFD-A44E-F28F97F80231}"/>
    <cellStyle name="Normal 27 3 6 3" xfId="31485" xr:uid="{FC2F301B-9F98-4EFD-9A31-BF46DD964D89}"/>
    <cellStyle name="Normal 27 3 6 4" xfId="31486" xr:uid="{27786D4B-2C1A-4145-9E16-FB200C936C70}"/>
    <cellStyle name="Normal 27 3 6 5" xfId="31487" xr:uid="{E507DBBE-4277-4B50-82B3-9AD81A606540}"/>
    <cellStyle name="Normal 27 3 6 6" xfId="31488" xr:uid="{84FF0729-F366-4ED6-9A5B-FC47A67EC410}"/>
    <cellStyle name="Normal 27 3 7" xfId="31489" xr:uid="{C5B99A4B-FEF4-4342-8CBA-CE3C27E53A24}"/>
    <cellStyle name="Normal 27 3 7 2" xfId="31490" xr:uid="{FB0F994B-55EA-494A-A167-362BAAA3AF32}"/>
    <cellStyle name="Normal 27 3 7 3" xfId="31491" xr:uid="{708C2BFC-BB96-44D7-904A-D8493FE133E1}"/>
    <cellStyle name="Normal 27 3 7 4" xfId="31492" xr:uid="{86D03DE3-28F3-447B-A00C-F0950EE6440A}"/>
    <cellStyle name="Normal 27 3 7 5" xfId="31493" xr:uid="{C2BB7686-8417-4486-A124-088CF2296BEE}"/>
    <cellStyle name="Normal 27 3 7 6" xfId="31494" xr:uid="{0169FBE0-EB3A-4B8D-94D9-21389E712A63}"/>
    <cellStyle name="Normal 27 3 8" xfId="31495" xr:uid="{29AB1D01-F3A7-47D8-A6DA-90D5997084B6}"/>
    <cellStyle name="Normal 27 3 8 2" xfId="31496" xr:uid="{2CBA9709-E387-4982-B369-D9A09B0562DF}"/>
    <cellStyle name="Normal 27 3 8 3" xfId="31497" xr:uid="{740237FF-B382-466D-8F70-41DF663E118C}"/>
    <cellStyle name="Normal 27 3 8 4" xfId="31498" xr:uid="{5D194C7B-CB96-4A69-8BD2-8083312212B8}"/>
    <cellStyle name="Normal 27 3 8 5" xfId="31499" xr:uid="{90D42704-C1FE-443E-BE6B-EC0A1FF8D03B}"/>
    <cellStyle name="Normal 27 3 8 6" xfId="31500" xr:uid="{0F4C2632-8153-4B1D-99BA-144827433392}"/>
    <cellStyle name="Normal 27 3 9" xfId="31501" xr:uid="{2076E16F-5E7E-49C3-9C6B-62DE251AA30F}"/>
    <cellStyle name="Normal 27 4" xfId="31502" xr:uid="{C7030686-18D4-43CC-80E4-1026D6396F09}"/>
    <cellStyle name="Normal 27 4 10" xfId="31503" xr:uid="{84152A7F-4778-42AF-925D-2D73431230A4}"/>
    <cellStyle name="Normal 27 4 11" xfId="31504" xr:uid="{FE886A60-9B9E-4955-BD94-B13141CFA518}"/>
    <cellStyle name="Normal 27 4 12" xfId="31505" xr:uid="{B180C069-623E-43C0-961F-CFFE9863FB1F}"/>
    <cellStyle name="Normal 27 4 13" xfId="31506" xr:uid="{6767590A-E973-4182-B5C8-438F0759B3AB}"/>
    <cellStyle name="Normal 27 4 2" xfId="31507" xr:uid="{2AB7C431-E5CC-4BBF-81AF-647D1D334CEA}"/>
    <cellStyle name="Normal 27 4 2 2" xfId="31508" xr:uid="{51884CA5-FB88-45E8-A213-2F26294BA71F}"/>
    <cellStyle name="Normal 27 4 2 3" xfId="31509" xr:uid="{737C9BD8-7535-419F-A17E-C36D5C8EB29A}"/>
    <cellStyle name="Normal 27 4 2 4" xfId="31510" xr:uid="{380F6483-9CFE-4585-A1FA-D22C72967164}"/>
    <cellStyle name="Normal 27 4 2 5" xfId="31511" xr:uid="{9CCD9708-34E0-4B79-8FDB-B4B38BB691B7}"/>
    <cellStyle name="Normal 27 4 2 6" xfId="31512" xr:uid="{F4F9C500-0570-452A-B025-F469553B0CC7}"/>
    <cellStyle name="Normal 27 4 3" xfId="31513" xr:uid="{7D4CAE62-46B1-46D7-A650-2127D55473DA}"/>
    <cellStyle name="Normal 27 4 3 2" xfId="31514" xr:uid="{D1BE297D-B609-4E54-AEAD-9D18C0E485ED}"/>
    <cellStyle name="Normal 27 4 3 3" xfId="31515" xr:uid="{6070E1BB-9950-484D-BC32-3C8B226B3678}"/>
    <cellStyle name="Normal 27 4 3 4" xfId="31516" xr:uid="{F1A4C3C8-99EB-4B60-99D4-DFDC3F2CADE9}"/>
    <cellStyle name="Normal 27 4 3 5" xfId="31517" xr:uid="{DBFF198B-1B52-4C88-8B59-66CD7D0DCE8F}"/>
    <cellStyle name="Normal 27 4 3 6" xfId="31518" xr:uid="{845FB970-8B5F-49CB-80FF-7558C650E054}"/>
    <cellStyle name="Normal 27 4 4" xfId="31519" xr:uid="{F573F51E-A2F7-4E46-A8BE-7420A12FF00E}"/>
    <cellStyle name="Normal 27 4 4 2" xfId="31520" xr:uid="{0A7F53D5-17F5-49A8-AA5C-096BA243EB0C}"/>
    <cellStyle name="Normal 27 4 4 3" xfId="31521" xr:uid="{10B36788-FF5B-4EFF-B841-AC4EA1C2BC22}"/>
    <cellStyle name="Normal 27 4 4 4" xfId="31522" xr:uid="{9A51402F-BFFD-4EDE-AFF3-44E6B20F3EC7}"/>
    <cellStyle name="Normal 27 4 4 5" xfId="31523" xr:uid="{A405C4E9-D0C5-4D87-BA87-535FA9CCED95}"/>
    <cellStyle name="Normal 27 4 4 6" xfId="31524" xr:uid="{BA6AF66C-E3AB-44B2-AEB0-56B2C4CC236A}"/>
    <cellStyle name="Normal 27 4 5" xfId="31525" xr:uid="{66FB6B55-5230-4265-B9E8-C77441A3530A}"/>
    <cellStyle name="Normal 27 4 5 2" xfId="31526" xr:uid="{F4E16F12-DFF7-4A5F-AE9D-3343F23DA527}"/>
    <cellStyle name="Normal 27 4 5 3" xfId="31527" xr:uid="{017F522A-190F-41E5-BDF5-A4678DF51087}"/>
    <cellStyle name="Normal 27 4 5 4" xfId="31528" xr:uid="{BE41CCDA-9669-40F3-99D8-E1B176A9196B}"/>
    <cellStyle name="Normal 27 4 5 5" xfId="31529" xr:uid="{AE6E4892-06A5-4C69-9C70-00D7C8000D9D}"/>
    <cellStyle name="Normal 27 4 5 6" xfId="31530" xr:uid="{5F6E3F36-E5DD-45B4-B29A-6C6562BE7717}"/>
    <cellStyle name="Normal 27 4 6" xfId="31531" xr:uid="{9A568D92-6A0C-4B94-9DDD-C7D382CA4D62}"/>
    <cellStyle name="Normal 27 4 6 2" xfId="31532" xr:uid="{9EF44B99-2B00-45F0-8735-10A804C8A3B2}"/>
    <cellStyle name="Normal 27 4 6 3" xfId="31533" xr:uid="{BAC54EBB-B226-48BB-AD96-D2DB1E1A48E3}"/>
    <cellStyle name="Normal 27 4 6 4" xfId="31534" xr:uid="{7C2CC9EA-1D99-4A01-831A-28B017B0DFC2}"/>
    <cellStyle name="Normal 27 4 6 5" xfId="31535" xr:uid="{82FB7D73-1D4A-41B9-B370-D263CFFB18C9}"/>
    <cellStyle name="Normal 27 4 6 6" xfId="31536" xr:uid="{B828A79B-1045-4174-AC28-59182B593808}"/>
    <cellStyle name="Normal 27 4 7" xfId="31537" xr:uid="{27D2AAA2-124C-4C56-841C-116580831B3F}"/>
    <cellStyle name="Normal 27 4 7 2" xfId="31538" xr:uid="{3C0A9A7C-EBF6-4CC9-A68E-375CF2990FF9}"/>
    <cellStyle name="Normal 27 4 7 3" xfId="31539" xr:uid="{5D00F4A6-434E-4753-85C2-A5DB1E37ADBD}"/>
    <cellStyle name="Normal 27 4 7 4" xfId="31540" xr:uid="{DEDAF20D-4278-49B8-921A-266DB16F17DB}"/>
    <cellStyle name="Normal 27 4 7 5" xfId="31541" xr:uid="{7792AC65-D2C9-49E1-83CE-ED7E6ABB4765}"/>
    <cellStyle name="Normal 27 4 7 6" xfId="31542" xr:uid="{D0632698-6C3D-4385-8C55-753A354AC48A}"/>
    <cellStyle name="Normal 27 4 8" xfId="31543" xr:uid="{663A82FD-0393-4051-9FBD-166F1516E2BD}"/>
    <cellStyle name="Normal 27 4 8 2" xfId="31544" xr:uid="{D2A24315-0D0F-44C4-B40D-170AC70DD6B1}"/>
    <cellStyle name="Normal 27 4 8 3" xfId="31545" xr:uid="{8EBEE582-5E43-4E43-9B6F-A15743AA5F12}"/>
    <cellStyle name="Normal 27 4 8 4" xfId="31546" xr:uid="{F3EF5A82-8498-44B6-B690-DEC7DE01F631}"/>
    <cellStyle name="Normal 27 4 8 5" xfId="31547" xr:uid="{534F9293-1F78-48BB-A7E0-523597F434FE}"/>
    <cellStyle name="Normal 27 4 8 6" xfId="31548" xr:uid="{5C08D0EB-1FAB-4B1E-8217-EE453CB6F8C8}"/>
    <cellStyle name="Normal 27 4 9" xfId="31549" xr:uid="{9AF37F96-061D-4109-8919-1865E5FE5FEF}"/>
    <cellStyle name="Normal 27 5" xfId="31550" xr:uid="{6293D99F-CD2D-48DF-BD69-8F3798CB20A9}"/>
    <cellStyle name="Normal 27 5 10" xfId="31551" xr:uid="{A4EEAF82-63A7-4DC4-8603-29628D8CC788}"/>
    <cellStyle name="Normal 27 5 11" xfId="31552" xr:uid="{FB6A0B3F-3A31-41E6-88E6-22A880528F0C}"/>
    <cellStyle name="Normal 27 5 12" xfId="31553" xr:uid="{67D0FD1A-5DF2-42DE-B47A-0712AF65D636}"/>
    <cellStyle name="Normal 27 5 13" xfId="31554" xr:uid="{5F34DEE3-2A42-4B65-A67F-3B91B27F4273}"/>
    <cellStyle name="Normal 27 5 2" xfId="31555" xr:uid="{57391C6B-9025-4643-AD5E-F1F96920CB8D}"/>
    <cellStyle name="Normal 27 5 2 2" xfId="31556" xr:uid="{C86B386D-74C4-4EDA-8F44-60D99A7BA4E4}"/>
    <cellStyle name="Normal 27 5 2 3" xfId="31557" xr:uid="{1FC38A68-0CF0-4114-8426-0F29D4BC186D}"/>
    <cellStyle name="Normal 27 5 2 4" xfId="31558" xr:uid="{E7DA00EE-C5E0-424B-BE5E-E71C84426CEA}"/>
    <cellStyle name="Normal 27 5 2 5" xfId="31559" xr:uid="{E533308A-BF93-45AE-9494-C37FADAC200E}"/>
    <cellStyle name="Normal 27 5 2 6" xfId="31560" xr:uid="{F1D2D5FC-5E7B-4478-8A5E-2C0C3D331B2E}"/>
    <cellStyle name="Normal 27 5 3" xfId="31561" xr:uid="{27DD3673-976E-42EE-B0A7-089D9AE3F0AA}"/>
    <cellStyle name="Normal 27 5 3 2" xfId="31562" xr:uid="{22429267-F8BC-4095-88F2-F82B32CB47A4}"/>
    <cellStyle name="Normal 27 5 3 3" xfId="31563" xr:uid="{5D52D7DA-0376-417D-A9EF-1C165E0FEA42}"/>
    <cellStyle name="Normal 27 5 3 4" xfId="31564" xr:uid="{2B668584-BF44-4DF7-AC0E-505D0965A3A9}"/>
    <cellStyle name="Normal 27 5 3 5" xfId="31565" xr:uid="{F852B034-2CBA-42E4-8151-8AE1A93BD5EE}"/>
    <cellStyle name="Normal 27 5 3 6" xfId="31566" xr:uid="{70931DF3-2718-4CC6-8BC1-E4B5617835B1}"/>
    <cellStyle name="Normal 27 5 4" xfId="31567" xr:uid="{E01CFEB9-4D8B-4DAA-A421-3414B8C7F0EB}"/>
    <cellStyle name="Normal 27 5 4 2" xfId="31568" xr:uid="{13EA21D9-E95A-499C-8EDC-F9FB225FF5CF}"/>
    <cellStyle name="Normal 27 5 4 3" xfId="31569" xr:uid="{7C30B7B8-FCFA-4EFD-8D83-1EDC3902A1BE}"/>
    <cellStyle name="Normal 27 5 4 4" xfId="31570" xr:uid="{AB9F4596-4F8E-4838-98B9-EC9A8C08070B}"/>
    <cellStyle name="Normal 27 5 4 5" xfId="31571" xr:uid="{8F4449E6-9EE3-4AC1-9E9D-1DDE7E5C3F51}"/>
    <cellStyle name="Normal 27 5 4 6" xfId="31572" xr:uid="{12B84D10-AB88-4B3E-A4AB-270B6445F765}"/>
    <cellStyle name="Normal 27 5 5" xfId="31573" xr:uid="{A943CF35-918F-4E9A-999F-76267F1DC1EB}"/>
    <cellStyle name="Normal 27 5 5 2" xfId="31574" xr:uid="{A3218D8B-B693-445A-90BC-391961120236}"/>
    <cellStyle name="Normal 27 5 5 3" xfId="31575" xr:uid="{D02CE39E-81B7-4953-9AB8-48777AC161E5}"/>
    <cellStyle name="Normal 27 5 5 4" xfId="31576" xr:uid="{F7069DDF-0EF4-49F6-AEA9-496CBDD2E01A}"/>
    <cellStyle name="Normal 27 5 5 5" xfId="31577" xr:uid="{93E63DDA-89B7-4884-976E-4ABE00BC05D2}"/>
    <cellStyle name="Normal 27 5 5 6" xfId="31578" xr:uid="{1B059563-4230-462D-84BA-267F293AB59D}"/>
    <cellStyle name="Normal 27 5 6" xfId="31579" xr:uid="{CA9B3979-23FB-42E5-A00F-33E86B0DC4B5}"/>
    <cellStyle name="Normal 27 5 6 2" xfId="31580" xr:uid="{FC104000-3766-446C-B2BF-6B849BEE201F}"/>
    <cellStyle name="Normal 27 5 6 3" xfId="31581" xr:uid="{C0B61F34-BF1A-468D-91DB-D6375F97D711}"/>
    <cellStyle name="Normal 27 5 6 4" xfId="31582" xr:uid="{91F5E2D9-0817-4499-95D8-44E904234318}"/>
    <cellStyle name="Normal 27 5 6 5" xfId="31583" xr:uid="{2CDE9396-05AB-4CBB-9330-FD3BBF71A29B}"/>
    <cellStyle name="Normal 27 5 6 6" xfId="31584" xr:uid="{F1548155-BB16-4DEE-BDFE-0EFA560F4760}"/>
    <cellStyle name="Normal 27 5 7" xfId="31585" xr:uid="{34CD1605-96C4-4103-8C7C-77E7920DA1E4}"/>
    <cellStyle name="Normal 27 5 7 2" xfId="31586" xr:uid="{F1498FAA-696A-44E9-80CF-7AF049822CF9}"/>
    <cellStyle name="Normal 27 5 7 3" xfId="31587" xr:uid="{8A85476F-E662-49F8-88AD-689050427F9C}"/>
    <cellStyle name="Normal 27 5 7 4" xfId="31588" xr:uid="{5D9F9DD0-4B6F-47D5-91FE-2AC9273F88A9}"/>
    <cellStyle name="Normal 27 5 7 5" xfId="31589" xr:uid="{488898DA-A5CA-44F2-BD2A-EC21660BD245}"/>
    <cellStyle name="Normal 27 5 7 6" xfId="31590" xr:uid="{0B0E0028-E86D-4C6C-B19F-5D820C5031DA}"/>
    <cellStyle name="Normal 27 5 8" xfId="31591" xr:uid="{6CE730DD-25AB-41C7-8C84-75E80359CE4D}"/>
    <cellStyle name="Normal 27 5 8 2" xfId="31592" xr:uid="{2EA5D33F-CA61-4436-ADFD-AC916A91AC29}"/>
    <cellStyle name="Normal 27 5 8 3" xfId="31593" xr:uid="{8EBBDDC1-DCC7-4440-84D3-A5E09785460A}"/>
    <cellStyle name="Normal 27 5 8 4" xfId="31594" xr:uid="{DA7B55BF-77C4-42CB-A0D3-FDC2EBBB127C}"/>
    <cellStyle name="Normal 27 5 8 5" xfId="31595" xr:uid="{FDEACD61-9206-4F49-81A2-28F1419EF7A8}"/>
    <cellStyle name="Normal 27 5 8 6" xfId="31596" xr:uid="{5F771C50-13B0-4D77-A6F3-EBF6A46FF90C}"/>
    <cellStyle name="Normal 27 5 9" xfId="31597" xr:uid="{AA5F25CB-B2B8-46FB-9229-A079CD1521D4}"/>
    <cellStyle name="Normal 27 6" xfId="31598" xr:uid="{B31A9970-8C23-411B-8262-12D28DE08815}"/>
    <cellStyle name="Normal 27 6 10" xfId="31599" xr:uid="{16690DCC-81E0-4463-8DBD-10963AE78036}"/>
    <cellStyle name="Normal 27 6 11" xfId="31600" xr:uid="{65C136CA-A1F7-409D-B397-92E2D79F73C3}"/>
    <cellStyle name="Normal 27 6 12" xfId="31601" xr:uid="{AA5D02CD-C5D0-4DE7-A6B5-E05115C7665B}"/>
    <cellStyle name="Normal 27 6 13" xfId="31602" xr:uid="{F940DF6E-1F30-432C-A3F0-8E879AFFC566}"/>
    <cellStyle name="Normal 27 6 2" xfId="31603" xr:uid="{1835571E-789D-4614-8270-F927FA3230B6}"/>
    <cellStyle name="Normal 27 6 2 2" xfId="31604" xr:uid="{69BD3EE6-EA55-460A-BF91-3D8F683B652B}"/>
    <cellStyle name="Normal 27 6 2 3" xfId="31605" xr:uid="{C4940B5B-B570-401C-8099-229AB4678A88}"/>
    <cellStyle name="Normal 27 6 2 4" xfId="31606" xr:uid="{58D676C5-1A93-4977-A096-BB1A5D0FF0E0}"/>
    <cellStyle name="Normal 27 6 2 5" xfId="31607" xr:uid="{9B3C6968-4852-4726-A997-045D0C2B9D0A}"/>
    <cellStyle name="Normal 27 6 2 6" xfId="31608" xr:uid="{6CF0F8DE-7D29-4A42-8960-4ABDC673A627}"/>
    <cellStyle name="Normal 27 6 3" xfId="31609" xr:uid="{A539F6E4-8114-4972-B4AA-091CB66BD9B1}"/>
    <cellStyle name="Normal 27 6 3 2" xfId="31610" xr:uid="{83E9AAA6-6908-4162-8A37-9356A9119265}"/>
    <cellStyle name="Normal 27 6 3 3" xfId="31611" xr:uid="{76569CBF-0F53-48EC-A31F-27209E4D54DA}"/>
    <cellStyle name="Normal 27 6 3 4" xfId="31612" xr:uid="{F23DA7B0-454E-4F16-A6F4-EFA06DB93361}"/>
    <cellStyle name="Normal 27 6 3 5" xfId="31613" xr:uid="{E106D867-5B64-48FA-9448-F05A790B8349}"/>
    <cellStyle name="Normal 27 6 3 6" xfId="31614" xr:uid="{76D510C6-8101-43D3-948B-5C6B41BF7D94}"/>
    <cellStyle name="Normal 27 6 4" xfId="31615" xr:uid="{3A907BE6-489B-4994-ADF0-F9A2E4125430}"/>
    <cellStyle name="Normal 27 6 4 2" xfId="31616" xr:uid="{A621C0DF-8752-40C4-9B35-010B8428B9BA}"/>
    <cellStyle name="Normal 27 6 4 3" xfId="31617" xr:uid="{28DDE9B9-1D07-4BBD-A68D-78A62CFD23C6}"/>
    <cellStyle name="Normal 27 6 4 4" xfId="31618" xr:uid="{0BDEDDAA-7099-4952-B94D-7BA2EAE4901C}"/>
    <cellStyle name="Normal 27 6 4 5" xfId="31619" xr:uid="{98D90542-D9A1-4753-96F5-9C0CBB8DEF0F}"/>
    <cellStyle name="Normal 27 6 4 6" xfId="31620" xr:uid="{BBCAE9EB-2980-465A-B8A6-64657DA1EF92}"/>
    <cellStyle name="Normal 27 6 5" xfId="31621" xr:uid="{F598D6E0-D794-4FE2-A292-7D308611CFC2}"/>
    <cellStyle name="Normal 27 6 5 2" xfId="31622" xr:uid="{88589AF1-29FF-41FF-9D17-1B74812121A2}"/>
    <cellStyle name="Normal 27 6 5 3" xfId="31623" xr:uid="{E5003BD6-7793-4477-B0D2-367BCAB8C26E}"/>
    <cellStyle name="Normal 27 6 5 4" xfId="31624" xr:uid="{4EF178A9-0D1F-4ED1-9851-26A86A000A9F}"/>
    <cellStyle name="Normal 27 6 5 5" xfId="31625" xr:uid="{D673C60A-5E65-4337-87B9-F5EEDFA6F1EB}"/>
    <cellStyle name="Normal 27 6 5 6" xfId="31626" xr:uid="{57778B51-4D16-4549-8A7A-1618F903D5D7}"/>
    <cellStyle name="Normal 27 6 6" xfId="31627" xr:uid="{59452CC2-9280-4BE3-9418-B71409F08BEB}"/>
    <cellStyle name="Normal 27 6 6 2" xfId="31628" xr:uid="{646414BF-E5D0-4A1B-857D-E956593550B9}"/>
    <cellStyle name="Normal 27 6 6 3" xfId="31629" xr:uid="{98E6C61B-D1C0-4F1B-81ED-649AE38F2449}"/>
    <cellStyle name="Normal 27 6 6 4" xfId="31630" xr:uid="{6492344B-A42F-4908-82F3-172F6656995F}"/>
    <cellStyle name="Normal 27 6 6 5" xfId="31631" xr:uid="{4ED71EF5-C4CC-4299-8BD8-CDEC5DD11008}"/>
    <cellStyle name="Normal 27 6 6 6" xfId="31632" xr:uid="{34897297-6907-47F8-94DB-A3F4D07E8594}"/>
    <cellStyle name="Normal 27 6 7" xfId="31633" xr:uid="{7E078B38-8A5A-4FCB-A1FB-A4799E20EC9B}"/>
    <cellStyle name="Normal 27 6 7 2" xfId="31634" xr:uid="{00261728-374E-41CC-93B2-0ECFA0EBDF32}"/>
    <cellStyle name="Normal 27 6 7 3" xfId="31635" xr:uid="{069AB8C6-3EC6-4D90-9206-9BCB6A1DDCAC}"/>
    <cellStyle name="Normal 27 6 7 4" xfId="31636" xr:uid="{291197DB-488D-4586-8024-D2522928BF72}"/>
    <cellStyle name="Normal 27 6 7 5" xfId="31637" xr:uid="{F5479CFF-4358-4DB6-B3CE-4A6D6FD2D2D6}"/>
    <cellStyle name="Normal 27 6 7 6" xfId="31638" xr:uid="{99290125-FD10-41AD-B496-18A31477E802}"/>
    <cellStyle name="Normal 27 6 8" xfId="31639" xr:uid="{2B5B8D49-CC1B-4292-89EF-E666F53FC0E2}"/>
    <cellStyle name="Normal 27 6 8 2" xfId="31640" xr:uid="{3421A063-9299-489D-8658-7AF28DAF7066}"/>
    <cellStyle name="Normal 27 6 8 3" xfId="31641" xr:uid="{D56ACE91-8E29-41ED-B6C0-4E589C11DD04}"/>
    <cellStyle name="Normal 27 6 8 4" xfId="31642" xr:uid="{C68E9E4E-8168-4245-A24A-D752AFDF0DB4}"/>
    <cellStyle name="Normal 27 6 8 5" xfId="31643" xr:uid="{8546780B-4B3C-4803-8CCD-7A632EA84B5D}"/>
    <cellStyle name="Normal 27 6 8 6" xfId="31644" xr:uid="{A33B3B84-D9B6-4BC1-B2DA-F20F1456B7E9}"/>
    <cellStyle name="Normal 27 6 9" xfId="31645" xr:uid="{E69A8001-0F9F-45D6-998E-BB80975D31FD}"/>
    <cellStyle name="Normal 27 7" xfId="31646" xr:uid="{401236CA-E3B8-4E62-9409-4422E08A0749}"/>
    <cellStyle name="Normal 27 7 10" xfId="31647" xr:uid="{C8EE0DCA-2EEF-4A1E-B5C2-8A040774E3C9}"/>
    <cellStyle name="Normal 27 7 11" xfId="31648" xr:uid="{92D19AAE-986D-464A-91F8-487CD16AFC68}"/>
    <cellStyle name="Normal 27 7 12" xfId="31649" xr:uid="{B404AB28-FC1E-4E62-86B5-08042C146FB5}"/>
    <cellStyle name="Normal 27 7 13" xfId="31650" xr:uid="{DF0FD802-831B-434C-BEF0-F679F9B7BFAF}"/>
    <cellStyle name="Normal 27 7 2" xfId="31651" xr:uid="{6EB60CA6-65F2-4868-9CB4-EB2FB4538826}"/>
    <cellStyle name="Normal 27 7 2 2" xfId="31652" xr:uid="{7052211A-C412-424D-845A-F17A165925F7}"/>
    <cellStyle name="Normal 27 7 2 3" xfId="31653" xr:uid="{5683BCCF-EA53-43E9-9582-DAAB66AC073E}"/>
    <cellStyle name="Normal 27 7 2 4" xfId="31654" xr:uid="{44259098-E461-48C2-8C5E-BE81CCC864B6}"/>
    <cellStyle name="Normal 27 7 2 5" xfId="31655" xr:uid="{74AF0463-FA38-44E4-85DD-5DAC6ED5F1A2}"/>
    <cellStyle name="Normal 27 7 2 6" xfId="31656" xr:uid="{1E097549-CA44-4CD4-A0AD-E9B23061C8F4}"/>
    <cellStyle name="Normal 27 7 3" xfId="31657" xr:uid="{489050AB-E7D4-45EC-ADAF-04A99BD03F6E}"/>
    <cellStyle name="Normal 27 7 3 2" xfId="31658" xr:uid="{3B6EBF91-F9CE-4384-8CA1-F826483459D6}"/>
    <cellStyle name="Normal 27 7 3 3" xfId="31659" xr:uid="{B64A0F5D-2E98-4545-8E08-38BFB2D6931D}"/>
    <cellStyle name="Normal 27 7 3 4" xfId="31660" xr:uid="{7E5AD91F-622A-471C-82BC-C20499F8280E}"/>
    <cellStyle name="Normal 27 7 3 5" xfId="31661" xr:uid="{57B90763-F71E-4FEA-9917-C86B76BCA7E0}"/>
    <cellStyle name="Normal 27 7 3 6" xfId="31662" xr:uid="{763950F1-E4F8-4AE9-914B-5CAB3C042E30}"/>
    <cellStyle name="Normal 27 7 4" xfId="31663" xr:uid="{D00AEDA7-64A6-4723-963A-0EAA8118BDFC}"/>
    <cellStyle name="Normal 27 7 4 2" xfId="31664" xr:uid="{E416A541-B9EA-489B-B547-E9F8FFF9C829}"/>
    <cellStyle name="Normal 27 7 4 3" xfId="31665" xr:uid="{B6519C38-5D29-4C62-9D94-9F908FC249E7}"/>
    <cellStyle name="Normal 27 7 4 4" xfId="31666" xr:uid="{CC67811C-0678-4466-9CDA-27328C4F8AFE}"/>
    <cellStyle name="Normal 27 7 4 5" xfId="31667" xr:uid="{4777EB5C-96AC-457D-8447-432F7F81C8B3}"/>
    <cellStyle name="Normal 27 7 4 6" xfId="31668" xr:uid="{FA0667CB-6D49-40C5-970B-606724441360}"/>
    <cellStyle name="Normal 27 7 5" xfId="31669" xr:uid="{34B21ED7-B4D0-45F3-B6DD-49EB756EEA8B}"/>
    <cellStyle name="Normal 27 7 5 2" xfId="31670" xr:uid="{9DB33290-11A5-4992-82BF-A918B36BC6F7}"/>
    <cellStyle name="Normal 27 7 5 3" xfId="31671" xr:uid="{6DEE5D46-837D-4648-B9A2-FB3B2635C172}"/>
    <cellStyle name="Normal 27 7 5 4" xfId="31672" xr:uid="{D787E309-7619-4FD9-A8EA-5EA43A5EFD99}"/>
    <cellStyle name="Normal 27 7 5 5" xfId="31673" xr:uid="{F15F0E2B-32C0-45DC-8D5A-718735CCA836}"/>
    <cellStyle name="Normal 27 7 5 6" xfId="31674" xr:uid="{E6A210FD-BC8A-461D-9DD1-4632EFD1F2DD}"/>
    <cellStyle name="Normal 27 7 6" xfId="31675" xr:uid="{98BB3398-9603-426A-B599-BE01B8841E7F}"/>
    <cellStyle name="Normal 27 7 6 2" xfId="31676" xr:uid="{B1D484E4-E981-47C1-9AF2-6E5A81B25F82}"/>
    <cellStyle name="Normal 27 7 6 3" xfId="31677" xr:uid="{547AED6B-4DE1-483A-AB26-03721F6B6660}"/>
    <cellStyle name="Normal 27 7 6 4" xfId="31678" xr:uid="{60922E8E-DFB5-4108-907F-D70CD90ACC78}"/>
    <cellStyle name="Normal 27 7 6 5" xfId="31679" xr:uid="{70B33AA2-F372-4E59-B23E-D65C3B9A2ECD}"/>
    <cellStyle name="Normal 27 7 6 6" xfId="31680" xr:uid="{79001C09-A697-4E7E-81D7-1E600C4F0F43}"/>
    <cellStyle name="Normal 27 7 7" xfId="31681" xr:uid="{058AC6C6-C610-4D4E-B8C3-52A48720E82B}"/>
    <cellStyle name="Normal 27 7 7 2" xfId="31682" xr:uid="{D9DC5001-6C2D-4CB2-A26F-D1B229E2B614}"/>
    <cellStyle name="Normal 27 7 7 3" xfId="31683" xr:uid="{A17AF82B-B3F9-4279-B7D4-53D0DD01243A}"/>
    <cellStyle name="Normal 27 7 7 4" xfId="31684" xr:uid="{2D3273B7-53F9-49FF-990C-F04A74A5F262}"/>
    <cellStyle name="Normal 27 7 7 5" xfId="31685" xr:uid="{08CC076B-0A22-4724-9EBA-B7F653BC361F}"/>
    <cellStyle name="Normal 27 7 7 6" xfId="31686" xr:uid="{5A157A9E-AD42-4549-B972-ED76D8B46726}"/>
    <cellStyle name="Normal 27 7 8" xfId="31687" xr:uid="{79C1EFA4-CEB9-4421-A262-C00E7E420F76}"/>
    <cellStyle name="Normal 27 7 8 2" xfId="31688" xr:uid="{FBEBC740-C2D3-4EA1-BB0F-DFEC0238A366}"/>
    <cellStyle name="Normal 27 7 8 3" xfId="31689" xr:uid="{C8B6DCC9-62B7-4A15-8947-5CDB7312C89C}"/>
    <cellStyle name="Normal 27 7 8 4" xfId="31690" xr:uid="{622C90B2-ED89-44A6-8F98-B39C3E82B951}"/>
    <cellStyle name="Normal 27 7 8 5" xfId="31691" xr:uid="{7E860880-3EF3-4678-9F78-5DCE0F57EA6F}"/>
    <cellStyle name="Normal 27 7 8 6" xfId="31692" xr:uid="{D0EC7EB5-405D-4010-A8FE-2BB15F2D5617}"/>
    <cellStyle name="Normal 27 7 9" xfId="31693" xr:uid="{D6A32BE4-C813-4D15-9530-D8B108BCA507}"/>
    <cellStyle name="Normal 27 8" xfId="31694" xr:uid="{25DC1472-77DE-494F-A23E-F69CB05F7497}"/>
    <cellStyle name="Normal 27 8 10" xfId="31695" xr:uid="{A31D44F7-79E3-4112-8C79-6CD1F76F1A81}"/>
    <cellStyle name="Normal 27 8 11" xfId="31696" xr:uid="{7784F2DC-2FAA-4ACD-A2FD-212EAB5E6944}"/>
    <cellStyle name="Normal 27 8 12" xfId="31697" xr:uid="{7E2E5209-1BBC-4D75-A21B-EECD453B34FF}"/>
    <cellStyle name="Normal 27 8 13" xfId="31698" xr:uid="{12785AB0-3FFD-4C5A-86BB-D04360D4CE2E}"/>
    <cellStyle name="Normal 27 8 2" xfId="31699" xr:uid="{185B9255-3FF2-4224-A298-4284FD4D6EA0}"/>
    <cellStyle name="Normal 27 8 2 2" xfId="31700" xr:uid="{4C966EB0-EE3C-4C53-8CE8-68CB22382D2A}"/>
    <cellStyle name="Normal 27 8 2 3" xfId="31701" xr:uid="{C0EAF693-CA53-45A1-8BCD-AD24FB1A2D30}"/>
    <cellStyle name="Normal 27 8 2 4" xfId="31702" xr:uid="{5B420B21-0191-4A12-98BC-F9F8C673CE80}"/>
    <cellStyle name="Normal 27 8 2 5" xfId="31703" xr:uid="{C48A164A-7644-4D7D-B73A-0E92F9C930F9}"/>
    <cellStyle name="Normal 27 8 2 6" xfId="31704" xr:uid="{CB4FB9D4-FEEE-4AD0-8E88-814E40427499}"/>
    <cellStyle name="Normal 27 8 3" xfId="31705" xr:uid="{E5C3B341-7371-4B9F-A0CC-3021F98D31DB}"/>
    <cellStyle name="Normal 27 8 3 2" xfId="31706" xr:uid="{EB4895C1-276E-47E4-A701-664CFD3B89F3}"/>
    <cellStyle name="Normal 27 8 3 3" xfId="31707" xr:uid="{A98AA84E-13EF-4F7F-8C7F-0231F2AC74CF}"/>
    <cellStyle name="Normal 27 8 3 4" xfId="31708" xr:uid="{99F700E3-3508-4B5C-AD9F-1C41DEC95FB6}"/>
    <cellStyle name="Normal 27 8 3 5" xfId="31709" xr:uid="{06C96496-D6BE-4060-A738-FBBD4BEAB0A9}"/>
    <cellStyle name="Normal 27 8 3 6" xfId="31710" xr:uid="{E83EBDC1-E425-46B0-8532-6EF2415B2315}"/>
    <cellStyle name="Normal 27 8 4" xfId="31711" xr:uid="{49B69145-2E0A-40E8-935B-B332BC01561C}"/>
    <cellStyle name="Normal 27 8 4 2" xfId="31712" xr:uid="{071B1E2E-DC29-476B-999A-05D7359E4C10}"/>
    <cellStyle name="Normal 27 8 4 3" xfId="31713" xr:uid="{D0111C5A-DB7E-4043-9EFB-6B9F70D46EB4}"/>
    <cellStyle name="Normal 27 8 4 4" xfId="31714" xr:uid="{4195F0CE-7996-46F3-AD22-3440DD9277D5}"/>
    <cellStyle name="Normal 27 8 4 5" xfId="31715" xr:uid="{3FFA3AC9-9B4E-475C-8218-AB95DC3B48A5}"/>
    <cellStyle name="Normal 27 8 4 6" xfId="31716" xr:uid="{1423EBE9-EB31-4088-8738-83FBC7A132B8}"/>
    <cellStyle name="Normal 27 8 5" xfId="31717" xr:uid="{8C5988FD-BA98-4F99-AAFA-BA01B9789E0C}"/>
    <cellStyle name="Normal 27 8 5 2" xfId="31718" xr:uid="{776C8751-94D1-448E-BE9C-0A1F14C4FE3B}"/>
    <cellStyle name="Normal 27 8 5 3" xfId="31719" xr:uid="{B02FDDF8-8564-403B-AC58-7A0A883C65E0}"/>
    <cellStyle name="Normal 27 8 5 4" xfId="31720" xr:uid="{1E456183-9318-4BD3-AF38-0807C5B50013}"/>
    <cellStyle name="Normal 27 8 5 5" xfId="31721" xr:uid="{A9BB906F-D7AF-4D89-BCFD-79510526F503}"/>
    <cellStyle name="Normal 27 8 5 6" xfId="31722" xr:uid="{4BA003DB-B0EA-484F-9E0E-5D2DA756798B}"/>
    <cellStyle name="Normal 27 8 6" xfId="31723" xr:uid="{D537E1D3-27C6-420E-99FA-BFD3DD93B649}"/>
    <cellStyle name="Normal 27 8 6 2" xfId="31724" xr:uid="{E11579AA-3FA3-4E07-8016-C884A324F281}"/>
    <cellStyle name="Normal 27 8 6 3" xfId="31725" xr:uid="{1E2DE451-676E-4D4D-9E41-4D7ADCD39B74}"/>
    <cellStyle name="Normal 27 8 6 4" xfId="31726" xr:uid="{AE064379-87A6-46DC-B0D4-CB29537A4B64}"/>
    <cellStyle name="Normal 27 8 6 5" xfId="31727" xr:uid="{F7A689B2-BD03-4E5C-8E37-509C5B6ABE2A}"/>
    <cellStyle name="Normal 27 8 6 6" xfId="31728" xr:uid="{A947CBF2-41BD-458F-A313-BA88AAF05641}"/>
    <cellStyle name="Normal 27 8 7" xfId="31729" xr:uid="{961C303B-7F98-4122-B36A-0F3CDDD9B413}"/>
    <cellStyle name="Normal 27 8 7 2" xfId="31730" xr:uid="{86B27BE7-DA2E-4E99-B443-67F24754C0CA}"/>
    <cellStyle name="Normal 27 8 7 3" xfId="31731" xr:uid="{FA0D0172-4B58-4D66-9BAE-0EB95414B81A}"/>
    <cellStyle name="Normal 27 8 7 4" xfId="31732" xr:uid="{FA662FE6-36B5-4410-A6CB-59F393F855AB}"/>
    <cellStyle name="Normal 27 8 7 5" xfId="31733" xr:uid="{09C9801A-4594-4B16-A218-B32BB82342C2}"/>
    <cellStyle name="Normal 27 8 7 6" xfId="31734" xr:uid="{3F922F3F-D45B-4A79-9975-53B9CCA16EBA}"/>
    <cellStyle name="Normal 27 8 8" xfId="31735" xr:uid="{81217F55-403A-42BA-BF6B-31B93F6AA10A}"/>
    <cellStyle name="Normal 27 8 8 2" xfId="31736" xr:uid="{C523BAC0-C4AD-4CE4-B379-BB63C483CEE6}"/>
    <cellStyle name="Normal 27 8 8 3" xfId="31737" xr:uid="{B905686F-658F-420F-846A-C78EF05765F2}"/>
    <cellStyle name="Normal 27 8 8 4" xfId="31738" xr:uid="{2083E314-F007-4C02-AB3C-537E1CEFBFD2}"/>
    <cellStyle name="Normal 27 8 8 5" xfId="31739" xr:uid="{2986115A-413A-44D9-ABDB-D2663729463D}"/>
    <cellStyle name="Normal 27 8 8 6" xfId="31740" xr:uid="{D3A57200-41F0-45AA-A472-7225B286D2DD}"/>
    <cellStyle name="Normal 27 8 9" xfId="31741" xr:uid="{FA941FA8-5CEA-4D02-8B9B-965F7E6FF52F}"/>
    <cellStyle name="Normal 27 9" xfId="31742" xr:uid="{2D70A6F8-A5DF-4ACB-8E0D-242FC3FBC332}"/>
    <cellStyle name="Normal 27 9 10" xfId="31743" xr:uid="{DC542938-9E1A-4138-A24E-9C830377B643}"/>
    <cellStyle name="Normal 27 9 11" xfId="31744" xr:uid="{E5BC0D9F-CE6E-4BA4-B197-97BB1D7E1121}"/>
    <cellStyle name="Normal 27 9 12" xfId="31745" xr:uid="{DD9D2594-A277-45C8-BB94-20FF5209F9FA}"/>
    <cellStyle name="Normal 27 9 13" xfId="31746" xr:uid="{86AD0056-DB8A-4179-A647-382E67B5C35A}"/>
    <cellStyle name="Normal 27 9 2" xfId="31747" xr:uid="{81942FA1-899D-448E-B15F-C6E2B74CFB89}"/>
    <cellStyle name="Normal 27 9 2 2" xfId="31748" xr:uid="{103AD6EA-7E36-4B68-B64C-3063D17470F9}"/>
    <cellStyle name="Normal 27 9 2 3" xfId="31749" xr:uid="{AFF35E23-4D43-432E-BD5D-422AA0E3A7EC}"/>
    <cellStyle name="Normal 27 9 2 4" xfId="31750" xr:uid="{185F5DAD-E268-4217-B4B8-5862EAD12DA2}"/>
    <cellStyle name="Normal 27 9 2 5" xfId="31751" xr:uid="{2E999BB3-12ED-469B-8D76-5F58D899B6EF}"/>
    <cellStyle name="Normal 27 9 2 6" xfId="31752" xr:uid="{3817E92A-1783-4078-8245-747C823B7090}"/>
    <cellStyle name="Normal 27 9 3" xfId="31753" xr:uid="{8F324BBF-8E4F-4F40-AA3F-348B0BEEE774}"/>
    <cellStyle name="Normal 27 9 3 2" xfId="31754" xr:uid="{9D53AD5C-9932-4511-9B26-BA84539980E4}"/>
    <cellStyle name="Normal 27 9 3 3" xfId="31755" xr:uid="{6ECFE55B-073F-45BD-AA59-64B78E251F51}"/>
    <cellStyle name="Normal 27 9 3 4" xfId="31756" xr:uid="{ED09040C-9A34-40A9-97F1-5F770A05523E}"/>
    <cellStyle name="Normal 27 9 3 5" xfId="31757" xr:uid="{C3D754B8-F920-4D02-BC34-98BA9125E533}"/>
    <cellStyle name="Normal 27 9 3 6" xfId="31758" xr:uid="{49B1D4CF-EC19-4431-857F-A2A6E9CC25BD}"/>
    <cellStyle name="Normal 27 9 4" xfId="31759" xr:uid="{0FB2854E-D5DD-469E-B70A-6D8416B8AA4F}"/>
    <cellStyle name="Normal 27 9 4 2" xfId="31760" xr:uid="{868EB976-1BD6-41D2-8E3F-FCA7DAA35AFF}"/>
    <cellStyle name="Normal 27 9 4 3" xfId="31761" xr:uid="{2F7C5C5A-9937-481D-98F9-7F477E7916A7}"/>
    <cellStyle name="Normal 27 9 4 4" xfId="31762" xr:uid="{F00D5733-1B5A-4FE0-A972-7D2C308126CC}"/>
    <cellStyle name="Normal 27 9 4 5" xfId="31763" xr:uid="{7DF415BA-03C7-4555-95F3-F166757BA1AD}"/>
    <cellStyle name="Normal 27 9 4 6" xfId="31764" xr:uid="{78B6E901-37CC-4295-8AA8-CB1B57C3C3C4}"/>
    <cellStyle name="Normal 27 9 5" xfId="31765" xr:uid="{CFD25EBE-7FAF-4789-9A9A-AD1190034BA8}"/>
    <cellStyle name="Normal 27 9 5 2" xfId="31766" xr:uid="{000EE56E-A791-4940-9597-7123A5ECC4E0}"/>
    <cellStyle name="Normal 27 9 5 3" xfId="31767" xr:uid="{B5F26546-66D7-4510-BB85-1AB3249B2CB9}"/>
    <cellStyle name="Normal 27 9 5 4" xfId="31768" xr:uid="{20E9F7E9-5ED9-4D01-BE4C-2066B817EA5B}"/>
    <cellStyle name="Normal 27 9 5 5" xfId="31769" xr:uid="{D77D21BE-1C93-4339-9146-D00EB123940A}"/>
    <cellStyle name="Normal 27 9 5 6" xfId="31770" xr:uid="{DDB18C3E-7AAC-4E81-94FF-42D39B068136}"/>
    <cellStyle name="Normal 27 9 6" xfId="31771" xr:uid="{1D8074B4-480E-4754-8D1E-F9601E7FB345}"/>
    <cellStyle name="Normal 27 9 6 2" xfId="31772" xr:uid="{AB8B66A5-EB61-4EAF-A175-5D90669113A8}"/>
    <cellStyle name="Normal 27 9 6 3" xfId="31773" xr:uid="{0EB8BCB2-E17D-4C88-9C75-C2FD3A0583A7}"/>
    <cellStyle name="Normal 27 9 6 4" xfId="31774" xr:uid="{C2D7BAD8-56C2-4B6C-8540-515AE7EFCF98}"/>
    <cellStyle name="Normal 27 9 6 5" xfId="31775" xr:uid="{C77AE10B-9F0E-4797-85DD-0AA9D4AC59A5}"/>
    <cellStyle name="Normal 27 9 6 6" xfId="31776" xr:uid="{7CD7311C-09F0-43A9-A219-37247EE2F2D1}"/>
    <cellStyle name="Normal 27 9 7" xfId="31777" xr:uid="{37596D59-C4DE-4103-B777-5AFB229F1F92}"/>
    <cellStyle name="Normal 27 9 7 2" xfId="31778" xr:uid="{3B35FA1B-3F51-4219-BFFB-4E3C38774094}"/>
    <cellStyle name="Normal 27 9 7 3" xfId="31779" xr:uid="{0640F64A-B88F-4624-81BA-D6A7B6ABFDA2}"/>
    <cellStyle name="Normal 27 9 7 4" xfId="31780" xr:uid="{981EC590-E660-41EB-9197-ED33E707949E}"/>
    <cellStyle name="Normal 27 9 7 5" xfId="31781" xr:uid="{A5D598D4-BD31-4235-8C69-F97AE677C18C}"/>
    <cellStyle name="Normal 27 9 7 6" xfId="31782" xr:uid="{105F3C89-0535-447F-8F1A-E3CB8847FD9D}"/>
    <cellStyle name="Normal 27 9 8" xfId="31783" xr:uid="{D4CF2103-54E7-429C-9309-377844414912}"/>
    <cellStyle name="Normal 27 9 8 2" xfId="31784" xr:uid="{5E5470EF-EC7F-4550-B925-47FE2315C960}"/>
    <cellStyle name="Normal 27 9 8 3" xfId="31785" xr:uid="{6F815E98-DB18-4ECD-8960-FD5C19B8ED20}"/>
    <cellStyle name="Normal 27 9 8 4" xfId="31786" xr:uid="{6BE5947F-FD13-47AA-840E-9CECDA3CCAC9}"/>
    <cellStyle name="Normal 27 9 8 5" xfId="31787" xr:uid="{CF070DB5-49EE-4587-85E9-CBC304C071E4}"/>
    <cellStyle name="Normal 27 9 8 6" xfId="31788" xr:uid="{0628748F-EDA7-41F0-B713-4700B9B60AF6}"/>
    <cellStyle name="Normal 27 9 9" xfId="31789" xr:uid="{A0C09622-F76B-4692-8D82-46C57572A98E}"/>
    <cellStyle name="Normal 28" xfId="31790" xr:uid="{6C8884C8-7085-4203-ACEC-5E9ED83D3B67}"/>
    <cellStyle name="Normal 28 10" xfId="31791" xr:uid="{782C9183-D17F-4C6E-8FC9-A49CC2CDCD78}"/>
    <cellStyle name="Normal 28 10 10" xfId="31792" xr:uid="{7C26C730-54AC-4A2A-B5A6-C3644CB43793}"/>
    <cellStyle name="Normal 28 10 11" xfId="31793" xr:uid="{D2ACC541-4234-4817-A73F-909BE6D00459}"/>
    <cellStyle name="Normal 28 10 12" xfId="31794" xr:uid="{F6CF21D7-B16D-4B25-AD3C-9CA9586B930B}"/>
    <cellStyle name="Normal 28 10 13" xfId="31795" xr:uid="{24E09335-5BAF-477C-9FE1-8FBECBAD6E93}"/>
    <cellStyle name="Normal 28 10 2" xfId="31796" xr:uid="{6237F310-158E-4843-BE0D-A7799FF360E6}"/>
    <cellStyle name="Normal 28 10 2 2" xfId="31797" xr:uid="{A55263F0-9A1D-4D02-A575-CE0DC8F6B965}"/>
    <cellStyle name="Normal 28 10 2 3" xfId="31798" xr:uid="{637D4DD1-46AF-4AC5-98C0-2295A4EA8CED}"/>
    <cellStyle name="Normal 28 10 2 4" xfId="31799" xr:uid="{2CC035D3-BBCD-41E8-9D4C-283E8A89F00B}"/>
    <cellStyle name="Normal 28 10 2 5" xfId="31800" xr:uid="{D1E5A231-B6CE-4AAD-A378-5BA6A75DFA8F}"/>
    <cellStyle name="Normal 28 10 2 6" xfId="31801" xr:uid="{AEB74DC3-1667-45DB-8155-8BC0585355EF}"/>
    <cellStyle name="Normal 28 10 3" xfId="31802" xr:uid="{98431195-EA9C-4E79-8BBF-59624A679991}"/>
    <cellStyle name="Normal 28 10 3 2" xfId="31803" xr:uid="{50940306-6176-4344-ACC5-7E5F42DF0884}"/>
    <cellStyle name="Normal 28 10 3 3" xfId="31804" xr:uid="{79F5B1C1-3FFB-48C2-9ABF-87DFDD1ED958}"/>
    <cellStyle name="Normal 28 10 3 4" xfId="31805" xr:uid="{660D273B-BBA2-421A-9AFD-CDB40A7301EC}"/>
    <cellStyle name="Normal 28 10 3 5" xfId="31806" xr:uid="{06D8A3CD-58B8-458D-99B8-F09E18539482}"/>
    <cellStyle name="Normal 28 10 3 6" xfId="31807" xr:uid="{5370F660-BD38-450B-85A3-AC50580A7A75}"/>
    <cellStyle name="Normal 28 10 4" xfId="31808" xr:uid="{B17DC0AC-0A4A-4BB9-B579-B58F8F5031D2}"/>
    <cellStyle name="Normal 28 10 4 2" xfId="31809" xr:uid="{DAA6B68F-7584-477A-BD45-8B083250E7CB}"/>
    <cellStyle name="Normal 28 10 4 3" xfId="31810" xr:uid="{AE6DA1A3-6C33-4C57-9F0F-33FDED608CAB}"/>
    <cellStyle name="Normal 28 10 4 4" xfId="31811" xr:uid="{3F900A97-44C4-4DAF-964B-2058ACA4697E}"/>
    <cellStyle name="Normal 28 10 4 5" xfId="31812" xr:uid="{6B8F7368-FFB0-427F-BA09-8B3BCBBCD7CB}"/>
    <cellStyle name="Normal 28 10 4 6" xfId="31813" xr:uid="{EC64C132-660D-48BF-AB6E-D5434E1B6640}"/>
    <cellStyle name="Normal 28 10 5" xfId="31814" xr:uid="{4BDD8435-5606-4D34-82E2-6C797E7CBD7F}"/>
    <cellStyle name="Normal 28 10 5 2" xfId="31815" xr:uid="{D17A2471-AF42-44E2-98DE-FD94C2BBAC15}"/>
    <cellStyle name="Normal 28 10 5 3" xfId="31816" xr:uid="{A7342E3B-68F0-4E36-963B-4329CC32DDEF}"/>
    <cellStyle name="Normal 28 10 5 4" xfId="31817" xr:uid="{6FF2A946-E114-4BA0-BC4C-7B8BD0E424D4}"/>
    <cellStyle name="Normal 28 10 5 5" xfId="31818" xr:uid="{49E20BE0-E5A1-4EAB-BF74-EE4B029BB558}"/>
    <cellStyle name="Normal 28 10 5 6" xfId="31819" xr:uid="{0436C959-51A1-43DB-A833-BAD8483A7F6A}"/>
    <cellStyle name="Normal 28 10 6" xfId="31820" xr:uid="{C0731213-2051-4973-8C4D-483528900390}"/>
    <cellStyle name="Normal 28 10 6 2" xfId="31821" xr:uid="{D72261BA-8CEC-4E61-9591-AFE9B087EA1B}"/>
    <cellStyle name="Normal 28 10 6 3" xfId="31822" xr:uid="{27C83CA5-C1D9-433A-9221-CCCD271622A1}"/>
    <cellStyle name="Normal 28 10 6 4" xfId="31823" xr:uid="{7509A7C5-8C24-482E-A27B-BC843521EBFF}"/>
    <cellStyle name="Normal 28 10 6 5" xfId="31824" xr:uid="{A679945D-E388-41C8-A22C-D81EDB68EE01}"/>
    <cellStyle name="Normal 28 10 6 6" xfId="31825" xr:uid="{F6E4F1AF-07B9-4656-A38B-E292EB8B8CB7}"/>
    <cellStyle name="Normal 28 10 7" xfId="31826" xr:uid="{FC3F9E6F-6170-44CE-8C2F-0A4AF6B4E312}"/>
    <cellStyle name="Normal 28 10 7 2" xfId="31827" xr:uid="{D5BEE093-DE66-472B-B800-48D9FD5A06CF}"/>
    <cellStyle name="Normal 28 10 7 3" xfId="31828" xr:uid="{D08AA106-3DAD-40E1-886C-C60616FE45E1}"/>
    <cellStyle name="Normal 28 10 7 4" xfId="31829" xr:uid="{2B947445-74A5-46D5-A703-397AB947D50B}"/>
    <cellStyle name="Normal 28 10 7 5" xfId="31830" xr:uid="{B1963CE4-035E-4803-9260-3AE3C4700E22}"/>
    <cellStyle name="Normal 28 10 7 6" xfId="31831" xr:uid="{D11673D3-2E13-4CC5-A9B8-F6944672BE1D}"/>
    <cellStyle name="Normal 28 10 8" xfId="31832" xr:uid="{B89A7F29-1A2E-41AD-B824-D308CA257A29}"/>
    <cellStyle name="Normal 28 10 8 2" xfId="31833" xr:uid="{8940FC32-5CDB-4586-A107-8665F9BA4939}"/>
    <cellStyle name="Normal 28 10 8 3" xfId="31834" xr:uid="{AC6F703B-30E5-427A-82CF-827DA0254E9E}"/>
    <cellStyle name="Normal 28 10 8 4" xfId="31835" xr:uid="{88114292-93E7-453A-B849-F3FEE8950977}"/>
    <cellStyle name="Normal 28 10 8 5" xfId="31836" xr:uid="{1B14FE36-7A4D-46B9-992E-D962A8C2021A}"/>
    <cellStyle name="Normal 28 10 8 6" xfId="31837" xr:uid="{40EA4708-8580-4B33-9D5F-7C9FACB4A922}"/>
    <cellStyle name="Normal 28 10 9" xfId="31838" xr:uid="{B62B5E83-1102-4C84-9877-5066A7251B30}"/>
    <cellStyle name="Normal 28 11" xfId="31839" xr:uid="{B1D196C3-0CFE-493D-8889-989EF9D76AFD}"/>
    <cellStyle name="Normal 28 11 10" xfId="31840" xr:uid="{CA17786B-06CF-430B-AE42-EB073254B779}"/>
    <cellStyle name="Normal 28 11 11" xfId="31841" xr:uid="{7734B8B8-D8C4-4EFF-8CD2-3BA136A8ED88}"/>
    <cellStyle name="Normal 28 11 12" xfId="31842" xr:uid="{B3268B25-25EE-426A-8890-8688BA4AF9E1}"/>
    <cellStyle name="Normal 28 11 13" xfId="31843" xr:uid="{58145176-869C-42A0-8D14-A1A0B7DC1D16}"/>
    <cellStyle name="Normal 28 11 2" xfId="31844" xr:uid="{5F2A09FB-523B-4C79-8E80-9D54C5DD5761}"/>
    <cellStyle name="Normal 28 11 2 2" xfId="31845" xr:uid="{45DEE99B-BD18-4C3C-B5F7-C5B9E9AC2A48}"/>
    <cellStyle name="Normal 28 11 2 3" xfId="31846" xr:uid="{728A4645-B860-4C80-B458-51486D19124B}"/>
    <cellStyle name="Normal 28 11 2 4" xfId="31847" xr:uid="{EA5AB34E-60A1-494D-B337-F414EF3A4B88}"/>
    <cellStyle name="Normal 28 11 2 5" xfId="31848" xr:uid="{B8209A17-1D30-4419-A8AD-898C14C57EA9}"/>
    <cellStyle name="Normal 28 11 2 6" xfId="31849" xr:uid="{DE5EE9D0-B70C-4E4D-8CB8-20C0EC3C0852}"/>
    <cellStyle name="Normal 28 11 3" xfId="31850" xr:uid="{7885A949-2F82-4250-8062-6161F93B94DE}"/>
    <cellStyle name="Normal 28 11 3 2" xfId="31851" xr:uid="{A6BD8835-0989-4ECC-96C3-D45CB25C468C}"/>
    <cellStyle name="Normal 28 11 3 3" xfId="31852" xr:uid="{72CA52C8-A31A-4AE9-B49B-8E4C447BDD76}"/>
    <cellStyle name="Normal 28 11 3 4" xfId="31853" xr:uid="{44B65BAA-F053-4FCB-AC5D-A29DD6F5731F}"/>
    <cellStyle name="Normal 28 11 3 5" xfId="31854" xr:uid="{8662186E-0BC1-4B22-8114-3DA85A858B77}"/>
    <cellStyle name="Normal 28 11 3 6" xfId="31855" xr:uid="{7362B797-D225-4710-BCBA-1A1911B73C75}"/>
    <cellStyle name="Normal 28 11 4" xfId="31856" xr:uid="{83BB0A6F-7E77-43A3-AB97-4D734F339055}"/>
    <cellStyle name="Normal 28 11 4 2" xfId="31857" xr:uid="{FCEEF368-A9FF-49BD-AF2C-3B853210F24F}"/>
    <cellStyle name="Normal 28 11 4 3" xfId="31858" xr:uid="{7C717FA6-A17D-4CD1-A39C-D88BEEBB920E}"/>
    <cellStyle name="Normal 28 11 4 4" xfId="31859" xr:uid="{6D95C4E1-08E6-4841-B543-E53F11E3B09A}"/>
    <cellStyle name="Normal 28 11 4 5" xfId="31860" xr:uid="{D036A1B2-F739-428A-8B23-BD8AD10AAC96}"/>
    <cellStyle name="Normal 28 11 4 6" xfId="31861" xr:uid="{231BBF65-4EBB-4662-AEDC-5D988F0BAD75}"/>
    <cellStyle name="Normal 28 11 5" xfId="31862" xr:uid="{7633E81E-91F1-475B-B95E-7958CA9CA66D}"/>
    <cellStyle name="Normal 28 11 5 2" xfId="31863" xr:uid="{7563C027-2138-4D9B-A0B4-F02FD2BB56BF}"/>
    <cellStyle name="Normal 28 11 5 3" xfId="31864" xr:uid="{3A6D6BD6-33E5-4682-81BC-65D4878EFA18}"/>
    <cellStyle name="Normal 28 11 5 4" xfId="31865" xr:uid="{BC26C84A-A864-4E62-B1C0-4F902CE84C6E}"/>
    <cellStyle name="Normal 28 11 5 5" xfId="31866" xr:uid="{E4886E2F-0C86-42A3-B3B3-3F88378FD912}"/>
    <cellStyle name="Normal 28 11 5 6" xfId="31867" xr:uid="{EFAB9E17-C1D4-4C31-8750-71AB6D7B5EE4}"/>
    <cellStyle name="Normal 28 11 6" xfId="31868" xr:uid="{BFAD6963-9CBA-4DF7-B0C1-869CA7103C95}"/>
    <cellStyle name="Normal 28 11 6 2" xfId="31869" xr:uid="{AECF4E1B-5126-4505-8F87-62AABD18F3CE}"/>
    <cellStyle name="Normal 28 11 6 3" xfId="31870" xr:uid="{73880FEB-6532-4D27-AD07-4AA1865BF4DA}"/>
    <cellStyle name="Normal 28 11 6 4" xfId="31871" xr:uid="{1879D6C9-0918-458A-8ACB-E215DD3DC5A2}"/>
    <cellStyle name="Normal 28 11 6 5" xfId="31872" xr:uid="{1A2E395C-9B34-4239-883E-CB58256B92BE}"/>
    <cellStyle name="Normal 28 11 6 6" xfId="31873" xr:uid="{9394EF39-B34C-4B86-B030-96A7AA2CF91A}"/>
    <cellStyle name="Normal 28 11 7" xfId="31874" xr:uid="{F2A200E3-0E44-45DF-BD74-BEF3F3A501D6}"/>
    <cellStyle name="Normal 28 11 7 2" xfId="31875" xr:uid="{37225FD4-A547-467D-BC6E-EE14D9C80222}"/>
    <cellStyle name="Normal 28 11 7 3" xfId="31876" xr:uid="{ED2C65C4-9EBB-4E2A-BC1D-BB59E343B556}"/>
    <cellStyle name="Normal 28 11 7 4" xfId="31877" xr:uid="{46F52D4D-04B8-40F5-B503-824C2FA40BAF}"/>
    <cellStyle name="Normal 28 11 7 5" xfId="31878" xr:uid="{8198C7FD-81FE-4BEA-AB6C-DA03F4CE9A52}"/>
    <cellStyle name="Normal 28 11 7 6" xfId="31879" xr:uid="{BBB163A3-369B-402C-A621-33B4AFAA0CB4}"/>
    <cellStyle name="Normal 28 11 8" xfId="31880" xr:uid="{F223988A-7E10-4712-91AF-B5DB3F8C4125}"/>
    <cellStyle name="Normal 28 11 8 2" xfId="31881" xr:uid="{391B4F28-6349-4030-9E6C-AD890472761B}"/>
    <cellStyle name="Normal 28 11 8 3" xfId="31882" xr:uid="{4D85708B-9F35-48B0-8809-694D205B1036}"/>
    <cellStyle name="Normal 28 11 8 4" xfId="31883" xr:uid="{62C40A4C-8CF8-498F-9F28-A4C88561011B}"/>
    <cellStyle name="Normal 28 11 8 5" xfId="31884" xr:uid="{BD46AF34-8872-44F1-B693-A93F0F74E726}"/>
    <cellStyle name="Normal 28 11 8 6" xfId="31885" xr:uid="{B252251E-91E2-418E-B767-DA1C16BE6BD5}"/>
    <cellStyle name="Normal 28 11 9" xfId="31886" xr:uid="{AEF2B7A4-9242-4DC0-B6D2-25E29BB24E17}"/>
    <cellStyle name="Normal 28 12" xfId="31887" xr:uid="{E82B5F60-6FEB-4E39-882F-D07B95238A59}"/>
    <cellStyle name="Normal 28 12 10" xfId="31888" xr:uid="{BE6D8651-612F-4C6B-B8D3-354160A44E3D}"/>
    <cellStyle name="Normal 28 12 11" xfId="31889" xr:uid="{6FDA5D26-FEEF-4A3A-85DD-F105CFEC9949}"/>
    <cellStyle name="Normal 28 12 12" xfId="31890" xr:uid="{1E9A6110-71B7-42C6-8DBD-9B51C7AA3B3C}"/>
    <cellStyle name="Normal 28 12 13" xfId="31891" xr:uid="{5A55788C-87DB-4824-BA17-2D3457097935}"/>
    <cellStyle name="Normal 28 12 2" xfId="31892" xr:uid="{AC077A01-6D90-49B4-AE83-FB42099A2FEF}"/>
    <cellStyle name="Normal 28 12 2 2" xfId="31893" xr:uid="{D8C4C6A2-CD8F-435C-9FA7-B571DAFD5BBC}"/>
    <cellStyle name="Normal 28 12 2 3" xfId="31894" xr:uid="{288FC096-09A3-4A3F-B064-25ABD99E03C1}"/>
    <cellStyle name="Normal 28 12 2 4" xfId="31895" xr:uid="{64EAF9EE-C64F-4B04-AE98-86258AD30A70}"/>
    <cellStyle name="Normal 28 12 2 5" xfId="31896" xr:uid="{3397D4EB-E728-402D-AC82-1E36848F477E}"/>
    <cellStyle name="Normal 28 12 2 6" xfId="31897" xr:uid="{8A632DB9-C86A-4AE6-8C8D-1056C77EA58F}"/>
    <cellStyle name="Normal 28 12 3" xfId="31898" xr:uid="{7677C6CC-62A8-4457-87CE-56FCB8798AF3}"/>
    <cellStyle name="Normal 28 12 3 2" xfId="31899" xr:uid="{8442FAD6-5905-4671-A720-9D2CF8401208}"/>
    <cellStyle name="Normal 28 12 3 3" xfId="31900" xr:uid="{FEEBF444-7B3B-4568-82F5-F172D3971952}"/>
    <cellStyle name="Normal 28 12 3 4" xfId="31901" xr:uid="{A505A725-A878-4882-8B17-5C1DEFCBDBA9}"/>
    <cellStyle name="Normal 28 12 3 5" xfId="31902" xr:uid="{2C46A3DC-3154-4275-B5F6-F503B3481A36}"/>
    <cellStyle name="Normal 28 12 3 6" xfId="31903" xr:uid="{B17AFDDD-B4EE-499F-A201-1E0B0B00F097}"/>
    <cellStyle name="Normal 28 12 4" xfId="31904" xr:uid="{D2B4FA79-5AC2-4169-9A0E-021686920235}"/>
    <cellStyle name="Normal 28 12 4 2" xfId="31905" xr:uid="{8540EEE5-93EC-48B1-B3D4-90A5624E2055}"/>
    <cellStyle name="Normal 28 12 4 3" xfId="31906" xr:uid="{FA020486-7B85-481C-BEE0-4787A9CD4F58}"/>
    <cellStyle name="Normal 28 12 4 4" xfId="31907" xr:uid="{D84781CA-3546-4985-BA90-CEF70261B7EC}"/>
    <cellStyle name="Normal 28 12 4 5" xfId="31908" xr:uid="{DFEC82E6-0C21-4B1D-98C5-A4A41BABF15C}"/>
    <cellStyle name="Normal 28 12 4 6" xfId="31909" xr:uid="{0344D092-D58A-4322-811A-F4B90F5B2B46}"/>
    <cellStyle name="Normal 28 12 5" xfId="31910" xr:uid="{F5CD2E2C-0F62-4B67-8B6A-86E90CBD8FAA}"/>
    <cellStyle name="Normal 28 12 5 2" xfId="31911" xr:uid="{E6A8F042-12A7-4CEE-B557-1F155B800737}"/>
    <cellStyle name="Normal 28 12 5 3" xfId="31912" xr:uid="{1377BB44-C20F-4CB6-B41E-ABCF5B72A7B3}"/>
    <cellStyle name="Normal 28 12 5 4" xfId="31913" xr:uid="{E6FCEE90-3A62-4971-BFA3-002A4E57BC1C}"/>
    <cellStyle name="Normal 28 12 5 5" xfId="31914" xr:uid="{DE23D9FB-C10D-4A91-AF81-49932CAF4BC6}"/>
    <cellStyle name="Normal 28 12 5 6" xfId="31915" xr:uid="{874740F9-373F-4F1F-AD71-03E54A1F1F08}"/>
    <cellStyle name="Normal 28 12 6" xfId="31916" xr:uid="{02AC5F99-9AA2-480F-8283-035B7118FE3C}"/>
    <cellStyle name="Normal 28 12 6 2" xfId="31917" xr:uid="{B9E1E703-72E9-41D6-81DD-35C2D8A8DFC4}"/>
    <cellStyle name="Normal 28 12 6 3" xfId="31918" xr:uid="{A7ADF671-7DC7-400A-A8CA-1157B04550B6}"/>
    <cellStyle name="Normal 28 12 6 4" xfId="31919" xr:uid="{326A1C12-0352-4AF7-AD25-F48D624FEEF5}"/>
    <cellStyle name="Normal 28 12 6 5" xfId="31920" xr:uid="{BC4A58DF-6379-43C1-826A-C6DB7B7963D4}"/>
    <cellStyle name="Normal 28 12 6 6" xfId="31921" xr:uid="{88341E09-7E61-4891-9E46-E5737A5A91E9}"/>
    <cellStyle name="Normal 28 12 7" xfId="31922" xr:uid="{DF5D64FB-2146-46D4-837F-F44C421B3928}"/>
    <cellStyle name="Normal 28 12 7 2" xfId="31923" xr:uid="{9AE01BB3-1703-4F71-A88D-8B4C20C4921C}"/>
    <cellStyle name="Normal 28 12 7 3" xfId="31924" xr:uid="{6BEFBAB3-199F-44AD-B972-C9F4E5621E0A}"/>
    <cellStyle name="Normal 28 12 7 4" xfId="31925" xr:uid="{4B7FC078-E06B-4504-8DF5-FA95F9EA74C2}"/>
    <cellStyle name="Normal 28 12 7 5" xfId="31926" xr:uid="{CB70FB49-2E7B-488E-807F-66F5027C39A5}"/>
    <cellStyle name="Normal 28 12 7 6" xfId="31927" xr:uid="{2B7BB23E-147A-497C-86C5-98FCEF3FFB1C}"/>
    <cellStyle name="Normal 28 12 8" xfId="31928" xr:uid="{FA77F2E8-BDC5-465F-AA72-37EE6F655764}"/>
    <cellStyle name="Normal 28 12 8 2" xfId="31929" xr:uid="{BD3768AE-0EB6-4497-B04B-D6985499E192}"/>
    <cellStyle name="Normal 28 12 8 3" xfId="31930" xr:uid="{E24E766B-3805-4E67-9DA0-BABBB9E26762}"/>
    <cellStyle name="Normal 28 12 8 4" xfId="31931" xr:uid="{013E1261-EAAE-4E60-8E9A-F3427D2389DC}"/>
    <cellStyle name="Normal 28 12 8 5" xfId="31932" xr:uid="{11A31C7B-B542-4B74-8D85-6E54CD8BBE00}"/>
    <cellStyle name="Normal 28 12 8 6" xfId="31933" xr:uid="{C41308E7-046B-43E4-B474-8E09679AF04D}"/>
    <cellStyle name="Normal 28 12 9" xfId="31934" xr:uid="{96550948-39CB-4B88-9A65-10B17EE23F4C}"/>
    <cellStyle name="Normal 28 13" xfId="31935" xr:uid="{82D35398-A13C-4056-9678-4C57F6B50690}"/>
    <cellStyle name="Normal 28 13 10" xfId="31936" xr:uid="{FBA0FCC8-0E9F-44F4-97CF-B3029F6665D9}"/>
    <cellStyle name="Normal 28 13 11" xfId="31937" xr:uid="{82B9C727-1889-4716-8387-4C888350D180}"/>
    <cellStyle name="Normal 28 13 12" xfId="31938" xr:uid="{8952ECE4-E6BC-4D6B-886B-A5C9B7CEEC71}"/>
    <cellStyle name="Normal 28 13 13" xfId="31939" xr:uid="{06CCAF1A-91FC-4903-906F-C866A4DE1788}"/>
    <cellStyle name="Normal 28 13 2" xfId="31940" xr:uid="{76B96D54-CA84-4F78-A335-0723AC1C5973}"/>
    <cellStyle name="Normal 28 13 2 2" xfId="31941" xr:uid="{DEFA338D-B911-43E7-83B7-359E2B2D731E}"/>
    <cellStyle name="Normal 28 13 2 3" xfId="31942" xr:uid="{48C54488-C2B4-43C0-BB6E-9BFFC206F162}"/>
    <cellStyle name="Normal 28 13 2 4" xfId="31943" xr:uid="{FE3B0258-4DA1-48D4-88EF-AE39503A9748}"/>
    <cellStyle name="Normal 28 13 2 5" xfId="31944" xr:uid="{F4B50ABA-583A-48A3-BE38-2A625F5A0415}"/>
    <cellStyle name="Normal 28 13 2 6" xfId="31945" xr:uid="{59271CF1-C521-44A6-8118-B20B54D47D5E}"/>
    <cellStyle name="Normal 28 13 3" xfId="31946" xr:uid="{FA059A50-3670-4DC2-AD1E-353AF370D556}"/>
    <cellStyle name="Normal 28 13 3 2" xfId="31947" xr:uid="{00ED1827-3290-44F3-8714-BBC0D3818A2D}"/>
    <cellStyle name="Normal 28 13 3 3" xfId="31948" xr:uid="{C3FC4EC8-F528-4CC2-9D1E-FC574221356F}"/>
    <cellStyle name="Normal 28 13 3 4" xfId="31949" xr:uid="{E77C4768-C5A9-494F-916E-6F93ED545443}"/>
    <cellStyle name="Normal 28 13 3 5" xfId="31950" xr:uid="{A6942E02-EE03-4474-AEBB-41C790B79ACF}"/>
    <cellStyle name="Normal 28 13 3 6" xfId="31951" xr:uid="{1E6DCB15-022A-42A5-B3DE-CE04205E3BDA}"/>
    <cellStyle name="Normal 28 13 4" xfId="31952" xr:uid="{95D3259E-EB76-451E-A2C8-C58B946D4CE5}"/>
    <cellStyle name="Normal 28 13 4 2" xfId="31953" xr:uid="{DD768585-84F7-4312-B7E7-AEEA27AC6412}"/>
    <cellStyle name="Normal 28 13 4 3" xfId="31954" xr:uid="{AB64BC14-A267-465A-9EF3-4B3E68436023}"/>
    <cellStyle name="Normal 28 13 4 4" xfId="31955" xr:uid="{C5C368B7-26A8-4966-8278-9D649775BF3D}"/>
    <cellStyle name="Normal 28 13 4 5" xfId="31956" xr:uid="{BDC209F3-BBC0-4654-8714-3852F0E69362}"/>
    <cellStyle name="Normal 28 13 4 6" xfId="31957" xr:uid="{AA0EB14C-9829-46C1-81B5-AC5704CF74A1}"/>
    <cellStyle name="Normal 28 13 5" xfId="31958" xr:uid="{AE902784-0C08-4056-8B29-6F59DF951A74}"/>
    <cellStyle name="Normal 28 13 5 2" xfId="31959" xr:uid="{5A77AA73-8ED1-49F0-8F87-A5B93600A24E}"/>
    <cellStyle name="Normal 28 13 5 3" xfId="31960" xr:uid="{447DAB1C-CA62-4A32-8D1D-88C3B4D9FE42}"/>
    <cellStyle name="Normal 28 13 5 4" xfId="31961" xr:uid="{F72006FB-BC9F-435C-B562-F67C13542559}"/>
    <cellStyle name="Normal 28 13 5 5" xfId="31962" xr:uid="{35533AF9-7022-4523-9417-A6F1146E0F17}"/>
    <cellStyle name="Normal 28 13 5 6" xfId="31963" xr:uid="{673B898A-F24F-4244-A507-FD8F62AF35A4}"/>
    <cellStyle name="Normal 28 13 6" xfId="31964" xr:uid="{4A0C8241-A6D2-4F12-B818-E67516DCED53}"/>
    <cellStyle name="Normal 28 13 6 2" xfId="31965" xr:uid="{9DC2771C-8D94-4629-A4A9-D42A369F48C4}"/>
    <cellStyle name="Normal 28 13 6 3" xfId="31966" xr:uid="{19C2CFE9-3083-4332-81BF-67637A2A8E4B}"/>
    <cellStyle name="Normal 28 13 6 4" xfId="31967" xr:uid="{3AE15436-FF49-4F6F-BD69-51EC71C6907C}"/>
    <cellStyle name="Normal 28 13 6 5" xfId="31968" xr:uid="{9091EFD8-EB6B-4C0A-975B-0D559D900BBC}"/>
    <cellStyle name="Normal 28 13 6 6" xfId="31969" xr:uid="{7C16F76A-488B-4624-91B9-455E9458DA65}"/>
    <cellStyle name="Normal 28 13 7" xfId="31970" xr:uid="{E63D93F7-7832-4625-8687-33B06DCB51A8}"/>
    <cellStyle name="Normal 28 13 7 2" xfId="31971" xr:uid="{2BBFAB46-98C2-4C90-9E43-D54CEFDFD6B4}"/>
    <cellStyle name="Normal 28 13 7 3" xfId="31972" xr:uid="{15AC2048-2D59-46CB-8791-C82A8E97A873}"/>
    <cellStyle name="Normal 28 13 7 4" xfId="31973" xr:uid="{917A63BA-2693-4A25-8452-E548049F46AF}"/>
    <cellStyle name="Normal 28 13 7 5" xfId="31974" xr:uid="{12E1E291-77D5-42FA-BF88-C5793548E7CC}"/>
    <cellStyle name="Normal 28 13 7 6" xfId="31975" xr:uid="{1B6031A1-80B4-4AF4-BD1C-88CFE0F17A6C}"/>
    <cellStyle name="Normal 28 13 8" xfId="31976" xr:uid="{E258C879-52D0-432D-86FF-81DBCA7A8CEF}"/>
    <cellStyle name="Normal 28 13 8 2" xfId="31977" xr:uid="{CD880B03-9CF1-4613-92EF-69E603F02350}"/>
    <cellStyle name="Normal 28 13 8 3" xfId="31978" xr:uid="{704FCFB3-A2DD-4E0E-809F-B56B29F8DA9B}"/>
    <cellStyle name="Normal 28 13 8 4" xfId="31979" xr:uid="{74214063-0459-410B-B8B3-C2361B4C3744}"/>
    <cellStyle name="Normal 28 13 8 5" xfId="31980" xr:uid="{3D49271E-EC17-427F-8CB4-4E3DBCABFCC1}"/>
    <cellStyle name="Normal 28 13 8 6" xfId="31981" xr:uid="{66F30563-C8D5-4C61-8D8E-635054456229}"/>
    <cellStyle name="Normal 28 13 9" xfId="31982" xr:uid="{2FD1C3CB-E7F5-42B4-9CAD-5B4CBC92CC8B}"/>
    <cellStyle name="Normal 28 14" xfId="31983" xr:uid="{87F0E89C-1920-40A3-9A67-B51F1D01A7DF}"/>
    <cellStyle name="Normal 28 14 10" xfId="31984" xr:uid="{94FC9327-6AE6-4633-BF00-329FEB22557D}"/>
    <cellStyle name="Normal 28 14 11" xfId="31985" xr:uid="{4A9D1842-2776-434F-A06E-5C0CF527EB19}"/>
    <cellStyle name="Normal 28 14 12" xfId="31986" xr:uid="{C044DD0A-8EC6-45FB-AC4D-92C76326CD9C}"/>
    <cellStyle name="Normal 28 14 13" xfId="31987" xr:uid="{34B1814C-8064-4781-92DE-4A9CF489DAB0}"/>
    <cellStyle name="Normal 28 14 2" xfId="31988" xr:uid="{DE1E204D-95A0-4BDF-B457-F50BEEA27DA4}"/>
    <cellStyle name="Normal 28 14 2 2" xfId="31989" xr:uid="{B3946BB9-7678-4766-8C19-21394DC5AFE5}"/>
    <cellStyle name="Normal 28 14 2 3" xfId="31990" xr:uid="{57FBD1A1-5BAE-4B8C-9B51-1ECA134BFE8F}"/>
    <cellStyle name="Normal 28 14 2 4" xfId="31991" xr:uid="{CB13CDC1-C12D-49EA-A3E9-704477790538}"/>
    <cellStyle name="Normal 28 14 2 5" xfId="31992" xr:uid="{B6F31A00-83FE-4AAA-B5AD-83799D77CDFB}"/>
    <cellStyle name="Normal 28 14 2 6" xfId="31993" xr:uid="{2A747DDC-843A-4135-8187-54A205081BA7}"/>
    <cellStyle name="Normal 28 14 3" xfId="31994" xr:uid="{77CCE973-2925-44E5-ABF3-D61F37FB6896}"/>
    <cellStyle name="Normal 28 14 3 2" xfId="31995" xr:uid="{6F9222FE-7862-4F84-A308-F09C3FD28511}"/>
    <cellStyle name="Normal 28 14 3 3" xfId="31996" xr:uid="{138AE035-983F-4DB0-90D0-150216CA1FE1}"/>
    <cellStyle name="Normal 28 14 3 4" xfId="31997" xr:uid="{1BC0D2A1-CF2D-4E4A-89A8-1411B04AD1D5}"/>
    <cellStyle name="Normal 28 14 3 5" xfId="31998" xr:uid="{FAFF63E0-E907-42D4-A971-606ACE32BED7}"/>
    <cellStyle name="Normal 28 14 3 6" xfId="31999" xr:uid="{311B77FA-77FD-4C83-9516-932E7745502F}"/>
    <cellStyle name="Normal 28 14 4" xfId="32000" xr:uid="{209B92E8-3850-4F14-AD3E-E5C2CF10B7E8}"/>
    <cellStyle name="Normal 28 14 4 2" xfId="32001" xr:uid="{55C0E40E-0007-4BBD-8C67-05B3D0273B0B}"/>
    <cellStyle name="Normal 28 14 4 3" xfId="32002" xr:uid="{20536304-2F97-4476-B3CA-BBF70D77A27A}"/>
    <cellStyle name="Normal 28 14 4 4" xfId="32003" xr:uid="{24A74173-6DDE-46C4-8FD0-6EBF92A0F64E}"/>
    <cellStyle name="Normal 28 14 4 5" xfId="32004" xr:uid="{A6E491F4-D4B3-4F96-B6FA-C089A8423918}"/>
    <cellStyle name="Normal 28 14 4 6" xfId="32005" xr:uid="{FA5EE31D-E6C1-467A-99A1-F9DE9D0EA48B}"/>
    <cellStyle name="Normal 28 14 5" xfId="32006" xr:uid="{666F456E-BEC5-4888-880C-317E8DFE4BFA}"/>
    <cellStyle name="Normal 28 14 5 2" xfId="32007" xr:uid="{F0781A8F-C89F-4846-BDF8-3203B69A5ECE}"/>
    <cellStyle name="Normal 28 14 5 3" xfId="32008" xr:uid="{DE8BB38E-17CF-4C7D-8D8A-8EEB8CC3913F}"/>
    <cellStyle name="Normal 28 14 5 4" xfId="32009" xr:uid="{EBD2BC0A-81BE-4260-83DD-C9A59E82265D}"/>
    <cellStyle name="Normal 28 14 5 5" xfId="32010" xr:uid="{558ECCA3-7616-4BF6-A9A4-2C0DF7892FB5}"/>
    <cellStyle name="Normal 28 14 5 6" xfId="32011" xr:uid="{A8ED2343-B5F8-4647-9CBD-4E9147BF19D3}"/>
    <cellStyle name="Normal 28 14 6" xfId="32012" xr:uid="{68A2537A-D6EB-4F07-A0DB-14E0A5612F05}"/>
    <cellStyle name="Normal 28 14 6 2" xfId="32013" xr:uid="{9C71CC30-0504-40BF-93E6-5AB97AAC5E33}"/>
    <cellStyle name="Normal 28 14 6 3" xfId="32014" xr:uid="{DC0504BA-58EE-4DB3-ADF7-E16F6AA7DB7F}"/>
    <cellStyle name="Normal 28 14 6 4" xfId="32015" xr:uid="{03E2A5D8-E712-4038-91EA-725FBD536782}"/>
    <cellStyle name="Normal 28 14 6 5" xfId="32016" xr:uid="{77C62FEA-5C7A-4940-9E29-DD2BDB7AED91}"/>
    <cellStyle name="Normal 28 14 6 6" xfId="32017" xr:uid="{9CF9AB36-46B4-4434-AD7D-E5106CC829B2}"/>
    <cellStyle name="Normal 28 14 7" xfId="32018" xr:uid="{A8525D26-36ED-4487-8DFA-482F5DD53A34}"/>
    <cellStyle name="Normal 28 14 7 2" xfId="32019" xr:uid="{6AD08188-BCDA-4215-B845-FF5CE0A295B1}"/>
    <cellStyle name="Normal 28 14 7 3" xfId="32020" xr:uid="{193E09C5-9E08-448F-9C60-1BFB07DB1A50}"/>
    <cellStyle name="Normal 28 14 7 4" xfId="32021" xr:uid="{72C4C9EF-D1B7-4232-A1B3-85D170D75A8E}"/>
    <cellStyle name="Normal 28 14 7 5" xfId="32022" xr:uid="{C9AF0C91-FF61-499E-90C3-B19C2F6FB34C}"/>
    <cellStyle name="Normal 28 14 7 6" xfId="32023" xr:uid="{CA908E12-77C1-4628-B7CD-B6AED629BC34}"/>
    <cellStyle name="Normal 28 14 8" xfId="32024" xr:uid="{22AC86D4-81D1-4AC3-9F2D-F8E406EADFDE}"/>
    <cellStyle name="Normal 28 14 8 2" xfId="32025" xr:uid="{44EEAAC6-F5B2-48E1-887F-8A06881F8A7D}"/>
    <cellStyle name="Normal 28 14 8 3" xfId="32026" xr:uid="{5A9031B2-6FAD-48F7-ADF0-E61867439E6F}"/>
    <cellStyle name="Normal 28 14 8 4" xfId="32027" xr:uid="{38EE2B37-AD48-4172-8220-C7346E194B78}"/>
    <cellStyle name="Normal 28 14 8 5" xfId="32028" xr:uid="{A47E8977-3DAA-43C3-A0AE-8F20A0446ADA}"/>
    <cellStyle name="Normal 28 14 8 6" xfId="32029" xr:uid="{5E3B8F19-A729-4ACA-B746-543924BE91B3}"/>
    <cellStyle name="Normal 28 14 9" xfId="32030" xr:uid="{4CC57888-1A45-4633-AD8C-2B6643DC9A1B}"/>
    <cellStyle name="Normal 28 15" xfId="32031" xr:uid="{2DC329B8-8412-404D-9454-5E21E6A350DF}"/>
    <cellStyle name="Normal 28 15 10" xfId="32032" xr:uid="{8FE15476-EF61-4BB7-8C7E-A290B1A8562C}"/>
    <cellStyle name="Normal 28 15 11" xfId="32033" xr:uid="{5C4C21C3-382B-4488-95B2-D98C6E2D772B}"/>
    <cellStyle name="Normal 28 15 12" xfId="32034" xr:uid="{F892F914-417C-432E-A910-878CD301AA78}"/>
    <cellStyle name="Normal 28 15 13" xfId="32035" xr:uid="{E0E82B64-A019-4E59-89C0-A98C876A8003}"/>
    <cellStyle name="Normal 28 15 2" xfId="32036" xr:uid="{81FB9E58-87F8-4736-AEC9-09D79EE271B4}"/>
    <cellStyle name="Normal 28 15 2 2" xfId="32037" xr:uid="{54BE2A91-5ED3-46CD-BE98-7D84B520AFD9}"/>
    <cellStyle name="Normal 28 15 2 3" xfId="32038" xr:uid="{549A4271-B67A-4FAE-A927-C286B82365FC}"/>
    <cellStyle name="Normal 28 15 2 4" xfId="32039" xr:uid="{E5B402B5-77F9-4B36-AC70-97C83C093CF4}"/>
    <cellStyle name="Normal 28 15 2 5" xfId="32040" xr:uid="{15F0DFBD-D50A-4A2B-B3C6-693D31A88CE1}"/>
    <cellStyle name="Normal 28 15 2 6" xfId="32041" xr:uid="{963E0BF2-F48C-4991-9B34-9953A8258AD6}"/>
    <cellStyle name="Normal 28 15 3" xfId="32042" xr:uid="{74EAE1D4-F257-4BDF-8ACF-58DF452F1010}"/>
    <cellStyle name="Normal 28 15 3 2" xfId="32043" xr:uid="{0AB9BB67-A1E0-46B1-AB89-FEECA4EB04CB}"/>
    <cellStyle name="Normal 28 15 3 3" xfId="32044" xr:uid="{C7229099-4372-43DB-93DF-4E9EAAA1AA12}"/>
    <cellStyle name="Normal 28 15 3 4" xfId="32045" xr:uid="{A76DD15E-FECC-4F1B-8CF7-BDA0FA066722}"/>
    <cellStyle name="Normal 28 15 3 5" xfId="32046" xr:uid="{B6158B33-E892-4E92-9F50-E2CA0CC1411D}"/>
    <cellStyle name="Normal 28 15 3 6" xfId="32047" xr:uid="{BBAD3A8E-EC05-40BA-9DAB-1F1B7B45D30A}"/>
    <cellStyle name="Normal 28 15 4" xfId="32048" xr:uid="{1A2507DD-69EA-4CC8-BD2D-21B190F6A860}"/>
    <cellStyle name="Normal 28 15 4 2" xfId="32049" xr:uid="{6792B099-BA12-4EB2-B2D1-9E0C3D46AC83}"/>
    <cellStyle name="Normal 28 15 4 3" xfId="32050" xr:uid="{02AE139F-4AC3-4303-B488-7A9A7C41DE1D}"/>
    <cellStyle name="Normal 28 15 4 4" xfId="32051" xr:uid="{F9C94D1F-3C71-46B7-ADE4-8281FADB31DC}"/>
    <cellStyle name="Normal 28 15 4 5" xfId="32052" xr:uid="{9A5B19EB-5FAC-42F7-8D5E-3E3389CB8BEE}"/>
    <cellStyle name="Normal 28 15 4 6" xfId="32053" xr:uid="{47F8EA00-7015-4921-B650-340C70EFF601}"/>
    <cellStyle name="Normal 28 15 5" xfId="32054" xr:uid="{97621191-1652-4F9B-B532-23B6CA1D7DB2}"/>
    <cellStyle name="Normal 28 15 5 2" xfId="32055" xr:uid="{04F39844-7BC1-4844-A5D4-213ADFAE44A2}"/>
    <cellStyle name="Normal 28 15 5 3" xfId="32056" xr:uid="{168DAC57-8247-4B74-9726-161C4847E7C6}"/>
    <cellStyle name="Normal 28 15 5 4" xfId="32057" xr:uid="{2937B301-D4F6-4BE4-81DF-6A9EEE70AC3C}"/>
    <cellStyle name="Normal 28 15 5 5" xfId="32058" xr:uid="{1045F4A8-9B6B-44A0-B188-551A8988B399}"/>
    <cellStyle name="Normal 28 15 5 6" xfId="32059" xr:uid="{058BB791-F38C-4339-89E0-52CF782E2194}"/>
    <cellStyle name="Normal 28 15 6" xfId="32060" xr:uid="{7759A7C1-5010-47BA-A7A8-A2ACC2646A87}"/>
    <cellStyle name="Normal 28 15 6 2" xfId="32061" xr:uid="{3E43E55A-83B5-4A82-881F-F7A798ABB685}"/>
    <cellStyle name="Normal 28 15 6 3" xfId="32062" xr:uid="{109E3745-1982-4C2F-A115-21D2CAD67314}"/>
    <cellStyle name="Normal 28 15 6 4" xfId="32063" xr:uid="{919B5D95-503B-41FC-9787-5AA5826532E5}"/>
    <cellStyle name="Normal 28 15 6 5" xfId="32064" xr:uid="{3D06849A-FAD2-4FAF-BCA4-9C6F80FB3088}"/>
    <cellStyle name="Normal 28 15 6 6" xfId="32065" xr:uid="{503DAEC8-5A93-40F2-8315-3D3A4FE840BB}"/>
    <cellStyle name="Normal 28 15 7" xfId="32066" xr:uid="{ED7444BC-AC15-4BFC-A394-46B911DAEB99}"/>
    <cellStyle name="Normal 28 15 7 2" xfId="32067" xr:uid="{52D4267A-EBDF-44CB-8DED-468370AF9C2E}"/>
    <cellStyle name="Normal 28 15 7 3" xfId="32068" xr:uid="{CAC84BE5-497B-4909-B91A-A82C13C1F9F4}"/>
    <cellStyle name="Normal 28 15 7 4" xfId="32069" xr:uid="{B9704664-D36B-44DD-9607-0D6AD7AE6DA5}"/>
    <cellStyle name="Normal 28 15 7 5" xfId="32070" xr:uid="{CBD1F922-49B8-4715-AF18-20505C5C18C6}"/>
    <cellStyle name="Normal 28 15 7 6" xfId="32071" xr:uid="{199C36C0-7903-4927-A6C3-8751BB5B1A5A}"/>
    <cellStyle name="Normal 28 15 8" xfId="32072" xr:uid="{84A1F50F-8D3D-4F68-84BA-61EF5B2FAEF1}"/>
    <cellStyle name="Normal 28 15 8 2" xfId="32073" xr:uid="{36DE5377-22F9-487F-A4D0-05075C760DDA}"/>
    <cellStyle name="Normal 28 15 8 3" xfId="32074" xr:uid="{22AA2727-7909-4ADA-8F2B-D4148B5A2590}"/>
    <cellStyle name="Normal 28 15 8 4" xfId="32075" xr:uid="{3EA4AC1E-4EEA-4500-AB86-990F0394E12F}"/>
    <cellStyle name="Normal 28 15 8 5" xfId="32076" xr:uid="{06861569-A70A-4623-9ECB-081DDB0B3B6E}"/>
    <cellStyle name="Normal 28 15 8 6" xfId="32077" xr:uid="{6D50AC34-E150-4D57-856E-54C399BDFBF4}"/>
    <cellStyle name="Normal 28 15 9" xfId="32078" xr:uid="{C47CB448-3BE4-4841-904B-A453EE58C6E2}"/>
    <cellStyle name="Normal 28 16" xfId="32079" xr:uid="{A9768C9B-4493-4EED-A6F5-812F22CD5F66}"/>
    <cellStyle name="Normal 28 16 10" xfId="32080" xr:uid="{2C5A4F11-E53B-42E3-BE95-B9A432168CE8}"/>
    <cellStyle name="Normal 28 16 11" xfId="32081" xr:uid="{768DE1E9-FE60-4934-90DC-7E2E36967E48}"/>
    <cellStyle name="Normal 28 16 12" xfId="32082" xr:uid="{7751247A-C7C9-4F36-A66D-F951C1AEC613}"/>
    <cellStyle name="Normal 28 16 13" xfId="32083" xr:uid="{40D32472-AD9F-45BA-9B0A-CCA525F02C93}"/>
    <cellStyle name="Normal 28 16 2" xfId="32084" xr:uid="{457E34DB-3CCD-4F34-9833-9BB0B98C2E37}"/>
    <cellStyle name="Normal 28 16 2 2" xfId="32085" xr:uid="{6F782221-1614-4AD2-9BF7-160E5AF7C0D9}"/>
    <cellStyle name="Normal 28 16 2 3" xfId="32086" xr:uid="{8614C2A1-7D14-4DA2-A395-FD4BDD709DE0}"/>
    <cellStyle name="Normal 28 16 2 4" xfId="32087" xr:uid="{B2F15680-C81A-4FF9-9B64-EAE5D6822CC5}"/>
    <cellStyle name="Normal 28 16 2 5" xfId="32088" xr:uid="{DBF352C2-CE84-4D3D-B302-0912B756E0F7}"/>
    <cellStyle name="Normal 28 16 2 6" xfId="32089" xr:uid="{B14CFDDD-3D05-4284-8C07-0D412C0F9471}"/>
    <cellStyle name="Normal 28 16 3" xfId="32090" xr:uid="{59A37610-1BAB-4891-85D6-84F20CBFC81F}"/>
    <cellStyle name="Normal 28 16 3 2" xfId="32091" xr:uid="{366F41F7-3C71-4BCE-A582-3F0046234584}"/>
    <cellStyle name="Normal 28 16 3 3" xfId="32092" xr:uid="{2B89D94F-F5BD-4E0D-89C7-FD9E0B8C8ADF}"/>
    <cellStyle name="Normal 28 16 3 4" xfId="32093" xr:uid="{DF0621E7-9D41-4E7C-85A5-7B6F97432CD9}"/>
    <cellStyle name="Normal 28 16 3 5" xfId="32094" xr:uid="{1418F673-852F-4E63-9FCA-F44B0BA97B20}"/>
    <cellStyle name="Normal 28 16 3 6" xfId="32095" xr:uid="{ECA0B2B6-AB77-4261-AB0B-ABD53028BF67}"/>
    <cellStyle name="Normal 28 16 4" xfId="32096" xr:uid="{B9211628-A7DC-4DEF-9908-F0045E39AC97}"/>
    <cellStyle name="Normal 28 16 4 2" xfId="32097" xr:uid="{117D8F4B-DEA1-41E9-9894-2B39CC7DCD38}"/>
    <cellStyle name="Normal 28 16 4 3" xfId="32098" xr:uid="{A4E42078-607E-4B9D-BEA0-3C196B0DBDF1}"/>
    <cellStyle name="Normal 28 16 4 4" xfId="32099" xr:uid="{8DF4F355-1483-41A7-9628-7A783571C882}"/>
    <cellStyle name="Normal 28 16 4 5" xfId="32100" xr:uid="{4194B941-C071-42AB-8243-683D7EF24A1E}"/>
    <cellStyle name="Normal 28 16 4 6" xfId="32101" xr:uid="{685EC271-90CD-43D8-A6E4-22BBC7040D71}"/>
    <cellStyle name="Normal 28 16 5" xfId="32102" xr:uid="{A0489A6D-F1DA-4A69-A90C-F6C0AE983A62}"/>
    <cellStyle name="Normal 28 16 5 2" xfId="32103" xr:uid="{CAA47982-3C18-4D34-90D2-DE488DEA0DEF}"/>
    <cellStyle name="Normal 28 16 5 3" xfId="32104" xr:uid="{6626DCC1-8A1C-4CF5-A819-F1875D101553}"/>
    <cellStyle name="Normal 28 16 5 4" xfId="32105" xr:uid="{B54B7541-9379-4AEC-9DAB-31B429F59E4B}"/>
    <cellStyle name="Normal 28 16 5 5" xfId="32106" xr:uid="{CBE44323-4443-424F-AB9B-1FE649C89B74}"/>
    <cellStyle name="Normal 28 16 5 6" xfId="32107" xr:uid="{2BC628A8-08FE-4B01-9D82-D8FAE416E8C8}"/>
    <cellStyle name="Normal 28 16 6" xfId="32108" xr:uid="{D7C21C0B-0A89-4DD4-B803-15E2EB8E045A}"/>
    <cellStyle name="Normal 28 16 6 2" xfId="32109" xr:uid="{306696C0-EEF0-424A-831F-8BF90D26909D}"/>
    <cellStyle name="Normal 28 16 6 3" xfId="32110" xr:uid="{42CAF665-CE94-4213-AEF6-F16842B4CCF1}"/>
    <cellStyle name="Normal 28 16 6 4" xfId="32111" xr:uid="{782472B9-B4C6-471C-929C-5A9860325639}"/>
    <cellStyle name="Normal 28 16 6 5" xfId="32112" xr:uid="{FD061269-0D97-4520-941F-4894FA10B580}"/>
    <cellStyle name="Normal 28 16 6 6" xfId="32113" xr:uid="{AD0C6A04-A652-4522-9279-EEF78554D87D}"/>
    <cellStyle name="Normal 28 16 7" xfId="32114" xr:uid="{C0F0D740-7ACA-4869-AB4B-2FA17C20A171}"/>
    <cellStyle name="Normal 28 16 7 2" xfId="32115" xr:uid="{BEB7B037-273C-4158-B79A-9C9793719CCC}"/>
    <cellStyle name="Normal 28 16 7 3" xfId="32116" xr:uid="{1358B35D-AC06-437E-B693-4A1B2EC329D0}"/>
    <cellStyle name="Normal 28 16 7 4" xfId="32117" xr:uid="{43C0D55C-FE8A-4AAF-AC57-240A498ED993}"/>
    <cellStyle name="Normal 28 16 7 5" xfId="32118" xr:uid="{2873288E-B365-47EC-A87A-06A7E1F6D7E1}"/>
    <cellStyle name="Normal 28 16 7 6" xfId="32119" xr:uid="{8F4D3D93-ABA2-48E3-AD4B-5247A0B801E3}"/>
    <cellStyle name="Normal 28 16 8" xfId="32120" xr:uid="{5BAB5631-A614-4962-8794-CC24ACC9F6D3}"/>
    <cellStyle name="Normal 28 16 8 2" xfId="32121" xr:uid="{DF4A5BEE-AFCF-47E0-864B-A26E28E20E06}"/>
    <cellStyle name="Normal 28 16 8 3" xfId="32122" xr:uid="{052D7A97-4080-43ED-AA2E-11F8CA67D0FF}"/>
    <cellStyle name="Normal 28 16 8 4" xfId="32123" xr:uid="{3DF19517-A41F-4C7E-B700-7199553F7C82}"/>
    <cellStyle name="Normal 28 16 8 5" xfId="32124" xr:uid="{DBE906A4-3F18-4909-B2A6-43692808A5CC}"/>
    <cellStyle name="Normal 28 16 8 6" xfId="32125" xr:uid="{4FC059F0-D1A8-43D5-A85B-8E6CA3F1FE80}"/>
    <cellStyle name="Normal 28 16 9" xfId="32126" xr:uid="{922BDB61-A4E7-4814-9EC1-39C6E4311A6D}"/>
    <cellStyle name="Normal 28 17" xfId="32127" xr:uid="{66EAF9AE-BD33-4161-AF12-73425A7F21DB}"/>
    <cellStyle name="Normal 28 17 10" xfId="32128" xr:uid="{07968DC2-0BC9-43F6-8D0C-7E13E5EF7A6B}"/>
    <cellStyle name="Normal 28 17 11" xfId="32129" xr:uid="{0D44746C-EEBB-443C-8040-3DE5E03E4EC0}"/>
    <cellStyle name="Normal 28 17 12" xfId="32130" xr:uid="{D6AC8C13-2D54-42E6-9BF0-1624105A15FA}"/>
    <cellStyle name="Normal 28 17 13" xfId="32131" xr:uid="{0605B7D5-95D5-4A3A-BAC8-ED3D9DA1E0AA}"/>
    <cellStyle name="Normal 28 17 2" xfId="32132" xr:uid="{86E5D155-DE78-4266-BAA0-B890E9223602}"/>
    <cellStyle name="Normal 28 17 2 2" xfId="32133" xr:uid="{BBEA34BA-ED32-4E8A-9F6D-AA5187286E1B}"/>
    <cellStyle name="Normal 28 17 2 3" xfId="32134" xr:uid="{64EC4191-1D65-48D7-8F57-8B91C98FAE08}"/>
    <cellStyle name="Normal 28 17 2 4" xfId="32135" xr:uid="{FC2976D7-0996-4A02-8BB4-CDC54898FE9B}"/>
    <cellStyle name="Normal 28 17 2 5" xfId="32136" xr:uid="{415372D3-BCEF-42EB-9380-AA7B8F2801AB}"/>
    <cellStyle name="Normal 28 17 2 6" xfId="32137" xr:uid="{7853CE0F-4D96-4156-9C8C-7228615F0DED}"/>
    <cellStyle name="Normal 28 17 3" xfId="32138" xr:uid="{5C106C16-9BCA-47C7-87B2-E46119C51B26}"/>
    <cellStyle name="Normal 28 17 3 2" xfId="32139" xr:uid="{5D12332E-151D-4826-8B78-B2A321CEB904}"/>
    <cellStyle name="Normal 28 17 3 3" xfId="32140" xr:uid="{4109580B-DA28-47BB-8D47-4D9B1F5B7796}"/>
    <cellStyle name="Normal 28 17 3 4" xfId="32141" xr:uid="{3A1A0DD0-CB4B-4B0A-BC9E-AB3D57CF63B3}"/>
    <cellStyle name="Normal 28 17 3 5" xfId="32142" xr:uid="{C38070F3-8B5C-46B0-AD76-5E05BA49C6F9}"/>
    <cellStyle name="Normal 28 17 3 6" xfId="32143" xr:uid="{306CCBC8-9D90-46E8-9A94-67267003F1D2}"/>
    <cellStyle name="Normal 28 17 4" xfId="32144" xr:uid="{EF3A76AB-56D9-4A2C-9A18-FB9B20F3A4B4}"/>
    <cellStyle name="Normal 28 17 4 2" xfId="32145" xr:uid="{75BC400E-BFB9-4079-A7AF-8530F1D3E15E}"/>
    <cellStyle name="Normal 28 17 4 3" xfId="32146" xr:uid="{1551C565-996F-460C-BF0C-0FB24A3AE0A7}"/>
    <cellStyle name="Normal 28 17 4 4" xfId="32147" xr:uid="{E0DCC811-DD09-40FC-9BE6-1AB83E5E4B5C}"/>
    <cellStyle name="Normal 28 17 4 5" xfId="32148" xr:uid="{19600E9F-5EC7-4A36-9B0D-EE000650BDBC}"/>
    <cellStyle name="Normal 28 17 4 6" xfId="32149" xr:uid="{66DA3E28-F50E-4438-8BE4-59BB9A4935CA}"/>
    <cellStyle name="Normal 28 17 5" xfId="32150" xr:uid="{106E080D-33C1-4E91-96CB-8B8518AD6744}"/>
    <cellStyle name="Normal 28 17 5 2" xfId="32151" xr:uid="{21958769-C03C-4AF5-92E8-792496E50435}"/>
    <cellStyle name="Normal 28 17 5 3" xfId="32152" xr:uid="{92FE67C4-535A-421E-B09C-74E275E75B53}"/>
    <cellStyle name="Normal 28 17 5 4" xfId="32153" xr:uid="{F98D2BB2-20DB-4E86-AD2B-2BDD9B49514D}"/>
    <cellStyle name="Normal 28 17 5 5" xfId="32154" xr:uid="{E476B528-56DD-4A43-B721-B87E0944A72D}"/>
    <cellStyle name="Normal 28 17 5 6" xfId="32155" xr:uid="{4CBB14CF-6B31-44BE-8024-DE277BC74054}"/>
    <cellStyle name="Normal 28 17 6" xfId="32156" xr:uid="{B399E572-C6C5-40CE-BAAA-45299AA93FC1}"/>
    <cellStyle name="Normal 28 17 6 2" xfId="32157" xr:uid="{302EF0FC-314A-4636-AC3E-67C6A4E3FF89}"/>
    <cellStyle name="Normal 28 17 6 3" xfId="32158" xr:uid="{158E9CE2-275A-4D3F-B656-3F4A05F1EEC3}"/>
    <cellStyle name="Normal 28 17 6 4" xfId="32159" xr:uid="{B49FC15D-63B5-4564-8527-1EA5E37AF88B}"/>
    <cellStyle name="Normal 28 17 6 5" xfId="32160" xr:uid="{51C80175-E240-4FA6-965F-FE2C9551080E}"/>
    <cellStyle name="Normal 28 17 6 6" xfId="32161" xr:uid="{1C46CCAE-A8CC-49C1-BCDA-1A8D8BC42823}"/>
    <cellStyle name="Normal 28 17 7" xfId="32162" xr:uid="{5359E921-8248-4435-9737-89D75AD468CD}"/>
    <cellStyle name="Normal 28 17 7 2" xfId="32163" xr:uid="{51B10DBE-F0C0-4795-848F-4A16D0265FFF}"/>
    <cellStyle name="Normal 28 17 7 3" xfId="32164" xr:uid="{428F4923-BD9D-4CDD-A3B2-53A2DCA34BFA}"/>
    <cellStyle name="Normal 28 17 7 4" xfId="32165" xr:uid="{B49CAD1D-18DD-4707-88D4-F06700D98204}"/>
    <cellStyle name="Normal 28 17 7 5" xfId="32166" xr:uid="{35D80586-36BA-43EE-8796-8CA8176D960A}"/>
    <cellStyle name="Normal 28 17 7 6" xfId="32167" xr:uid="{5417075F-FEC2-4191-B026-5ADA09EB7739}"/>
    <cellStyle name="Normal 28 17 8" xfId="32168" xr:uid="{647BC15C-61C7-4850-B49C-A35453BD27B6}"/>
    <cellStyle name="Normal 28 17 8 2" xfId="32169" xr:uid="{6CC02409-6E16-4342-B3CF-F2BC25C20F0E}"/>
    <cellStyle name="Normal 28 17 8 3" xfId="32170" xr:uid="{BA47FD6B-657C-4BEC-90F3-178C3881AB69}"/>
    <cellStyle name="Normal 28 17 8 4" xfId="32171" xr:uid="{C0396B6C-A846-4EB9-8CD7-072396E96519}"/>
    <cellStyle name="Normal 28 17 8 5" xfId="32172" xr:uid="{E85A8533-A6B6-4D5C-9BC3-003B8429859E}"/>
    <cellStyle name="Normal 28 17 8 6" xfId="32173" xr:uid="{EBBD0906-A158-4B1B-A7AF-3E2FFE904021}"/>
    <cellStyle name="Normal 28 17 9" xfId="32174" xr:uid="{E7ED195F-273B-464A-8A07-A37D47528474}"/>
    <cellStyle name="Normal 28 18" xfId="32175" xr:uid="{8786E906-AD14-4FD0-A081-AF7269DAD35F}"/>
    <cellStyle name="Normal 28 18 2" xfId="32176" xr:uid="{9A8780A7-DCB3-4C17-94B1-C027DB3FBA38}"/>
    <cellStyle name="Normal 28 18 3" xfId="32177" xr:uid="{DCBE131D-08CC-4840-8674-DF97566F2D80}"/>
    <cellStyle name="Normal 28 18 4" xfId="32178" xr:uid="{4256A91B-A2AB-4AA5-BC7A-D7A5612899EC}"/>
    <cellStyle name="Normal 28 18 5" xfId="32179" xr:uid="{57C23895-B7F8-405A-8F22-E047C60218EB}"/>
    <cellStyle name="Normal 28 18 6" xfId="32180" xr:uid="{F7F7A7B9-92B9-4DF5-94DF-77863F2A8BDC}"/>
    <cellStyle name="Normal 28 19" xfId="32181" xr:uid="{CAA19287-DDB2-4CFD-9291-F09B763020C7}"/>
    <cellStyle name="Normal 28 19 2" xfId="32182" xr:uid="{D06500D5-8AF8-4B11-8DF7-D25A7D06DBFB}"/>
    <cellStyle name="Normal 28 19 3" xfId="32183" xr:uid="{37256970-0D97-443F-91A0-0361F2BA2CC0}"/>
    <cellStyle name="Normal 28 19 4" xfId="32184" xr:uid="{C0BB1C9A-122A-4889-80D2-CE857631BA61}"/>
    <cellStyle name="Normal 28 19 5" xfId="32185" xr:uid="{26F91BFA-AEE1-4273-B82B-CF45DE19EB1F}"/>
    <cellStyle name="Normal 28 19 6" xfId="32186" xr:uid="{354720FF-CE8D-4D80-B629-CDE193506D89}"/>
    <cellStyle name="Normal 28 2" xfId="1693" xr:uid="{C8884855-F6AB-47D5-B0FC-4204BAEDBD15}"/>
    <cellStyle name="Normal 28 2 10" xfId="32187" xr:uid="{D4BF58F1-C218-4079-8F80-259F74AC74D0}"/>
    <cellStyle name="Normal 28 2 11" xfId="32188" xr:uid="{9D6D1164-BF04-4E98-BCFD-0D5BF09FC169}"/>
    <cellStyle name="Normal 28 2 12" xfId="32189" xr:uid="{068FAF84-EF26-485A-BA5B-B4CE57F047A8}"/>
    <cellStyle name="Normal 28 2 13" xfId="32190" xr:uid="{32848D25-552E-46DF-B0A3-38A3CD42F8DB}"/>
    <cellStyle name="Normal 28 2 2" xfId="32191" xr:uid="{A3C7B517-079D-4B25-AE41-5AA3679F4165}"/>
    <cellStyle name="Normal 28 2 2 2" xfId="32192" xr:uid="{C7B9591F-E8E2-40F1-8621-4736CC8D1EDC}"/>
    <cellStyle name="Normal 28 2 2 3" xfId="32193" xr:uid="{D3DBF471-EC27-469F-BA65-3C7CB576ECD4}"/>
    <cellStyle name="Normal 28 2 2 4" xfId="32194" xr:uid="{BFE066AA-0DB4-4F91-A8B9-48BFC705B44E}"/>
    <cellStyle name="Normal 28 2 2 5" xfId="32195" xr:uid="{AFCB0301-5B79-4490-B717-364F10011DF0}"/>
    <cellStyle name="Normal 28 2 2 6" xfId="32196" xr:uid="{677EDF4B-9855-4289-87EC-88B5751E7D35}"/>
    <cellStyle name="Normal 28 2 3" xfId="32197" xr:uid="{BFE48E8B-4B1C-4BA2-9F9E-24257F1CC9E8}"/>
    <cellStyle name="Normal 28 2 3 2" xfId="32198" xr:uid="{6D268B5C-E36C-452A-A59C-DF9EFB43CD50}"/>
    <cellStyle name="Normal 28 2 3 3" xfId="32199" xr:uid="{F0890959-F634-4921-92F1-20AB29B015C1}"/>
    <cellStyle name="Normal 28 2 3 4" xfId="32200" xr:uid="{72D941C6-77D0-41CA-932B-05085A36B1D9}"/>
    <cellStyle name="Normal 28 2 3 5" xfId="32201" xr:uid="{20999577-5816-4F68-B45E-0F278EFF5230}"/>
    <cellStyle name="Normal 28 2 3 6" xfId="32202" xr:uid="{D5A7AAE5-CC4B-463B-B7F6-16793BDD0E27}"/>
    <cellStyle name="Normal 28 2 4" xfId="32203" xr:uid="{923981B2-FED0-45B7-95E9-65F68967BB56}"/>
    <cellStyle name="Normal 28 2 4 2" xfId="32204" xr:uid="{3B78273C-2641-4ECC-833C-4968940417DF}"/>
    <cellStyle name="Normal 28 2 4 3" xfId="32205" xr:uid="{EAC83DAE-6DFB-4DEE-A704-C1DBE2808910}"/>
    <cellStyle name="Normal 28 2 4 4" xfId="32206" xr:uid="{33FCB3A8-29FB-4F1F-91CE-695AB9E70BEC}"/>
    <cellStyle name="Normal 28 2 4 5" xfId="32207" xr:uid="{63506AF2-BFC5-40B8-8D0B-415180D1C9AB}"/>
    <cellStyle name="Normal 28 2 4 6" xfId="32208" xr:uid="{B5701EC1-C2DA-4973-A78E-BA79F453C26B}"/>
    <cellStyle name="Normal 28 2 5" xfId="32209" xr:uid="{8D277B2D-BA02-462A-902F-F9BDAD5DB865}"/>
    <cellStyle name="Normal 28 2 5 2" xfId="32210" xr:uid="{3BF93BFE-DCB4-49C9-837C-1BC050D5AB33}"/>
    <cellStyle name="Normal 28 2 5 3" xfId="32211" xr:uid="{BE5CCA24-6CFE-4DA6-9816-2A279494350C}"/>
    <cellStyle name="Normal 28 2 5 4" xfId="32212" xr:uid="{D610B8A5-5D45-480C-B1EB-CFDD40A97E3A}"/>
    <cellStyle name="Normal 28 2 5 5" xfId="32213" xr:uid="{3198AC4A-7C6C-4C8B-BC63-9D37AD46CF41}"/>
    <cellStyle name="Normal 28 2 5 6" xfId="32214" xr:uid="{4CC1EE48-9D7E-460E-A16E-838FB21F9075}"/>
    <cellStyle name="Normal 28 2 6" xfId="32215" xr:uid="{DC39E92D-694D-4A9B-978D-AA6BA27B157B}"/>
    <cellStyle name="Normal 28 2 6 2" xfId="32216" xr:uid="{59EAD191-28BB-40CA-B944-63D196FC51FC}"/>
    <cellStyle name="Normal 28 2 6 3" xfId="32217" xr:uid="{6EB44536-F3E5-4A7D-AC56-B465CEB1D7EB}"/>
    <cellStyle name="Normal 28 2 6 4" xfId="32218" xr:uid="{3541F63C-B37E-4B41-8C87-28505C118415}"/>
    <cellStyle name="Normal 28 2 6 5" xfId="32219" xr:uid="{4D1DC191-9B6E-499C-AE11-9E65C613D41E}"/>
    <cellStyle name="Normal 28 2 6 6" xfId="32220" xr:uid="{15D30C11-6194-4D1B-8068-C3BE9593EEC9}"/>
    <cellStyle name="Normal 28 2 7" xfId="32221" xr:uid="{9284D61D-6352-4747-8718-905FCD246FA9}"/>
    <cellStyle name="Normal 28 2 7 2" xfId="32222" xr:uid="{82C8AB77-1A8F-403A-AD8E-A7EF2FE915CD}"/>
    <cellStyle name="Normal 28 2 7 3" xfId="32223" xr:uid="{558EB4A3-A281-4453-918F-B0215B3CAC7D}"/>
    <cellStyle name="Normal 28 2 7 4" xfId="32224" xr:uid="{42158357-9C52-4EC1-AD04-FE509A372016}"/>
    <cellStyle name="Normal 28 2 7 5" xfId="32225" xr:uid="{1F3B6A14-5DAD-4A0D-B76A-9EF84F60B704}"/>
    <cellStyle name="Normal 28 2 7 6" xfId="32226" xr:uid="{41163AEF-B337-449B-BE40-85CE89D0A14F}"/>
    <cellStyle name="Normal 28 2 8" xfId="32227" xr:uid="{F8BD4218-167E-4CA5-A46D-027F0F720F58}"/>
    <cellStyle name="Normal 28 2 8 2" xfId="32228" xr:uid="{66D4ADA2-E348-4CA4-AB0F-F9D088CCDDE5}"/>
    <cellStyle name="Normal 28 2 8 3" xfId="32229" xr:uid="{A75DDF83-C811-492F-A83A-D540D130D63B}"/>
    <cellStyle name="Normal 28 2 8 4" xfId="32230" xr:uid="{25030047-72EE-4541-8E73-B4DD90D78A6B}"/>
    <cellStyle name="Normal 28 2 8 5" xfId="32231" xr:uid="{407C4FED-301D-4782-A27E-9CFA8EF5EAA4}"/>
    <cellStyle name="Normal 28 2 8 6" xfId="32232" xr:uid="{385F39C1-DF7A-4BC6-9F9B-8647CB885CB1}"/>
    <cellStyle name="Normal 28 2 9" xfId="32233" xr:uid="{977C9385-2B42-4621-AA1A-CD2872414F5D}"/>
    <cellStyle name="Normal 28 20" xfId="32234" xr:uid="{D0B0B73C-B9BE-4F3F-8D32-2C104B43A47A}"/>
    <cellStyle name="Normal 28 20 2" xfId="32235" xr:uid="{4DBB2352-2F57-4723-8C09-7B02C7EFC84C}"/>
    <cellStyle name="Normal 28 20 3" xfId="32236" xr:uid="{4268DA3A-0E67-4FF9-AC88-EDA6BB61241C}"/>
    <cellStyle name="Normal 28 20 4" xfId="32237" xr:uid="{106BABBC-D34C-4264-BBE6-2760C0770543}"/>
    <cellStyle name="Normal 28 20 5" xfId="32238" xr:uid="{024DCE85-AD71-4B1C-8AD1-6AC3C75DDB0C}"/>
    <cellStyle name="Normal 28 20 6" xfId="32239" xr:uid="{CFC6C830-0576-48FB-87C5-4D38EC42507D}"/>
    <cellStyle name="Normal 28 21" xfId="32240" xr:uid="{14F5128E-ECE1-4FD1-9BBE-55DA004C721B}"/>
    <cellStyle name="Normal 28 21 2" xfId="32241" xr:uid="{11609143-440A-4610-85BD-3E1220E867CE}"/>
    <cellStyle name="Normal 28 21 3" xfId="32242" xr:uid="{43333F04-7B26-4812-9418-64E6D01DC8E3}"/>
    <cellStyle name="Normal 28 21 4" xfId="32243" xr:uid="{B1A99295-B637-47A9-9D10-1580B0A1CB4E}"/>
    <cellStyle name="Normal 28 21 5" xfId="32244" xr:uid="{DFE7A57D-AF5E-41C1-8772-392FDDEA48AE}"/>
    <cellStyle name="Normal 28 21 6" xfId="32245" xr:uid="{D55E212D-0B6E-43B8-AB3F-F268D90E0454}"/>
    <cellStyle name="Normal 28 22" xfId="32246" xr:uid="{4A5E7F1B-52BB-435D-AC38-8DC2291B29B1}"/>
    <cellStyle name="Normal 28 22 2" xfId="32247" xr:uid="{A8334847-37EC-4454-9BBE-B3B08CBDD3A1}"/>
    <cellStyle name="Normal 28 22 3" xfId="32248" xr:uid="{696C5FA8-4CE4-453F-B034-2C1F37974D51}"/>
    <cellStyle name="Normal 28 22 4" xfId="32249" xr:uid="{7B2131EB-108A-45C4-8DD0-E7418443D8D8}"/>
    <cellStyle name="Normal 28 22 5" xfId="32250" xr:uid="{C7CC6AA0-0B6D-484E-98CA-C3B7B9D8946E}"/>
    <cellStyle name="Normal 28 22 6" xfId="32251" xr:uid="{1C469057-CE11-4F0E-A3F5-A1033ED6D1BB}"/>
    <cellStyle name="Normal 28 23" xfId="32252" xr:uid="{E8DD6286-9C98-43E2-82D8-408201C3F536}"/>
    <cellStyle name="Normal 28 23 2" xfId="32253" xr:uid="{B0828831-0B33-4C60-94FE-C1F117250928}"/>
    <cellStyle name="Normal 28 23 3" xfId="32254" xr:uid="{565B4198-4C5A-4412-81BD-47F057B1E74F}"/>
    <cellStyle name="Normal 28 23 4" xfId="32255" xr:uid="{97E5FF84-0CC7-422A-B60B-9154FBBE0B0F}"/>
    <cellStyle name="Normal 28 23 5" xfId="32256" xr:uid="{FBBDE451-AB56-427B-9BF0-31129D44E30C}"/>
    <cellStyle name="Normal 28 23 6" xfId="32257" xr:uid="{9535ED07-1BDC-42BA-807D-F3DEEB23A810}"/>
    <cellStyle name="Normal 28 24" xfId="32258" xr:uid="{6A25A57F-2900-4D78-9CAB-E6395B043D26}"/>
    <cellStyle name="Normal 28 24 2" xfId="32259" xr:uid="{70944B3B-333B-448B-B524-51817CBA9852}"/>
    <cellStyle name="Normal 28 24 3" xfId="32260" xr:uid="{09004E1A-C5FC-4115-BF81-D0B74770C300}"/>
    <cellStyle name="Normal 28 24 4" xfId="32261" xr:uid="{03506744-CEC8-4C00-9FEA-82D9AD488158}"/>
    <cellStyle name="Normal 28 24 5" xfId="32262" xr:uid="{95559F31-67F0-4259-BFF6-35CA4C240506}"/>
    <cellStyle name="Normal 28 24 6" xfId="32263" xr:uid="{74B6FBCE-C2B7-49E0-A65F-E7F78C8D65AB}"/>
    <cellStyle name="Normal 28 25" xfId="32264" xr:uid="{B1252337-AA30-431A-8FC6-B0B3C8536F8A}"/>
    <cellStyle name="Normal 28 26" xfId="32265" xr:uid="{1AA2BCE0-AC2D-4463-9BD3-E3A453937ECD}"/>
    <cellStyle name="Normal 28 27" xfId="32266" xr:uid="{C8C568DA-3DAD-4385-81A7-C69F916ACC7D}"/>
    <cellStyle name="Normal 28 28" xfId="32267" xr:uid="{BA0D2752-962D-464E-979F-F34E18402D09}"/>
    <cellStyle name="Normal 28 29" xfId="32268" xr:uid="{BCC75710-220C-470B-BD0B-C24239E3088D}"/>
    <cellStyle name="Normal 28 3" xfId="32269" xr:uid="{63DDB0F6-A61C-4EDB-A540-0EC34682EC09}"/>
    <cellStyle name="Normal 28 3 10" xfId="32270" xr:uid="{61278CC0-AF92-46C1-9EC8-57A1D514A4DC}"/>
    <cellStyle name="Normal 28 3 11" xfId="32271" xr:uid="{69653DDB-2FE2-4B7F-9819-7DE964D5315E}"/>
    <cellStyle name="Normal 28 3 12" xfId="32272" xr:uid="{6FD1C569-A41E-49C6-9EFD-F5E9B2EB17B7}"/>
    <cellStyle name="Normal 28 3 13" xfId="32273" xr:uid="{8C90096E-3D22-4B94-9F58-192AA67F4678}"/>
    <cellStyle name="Normal 28 3 2" xfId="32274" xr:uid="{2506C897-5985-48AF-B576-9A9FA86BB601}"/>
    <cellStyle name="Normal 28 3 2 2" xfId="32275" xr:uid="{79A2DD65-6988-4FC7-91DC-77B6ED722434}"/>
    <cellStyle name="Normal 28 3 2 3" xfId="32276" xr:uid="{6C1CAF36-F882-49AD-996D-BA1F0F61BCF1}"/>
    <cellStyle name="Normal 28 3 2 4" xfId="32277" xr:uid="{DB571F72-CB5B-45CB-B5B2-FBB5402B9C07}"/>
    <cellStyle name="Normal 28 3 2 5" xfId="32278" xr:uid="{33B15C55-6412-480E-A71F-9A4C3213902F}"/>
    <cellStyle name="Normal 28 3 2 6" xfId="32279" xr:uid="{354EB306-3665-4880-B9B6-5E75E154833F}"/>
    <cellStyle name="Normal 28 3 3" xfId="32280" xr:uid="{B1C9FCE1-815F-4941-901E-918145ACDF44}"/>
    <cellStyle name="Normal 28 3 3 2" xfId="32281" xr:uid="{D5199844-8BCD-4283-8020-C30921EC4FAF}"/>
    <cellStyle name="Normal 28 3 3 3" xfId="32282" xr:uid="{851A3BE2-A6F3-45C1-AD26-DF774DA2D0CB}"/>
    <cellStyle name="Normal 28 3 3 4" xfId="32283" xr:uid="{F5F0F653-9AF5-422A-AAAC-63053AADE261}"/>
    <cellStyle name="Normal 28 3 3 5" xfId="32284" xr:uid="{8DE9AC77-CD30-49ED-B894-C693EB8A2102}"/>
    <cellStyle name="Normal 28 3 3 6" xfId="32285" xr:uid="{D7756098-0652-4D28-A4C7-2EF345D66719}"/>
    <cellStyle name="Normal 28 3 4" xfId="32286" xr:uid="{1BDB87AF-0B4A-4A1B-9537-613708253B40}"/>
    <cellStyle name="Normal 28 3 4 2" xfId="32287" xr:uid="{08D62B13-C656-432B-B1EF-BA263D973AE6}"/>
    <cellStyle name="Normal 28 3 4 3" xfId="32288" xr:uid="{25E98937-B4F3-4571-89ED-E0CA620DC16C}"/>
    <cellStyle name="Normal 28 3 4 4" xfId="32289" xr:uid="{5B7BB56A-DB8E-49FB-A8AF-A28CDAF0D746}"/>
    <cellStyle name="Normal 28 3 4 5" xfId="32290" xr:uid="{40505AF0-C580-4867-A4C9-7E939A0A5555}"/>
    <cellStyle name="Normal 28 3 4 6" xfId="32291" xr:uid="{BA9CD5A1-25BB-4F0F-95C7-229345B595D0}"/>
    <cellStyle name="Normal 28 3 5" xfId="32292" xr:uid="{B5FB26A4-B426-4045-81E6-0CEF130FCBC3}"/>
    <cellStyle name="Normal 28 3 5 2" xfId="32293" xr:uid="{327B76F2-96FE-4E74-8133-EFC79451F8D6}"/>
    <cellStyle name="Normal 28 3 5 3" xfId="32294" xr:uid="{42C0F914-627B-46C8-B291-C4AC6355BF88}"/>
    <cellStyle name="Normal 28 3 5 4" xfId="32295" xr:uid="{C0401C5B-4297-4EB5-B171-FC5F34B91E8B}"/>
    <cellStyle name="Normal 28 3 5 5" xfId="32296" xr:uid="{DA1379CC-6E76-456C-B206-A90D045FE5D7}"/>
    <cellStyle name="Normal 28 3 5 6" xfId="32297" xr:uid="{649D4B78-355F-4E6C-9A0A-442DBBE4A5A2}"/>
    <cellStyle name="Normal 28 3 6" xfId="32298" xr:uid="{B0D1AA19-1D58-427F-B7B8-C6A30EF05876}"/>
    <cellStyle name="Normal 28 3 6 2" xfId="32299" xr:uid="{FD45E6BC-7002-498E-B3F1-5225F5CEF00E}"/>
    <cellStyle name="Normal 28 3 6 3" xfId="32300" xr:uid="{C25F7D31-9DF2-4B11-A38D-673998BF288A}"/>
    <cellStyle name="Normal 28 3 6 4" xfId="32301" xr:uid="{B05CB9F8-BAAE-4F72-859A-FAD6D077BEE4}"/>
    <cellStyle name="Normal 28 3 6 5" xfId="32302" xr:uid="{2B4CB7C9-1F81-49C4-AD88-4C8DB26368B5}"/>
    <cellStyle name="Normal 28 3 6 6" xfId="32303" xr:uid="{C432478C-00FB-48C1-A637-2D9DA6F20FA5}"/>
    <cellStyle name="Normal 28 3 7" xfId="32304" xr:uid="{18A388C7-3090-47CE-87CB-13CBA7B066E7}"/>
    <cellStyle name="Normal 28 3 7 2" xfId="32305" xr:uid="{5DAC9599-C901-411E-B007-05EAB215FAF3}"/>
    <cellStyle name="Normal 28 3 7 3" xfId="32306" xr:uid="{896E6BF8-848A-40D1-ACA5-993C17CD1A25}"/>
    <cellStyle name="Normal 28 3 7 4" xfId="32307" xr:uid="{5DBE8732-60FB-4B19-9DC4-4FD52512E10E}"/>
    <cellStyle name="Normal 28 3 7 5" xfId="32308" xr:uid="{739DE1C8-999E-4F8D-9ED4-5F6DD3C701AA}"/>
    <cellStyle name="Normal 28 3 7 6" xfId="32309" xr:uid="{708F14ED-5A98-4EC1-A81F-6F32C8ED874A}"/>
    <cellStyle name="Normal 28 3 8" xfId="32310" xr:uid="{5D56FDC6-373B-42EA-8503-E970A81AA350}"/>
    <cellStyle name="Normal 28 3 8 2" xfId="32311" xr:uid="{7723E9C2-EC46-4630-B30D-4D0ADE650F1E}"/>
    <cellStyle name="Normal 28 3 8 3" xfId="32312" xr:uid="{74D4AD1B-ECBA-417B-BEAD-1748954A7F95}"/>
    <cellStyle name="Normal 28 3 8 4" xfId="32313" xr:uid="{81E9476D-1310-464B-A971-553CED69D607}"/>
    <cellStyle name="Normal 28 3 8 5" xfId="32314" xr:uid="{C6453480-0694-47F5-A67C-8A84B5C5DB5A}"/>
    <cellStyle name="Normal 28 3 8 6" xfId="32315" xr:uid="{FE5E22CC-D094-4ABC-9CCD-9555C8D0F1DE}"/>
    <cellStyle name="Normal 28 3 9" xfId="32316" xr:uid="{3E18C9EA-C494-4C4E-955A-6D1D90CC006B}"/>
    <cellStyle name="Normal 28 4" xfId="32317" xr:uid="{A3D789FF-01EE-484C-BA0D-9C0A20A76956}"/>
    <cellStyle name="Normal 28 4 10" xfId="32318" xr:uid="{C9E7E0EA-FA60-489D-B1C5-D6998ADDBE58}"/>
    <cellStyle name="Normal 28 4 11" xfId="32319" xr:uid="{6DE9E5A9-71AF-44BB-894F-32B57E7AE9C7}"/>
    <cellStyle name="Normal 28 4 12" xfId="32320" xr:uid="{C23AE98D-A143-41F1-A756-C823296F382F}"/>
    <cellStyle name="Normal 28 4 13" xfId="32321" xr:uid="{675C4D3B-FCC8-4D41-BC48-5D08BECE4273}"/>
    <cellStyle name="Normal 28 4 2" xfId="32322" xr:uid="{D2E66E55-7B85-48FF-867D-CC2588F38126}"/>
    <cellStyle name="Normal 28 4 2 2" xfId="32323" xr:uid="{578E8EA6-E92F-4EF8-83E3-748C4A7930E6}"/>
    <cellStyle name="Normal 28 4 2 3" xfId="32324" xr:uid="{6002F89E-960D-4956-972A-62535D2C83A8}"/>
    <cellStyle name="Normal 28 4 2 4" xfId="32325" xr:uid="{0DC21587-E725-491B-AA97-E2612B3FDC57}"/>
    <cellStyle name="Normal 28 4 2 5" xfId="32326" xr:uid="{1294ECD6-F30A-4695-8C4A-5679B75752EB}"/>
    <cellStyle name="Normal 28 4 2 6" xfId="32327" xr:uid="{139092C1-9033-41AB-8C33-BC4C2F372529}"/>
    <cellStyle name="Normal 28 4 3" xfId="32328" xr:uid="{E89C1478-7DAA-46A0-B987-95A2D83301E8}"/>
    <cellStyle name="Normal 28 4 3 2" xfId="32329" xr:uid="{5461E610-62C1-4985-8E79-CB72D9E66B16}"/>
    <cellStyle name="Normal 28 4 3 3" xfId="32330" xr:uid="{79B23FC7-2560-4188-A63B-7A5C87FAF774}"/>
    <cellStyle name="Normal 28 4 3 4" xfId="32331" xr:uid="{56971410-BEDD-4EC4-977B-9362AF5BF94D}"/>
    <cellStyle name="Normal 28 4 3 5" xfId="32332" xr:uid="{ACAC37B3-20BA-4B01-B269-03B22C939302}"/>
    <cellStyle name="Normal 28 4 3 6" xfId="32333" xr:uid="{1A34A23A-8096-4E36-8712-7E5B6095BE67}"/>
    <cellStyle name="Normal 28 4 4" xfId="32334" xr:uid="{DA6EA429-E774-4456-8A3D-4B7DA5FF23DC}"/>
    <cellStyle name="Normal 28 4 4 2" xfId="32335" xr:uid="{83538EC3-572D-483A-9C61-C8BA04B6B1A9}"/>
    <cellStyle name="Normal 28 4 4 3" xfId="32336" xr:uid="{69970E61-6568-4E1F-BAA0-488E0EE51D30}"/>
    <cellStyle name="Normal 28 4 4 4" xfId="32337" xr:uid="{3A29D0EF-5EB6-4839-A8AC-5908691DA7AE}"/>
    <cellStyle name="Normal 28 4 4 5" xfId="32338" xr:uid="{089CC395-41ED-448E-BED8-1779402A1AE2}"/>
    <cellStyle name="Normal 28 4 4 6" xfId="32339" xr:uid="{120750D1-3D23-4C93-AB2E-5A3AB9AA11E9}"/>
    <cellStyle name="Normal 28 4 5" xfId="32340" xr:uid="{BA0E0161-CE42-4C64-A343-1EC9BA284552}"/>
    <cellStyle name="Normal 28 4 5 2" xfId="32341" xr:uid="{0ED6641C-87D9-4D3A-BFD5-31932A4D20F9}"/>
    <cellStyle name="Normal 28 4 5 3" xfId="32342" xr:uid="{5C18C612-202D-481E-A895-0F0E8F3FE3B3}"/>
    <cellStyle name="Normal 28 4 5 4" xfId="32343" xr:uid="{A720A046-0264-453E-958A-F42DD7572A68}"/>
    <cellStyle name="Normal 28 4 5 5" xfId="32344" xr:uid="{1FB5ACDF-CABE-402A-88CC-21561FA573BB}"/>
    <cellStyle name="Normal 28 4 5 6" xfId="32345" xr:uid="{B1D28BB1-B868-44DD-BF53-71D8CB5ABEA7}"/>
    <cellStyle name="Normal 28 4 6" xfId="32346" xr:uid="{AF28A0F5-A767-48D3-A644-D43829FA1C4A}"/>
    <cellStyle name="Normal 28 4 6 2" xfId="32347" xr:uid="{686B1B8B-4897-443C-883E-8C8E4380FA02}"/>
    <cellStyle name="Normal 28 4 6 3" xfId="32348" xr:uid="{DA70EF53-3AEE-43CF-9F68-7F1D3D6818B0}"/>
    <cellStyle name="Normal 28 4 6 4" xfId="32349" xr:uid="{5059E168-4A1C-4929-88DD-DC24004BDBBE}"/>
    <cellStyle name="Normal 28 4 6 5" xfId="32350" xr:uid="{F0AD9C8D-729F-42FD-901D-BC61447924E9}"/>
    <cellStyle name="Normal 28 4 6 6" xfId="32351" xr:uid="{D15EEB39-76A7-4B0E-A438-EF003297FD99}"/>
    <cellStyle name="Normal 28 4 7" xfId="32352" xr:uid="{18985B08-88DD-420A-8F67-3B2238CED771}"/>
    <cellStyle name="Normal 28 4 7 2" xfId="32353" xr:uid="{4282905D-9626-47A5-B8A9-391F045C810C}"/>
    <cellStyle name="Normal 28 4 7 3" xfId="32354" xr:uid="{EC6ED462-CDE5-4CFD-8E38-F6C765E3E473}"/>
    <cellStyle name="Normal 28 4 7 4" xfId="32355" xr:uid="{CC55A688-1300-4DAE-875C-B165EA110CB0}"/>
    <cellStyle name="Normal 28 4 7 5" xfId="32356" xr:uid="{AEF7A6D8-4CE8-4FAC-952E-2A87548A1E39}"/>
    <cellStyle name="Normal 28 4 7 6" xfId="32357" xr:uid="{1BD590D5-901C-4468-84A3-8187F54DC6B6}"/>
    <cellStyle name="Normal 28 4 8" xfId="32358" xr:uid="{A28482E0-A4B4-4FE6-81EC-6F82316FE638}"/>
    <cellStyle name="Normal 28 4 8 2" xfId="32359" xr:uid="{27E9FF67-B867-4474-9593-8C7002A0FC3D}"/>
    <cellStyle name="Normal 28 4 8 3" xfId="32360" xr:uid="{70CB1F88-903E-469B-A6A5-A7ADBDC37D01}"/>
    <cellStyle name="Normal 28 4 8 4" xfId="32361" xr:uid="{7B98562A-DA38-421E-8DF1-FB0F40B4B245}"/>
    <cellStyle name="Normal 28 4 8 5" xfId="32362" xr:uid="{22EDA166-0A3D-4144-85E7-76B27AE846E0}"/>
    <cellStyle name="Normal 28 4 8 6" xfId="32363" xr:uid="{D0AA3565-33E9-4537-8FDD-260653AEB78E}"/>
    <cellStyle name="Normal 28 4 9" xfId="32364" xr:uid="{ABD34802-36F2-465D-8EFD-8DB960CC8F1C}"/>
    <cellStyle name="Normal 28 5" xfId="32365" xr:uid="{17860D19-C3FA-43E5-8C57-6B9CAB107BBF}"/>
    <cellStyle name="Normal 28 5 10" xfId="32366" xr:uid="{A176DA1F-20F3-434B-A232-E4D447BC0305}"/>
    <cellStyle name="Normal 28 5 11" xfId="32367" xr:uid="{DC5E9257-F271-4DB8-A1D2-F70E4D907326}"/>
    <cellStyle name="Normal 28 5 12" xfId="32368" xr:uid="{C14B0DF3-27D6-4492-A1A8-69E197BF135F}"/>
    <cellStyle name="Normal 28 5 13" xfId="32369" xr:uid="{09CEE621-BBF3-41E8-8104-89680D123702}"/>
    <cellStyle name="Normal 28 5 2" xfId="32370" xr:uid="{79E6C9A2-361C-4293-92D4-9BB38FD75DFC}"/>
    <cellStyle name="Normal 28 5 2 2" xfId="32371" xr:uid="{33E4BC6A-0D8F-4873-9F45-98199B9D3673}"/>
    <cellStyle name="Normal 28 5 2 3" xfId="32372" xr:uid="{BFE13C18-D8B3-4490-A6A1-614126D55F09}"/>
    <cellStyle name="Normal 28 5 2 4" xfId="32373" xr:uid="{4093DD32-6D33-420B-AD58-691C9B430687}"/>
    <cellStyle name="Normal 28 5 2 5" xfId="32374" xr:uid="{BCA484B3-0B03-4E67-A4AF-EECBF26E3A20}"/>
    <cellStyle name="Normal 28 5 2 6" xfId="32375" xr:uid="{74DA2BCA-ABB3-486F-BD67-F62A9118926A}"/>
    <cellStyle name="Normal 28 5 3" xfId="32376" xr:uid="{1523FBDB-8F57-43D9-A14F-7708DFAE742C}"/>
    <cellStyle name="Normal 28 5 3 2" xfId="32377" xr:uid="{4C24181B-F059-4735-BE0C-03CE54B9C116}"/>
    <cellStyle name="Normal 28 5 3 3" xfId="32378" xr:uid="{3FBC7B1A-060F-4B12-8DC9-FF8B48BD426E}"/>
    <cellStyle name="Normal 28 5 3 4" xfId="32379" xr:uid="{D67CFEFF-B82A-4947-97E3-B744337C1BB9}"/>
    <cellStyle name="Normal 28 5 3 5" xfId="32380" xr:uid="{5386A8C0-FF74-493B-B804-BF06F867AF37}"/>
    <cellStyle name="Normal 28 5 3 6" xfId="32381" xr:uid="{667D6D75-D650-4670-B288-E95F2F36D78D}"/>
    <cellStyle name="Normal 28 5 4" xfId="32382" xr:uid="{CD975BD4-A926-4926-8F9D-E91073429C4A}"/>
    <cellStyle name="Normal 28 5 4 2" xfId="32383" xr:uid="{CEB70EAC-C6C2-4DF3-9F6B-BC5006A344D7}"/>
    <cellStyle name="Normal 28 5 4 3" xfId="32384" xr:uid="{0F7C6CC9-9AE4-4D57-A5CD-442DB51A0535}"/>
    <cellStyle name="Normal 28 5 4 4" xfId="32385" xr:uid="{45715BFE-F91A-4CB7-9CBB-1BFAC483D353}"/>
    <cellStyle name="Normal 28 5 4 5" xfId="32386" xr:uid="{9BE472B2-8B5B-4450-9682-6AAD4433F65E}"/>
    <cellStyle name="Normal 28 5 4 6" xfId="32387" xr:uid="{CC48E237-D912-4529-B822-46D073DA3180}"/>
    <cellStyle name="Normal 28 5 5" xfId="32388" xr:uid="{7470DF3A-C12F-4A17-B41C-7BB4B1FC7C57}"/>
    <cellStyle name="Normal 28 5 5 2" xfId="32389" xr:uid="{9207546E-FBBC-4875-8C65-98118BBCCE41}"/>
    <cellStyle name="Normal 28 5 5 3" xfId="32390" xr:uid="{E3AD6492-A730-4EBB-8ADA-CA45CA62487E}"/>
    <cellStyle name="Normal 28 5 5 4" xfId="32391" xr:uid="{3468821E-EAE3-4C3D-8F4D-ED03ED0BA8AF}"/>
    <cellStyle name="Normal 28 5 5 5" xfId="32392" xr:uid="{C92450CC-B07C-4DA9-909A-51C76E666C7A}"/>
    <cellStyle name="Normal 28 5 5 6" xfId="32393" xr:uid="{BA428C21-BD47-4309-8670-383C0317B9DC}"/>
    <cellStyle name="Normal 28 5 6" xfId="32394" xr:uid="{C3BC466F-9A19-4A13-A510-2B639DEC33EB}"/>
    <cellStyle name="Normal 28 5 6 2" xfId="32395" xr:uid="{5DB4A78F-B4D3-4058-B240-6C5990E31854}"/>
    <cellStyle name="Normal 28 5 6 3" xfId="32396" xr:uid="{67BAEA10-0DEA-4288-8CC7-10BC7FD97918}"/>
    <cellStyle name="Normal 28 5 6 4" xfId="32397" xr:uid="{7AC0B918-65ED-43B4-AB8F-F2BC7380C9AF}"/>
    <cellStyle name="Normal 28 5 6 5" xfId="32398" xr:uid="{FE1E305A-8247-4B97-A135-45D78E32AC4F}"/>
    <cellStyle name="Normal 28 5 6 6" xfId="32399" xr:uid="{E216605C-443D-43C6-9377-497F19CCCF5D}"/>
    <cellStyle name="Normal 28 5 7" xfId="32400" xr:uid="{18FD3D9B-CD1A-4C75-BB52-905B7DF2BF58}"/>
    <cellStyle name="Normal 28 5 7 2" xfId="32401" xr:uid="{045D057D-7FF1-4A5F-9037-D040E53BD98C}"/>
    <cellStyle name="Normal 28 5 7 3" xfId="32402" xr:uid="{A36BC8D0-26AD-4B72-8884-5866615616BE}"/>
    <cellStyle name="Normal 28 5 7 4" xfId="32403" xr:uid="{F01C8834-69F5-4E27-87E3-49FB68DD3E64}"/>
    <cellStyle name="Normal 28 5 7 5" xfId="32404" xr:uid="{EE4FCA40-5442-417C-8CC9-3D5026A4CD2F}"/>
    <cellStyle name="Normal 28 5 7 6" xfId="32405" xr:uid="{930BA1C0-2EE6-4554-8E63-F1BD4C702037}"/>
    <cellStyle name="Normal 28 5 8" xfId="32406" xr:uid="{76B835EE-89D8-46DA-B137-76841424A8C8}"/>
    <cellStyle name="Normal 28 5 8 2" xfId="32407" xr:uid="{D1683E31-A891-4E35-9D11-4AB1E7DAE9F6}"/>
    <cellStyle name="Normal 28 5 8 3" xfId="32408" xr:uid="{509806CF-BD45-456C-84CA-E6953899B5D9}"/>
    <cellStyle name="Normal 28 5 8 4" xfId="32409" xr:uid="{D743F866-9055-4AF4-B8FE-E128010FBFC5}"/>
    <cellStyle name="Normal 28 5 8 5" xfId="32410" xr:uid="{D924B9E4-2F9F-4565-AA6C-21C0BB9504D0}"/>
    <cellStyle name="Normal 28 5 8 6" xfId="32411" xr:uid="{1FB9B41A-79C9-4793-B70D-3C12CA5E73B6}"/>
    <cellStyle name="Normal 28 5 9" xfId="32412" xr:uid="{0BB36170-8210-4838-8A79-49C86A651C75}"/>
    <cellStyle name="Normal 28 6" xfId="32413" xr:uid="{661A83DB-1098-46DA-9566-C3F9AB20C6B2}"/>
    <cellStyle name="Normal 28 6 10" xfId="32414" xr:uid="{1F1F447D-D485-40CD-BBE9-C53A870871C7}"/>
    <cellStyle name="Normal 28 6 11" xfId="32415" xr:uid="{A266C437-CA4F-4B64-A124-09348E35D273}"/>
    <cellStyle name="Normal 28 6 12" xfId="32416" xr:uid="{6EC378B0-95B9-4F49-95E8-0A4AAFC06CC5}"/>
    <cellStyle name="Normal 28 6 13" xfId="32417" xr:uid="{9252C661-BB9F-4ED0-9D36-457C993F3F25}"/>
    <cellStyle name="Normal 28 6 2" xfId="32418" xr:uid="{58F5FCE8-BCFD-45D9-8366-84E6CC65EC3E}"/>
    <cellStyle name="Normal 28 6 2 2" xfId="32419" xr:uid="{1539C557-CCDC-493A-B4C7-6863F1493DC1}"/>
    <cellStyle name="Normal 28 6 2 3" xfId="32420" xr:uid="{5814ECD3-711D-4D71-A82B-E70ECD1C847A}"/>
    <cellStyle name="Normal 28 6 2 4" xfId="32421" xr:uid="{A3E89832-6237-43F1-925F-013871F0A88C}"/>
    <cellStyle name="Normal 28 6 2 5" xfId="32422" xr:uid="{86FF80DA-34F4-4B5A-BD18-F42D10EF9BB6}"/>
    <cellStyle name="Normal 28 6 2 6" xfId="32423" xr:uid="{D2BA00B3-0691-4632-8DA5-B91325EEA5B1}"/>
    <cellStyle name="Normal 28 6 3" xfId="32424" xr:uid="{AB88C6D7-C88A-46B3-B95A-8098D92BD68C}"/>
    <cellStyle name="Normal 28 6 3 2" xfId="32425" xr:uid="{E50440C8-B5AE-42F2-87B6-3315D27F6C0D}"/>
    <cellStyle name="Normal 28 6 3 3" xfId="32426" xr:uid="{D6AE1F28-08EB-42F6-B1AD-040528DF430F}"/>
    <cellStyle name="Normal 28 6 3 4" xfId="32427" xr:uid="{EE6D0E32-9AF4-48B2-A2FC-475D29C1BEF0}"/>
    <cellStyle name="Normal 28 6 3 5" xfId="32428" xr:uid="{24E5864D-4406-4A5B-B4E4-BB082D1E9D25}"/>
    <cellStyle name="Normal 28 6 3 6" xfId="32429" xr:uid="{4C067C6C-A4ED-4D78-A9DA-292E74B82CA6}"/>
    <cellStyle name="Normal 28 6 4" xfId="32430" xr:uid="{32C29E0B-7A25-4C5A-A534-7CE2BDF64863}"/>
    <cellStyle name="Normal 28 6 4 2" xfId="32431" xr:uid="{04F60A96-C0D8-41BA-87AE-617644F01174}"/>
    <cellStyle name="Normal 28 6 4 3" xfId="32432" xr:uid="{6F02C334-FFB4-4660-80D1-C4DF12A7B021}"/>
    <cellStyle name="Normal 28 6 4 4" xfId="32433" xr:uid="{1F65910B-0969-4B3B-A61C-9F1AB850F280}"/>
    <cellStyle name="Normal 28 6 4 5" xfId="32434" xr:uid="{207802D7-DFBB-4638-A2DE-DCBE86CE5B85}"/>
    <cellStyle name="Normal 28 6 4 6" xfId="32435" xr:uid="{93EA9375-0F07-42B2-B2EC-104884442F26}"/>
    <cellStyle name="Normal 28 6 5" xfId="32436" xr:uid="{27CFFB9B-E81D-4037-889E-10AA8E33A191}"/>
    <cellStyle name="Normal 28 6 5 2" xfId="32437" xr:uid="{C3070B4A-3ABB-4692-A3F4-450526844A44}"/>
    <cellStyle name="Normal 28 6 5 3" xfId="32438" xr:uid="{E00FE02F-4E32-4AE2-8C2E-EB0127B53F62}"/>
    <cellStyle name="Normal 28 6 5 4" xfId="32439" xr:uid="{D80320AE-0BEF-400B-B864-6D02CF75FA17}"/>
    <cellStyle name="Normal 28 6 5 5" xfId="32440" xr:uid="{4DC1913C-FEC4-4DCC-9591-7E79DBF04EE3}"/>
    <cellStyle name="Normal 28 6 5 6" xfId="32441" xr:uid="{536BEE86-7B28-4097-8F6B-80BD6DD67CC1}"/>
    <cellStyle name="Normal 28 6 6" xfId="32442" xr:uid="{A62F747B-1777-4ADA-885C-58C4E22F4DCE}"/>
    <cellStyle name="Normal 28 6 6 2" xfId="32443" xr:uid="{8F5C671E-E414-4135-848E-32044DEFB5CF}"/>
    <cellStyle name="Normal 28 6 6 3" xfId="32444" xr:uid="{B3970F24-80C5-49D5-91D5-4FE6B92E5F2C}"/>
    <cellStyle name="Normal 28 6 6 4" xfId="32445" xr:uid="{2EE17AD6-3F0C-4FD3-8F83-1A6EAC881015}"/>
    <cellStyle name="Normal 28 6 6 5" xfId="32446" xr:uid="{0B37C9FD-833D-4F52-A54B-3A8EB2C0BA98}"/>
    <cellStyle name="Normal 28 6 6 6" xfId="32447" xr:uid="{CEF2EB11-D93D-4575-A355-65C179B6A456}"/>
    <cellStyle name="Normal 28 6 7" xfId="32448" xr:uid="{6F314B26-E8A6-4C0D-9E33-F641825A8FAC}"/>
    <cellStyle name="Normal 28 6 7 2" xfId="32449" xr:uid="{1C5CC7FB-4015-4FC2-B1FE-209751B8D91A}"/>
    <cellStyle name="Normal 28 6 7 3" xfId="32450" xr:uid="{3F6B0DD1-48CB-49DC-BEEA-16370BE85282}"/>
    <cellStyle name="Normal 28 6 7 4" xfId="32451" xr:uid="{FCF425F7-3670-46B9-8886-58F3C2F08E3E}"/>
    <cellStyle name="Normal 28 6 7 5" xfId="32452" xr:uid="{0C1EDF09-81B3-45FF-A144-8B3D29D67AB7}"/>
    <cellStyle name="Normal 28 6 7 6" xfId="32453" xr:uid="{F3B2682A-A3C1-4254-A98D-7AD1EEF2081E}"/>
    <cellStyle name="Normal 28 6 8" xfId="32454" xr:uid="{52D87FC5-E9F5-4D90-9703-3BA1B0639C3F}"/>
    <cellStyle name="Normal 28 6 8 2" xfId="32455" xr:uid="{F6BB74CD-5A40-4707-9958-C55D360B0623}"/>
    <cellStyle name="Normal 28 6 8 3" xfId="32456" xr:uid="{E77CC58C-9654-4CD7-B2D7-B1D64F9966EB}"/>
    <cellStyle name="Normal 28 6 8 4" xfId="32457" xr:uid="{3E4D295C-3049-4016-8C70-77B70D3AB7B4}"/>
    <cellStyle name="Normal 28 6 8 5" xfId="32458" xr:uid="{228807C6-1136-4C9E-95D1-9A82CBCAAEEC}"/>
    <cellStyle name="Normal 28 6 8 6" xfId="32459" xr:uid="{ADD3607F-F865-47DB-9AD8-F947D5B39D74}"/>
    <cellStyle name="Normal 28 6 9" xfId="32460" xr:uid="{E3F1FECC-E871-44C8-AFB5-52EDB96981E2}"/>
    <cellStyle name="Normal 28 7" xfId="32461" xr:uid="{F3E1B88C-ABA5-4D43-AF40-F6F9F5B6AB1B}"/>
    <cellStyle name="Normal 28 7 10" xfId="32462" xr:uid="{7D6079DE-DAAF-46AA-B752-EF99080FA992}"/>
    <cellStyle name="Normal 28 7 11" xfId="32463" xr:uid="{C48C9CB7-008B-419D-A2C2-18D3527622FA}"/>
    <cellStyle name="Normal 28 7 12" xfId="32464" xr:uid="{0C5F0259-8134-4D28-A866-071C148023BB}"/>
    <cellStyle name="Normal 28 7 13" xfId="32465" xr:uid="{A3C6EC74-7A78-4AA5-A19D-197F7D5C73BC}"/>
    <cellStyle name="Normal 28 7 2" xfId="32466" xr:uid="{17D6ACC4-67E3-4B29-B4CC-B6847E1140D7}"/>
    <cellStyle name="Normal 28 7 2 2" xfId="32467" xr:uid="{D3E956F9-F656-4E03-8DE5-27287B5F9319}"/>
    <cellStyle name="Normal 28 7 2 3" xfId="32468" xr:uid="{5BCBC5C4-9CC9-494A-9140-67B124FE8165}"/>
    <cellStyle name="Normal 28 7 2 4" xfId="32469" xr:uid="{D957C793-9B36-48EC-9126-9CE48FB82D41}"/>
    <cellStyle name="Normal 28 7 2 5" xfId="32470" xr:uid="{1326CCF6-0556-4AE9-9820-A5F38714C6AA}"/>
    <cellStyle name="Normal 28 7 2 6" xfId="32471" xr:uid="{7390CF14-AD56-4E75-ACA5-F0F193CDA817}"/>
    <cellStyle name="Normal 28 7 3" xfId="32472" xr:uid="{1DA742F5-08E5-4CCF-A19C-CE29B633CBAA}"/>
    <cellStyle name="Normal 28 7 3 2" xfId="32473" xr:uid="{DD28837F-C695-4847-AC7A-CAB18181967F}"/>
    <cellStyle name="Normal 28 7 3 3" xfId="32474" xr:uid="{32AC7777-E834-4228-9127-AD4006DEEC2A}"/>
    <cellStyle name="Normal 28 7 3 4" xfId="32475" xr:uid="{B90F0922-8684-4917-A681-A40D189E9DB4}"/>
    <cellStyle name="Normal 28 7 3 5" xfId="32476" xr:uid="{DB391A11-C50D-409E-90CA-17380C0ADA96}"/>
    <cellStyle name="Normal 28 7 3 6" xfId="32477" xr:uid="{850D15CE-6B9F-4EBC-81B7-67A4F3F1540F}"/>
    <cellStyle name="Normal 28 7 4" xfId="32478" xr:uid="{48446B82-2A0A-4B01-8120-0DDAB859AEB3}"/>
    <cellStyle name="Normal 28 7 4 2" xfId="32479" xr:uid="{27837057-C859-463E-8F72-5A625C416303}"/>
    <cellStyle name="Normal 28 7 4 3" xfId="32480" xr:uid="{BE912E7C-BFCD-48EB-A1C4-58E199D1340D}"/>
    <cellStyle name="Normal 28 7 4 4" xfId="32481" xr:uid="{D183B770-847C-498A-A2BF-7CE0A9ACA85B}"/>
    <cellStyle name="Normal 28 7 4 5" xfId="32482" xr:uid="{DADC32EA-5A97-4BA9-B2BA-EDB65C2B2F81}"/>
    <cellStyle name="Normal 28 7 4 6" xfId="32483" xr:uid="{4E29ED86-71E8-482A-BAAF-39912575D5F1}"/>
    <cellStyle name="Normal 28 7 5" xfId="32484" xr:uid="{04137A41-0DDC-490A-81CB-76AACE25E71C}"/>
    <cellStyle name="Normal 28 7 5 2" xfId="32485" xr:uid="{0FC11629-CAEE-4133-837C-236490EBB280}"/>
    <cellStyle name="Normal 28 7 5 3" xfId="32486" xr:uid="{8279DF08-29DF-4BD6-98BF-F42510798EA0}"/>
    <cellStyle name="Normal 28 7 5 4" xfId="32487" xr:uid="{FBF2C1AB-9241-4F2A-BA1A-A42E5C13A1A7}"/>
    <cellStyle name="Normal 28 7 5 5" xfId="32488" xr:uid="{6CD05C0D-D522-4178-A9A7-71A38060A1C0}"/>
    <cellStyle name="Normal 28 7 5 6" xfId="32489" xr:uid="{AFD11C02-D528-4C83-837A-F18C9409A912}"/>
    <cellStyle name="Normal 28 7 6" xfId="32490" xr:uid="{BEBC4475-7110-41BF-8636-2F89744BF404}"/>
    <cellStyle name="Normal 28 7 6 2" xfId="32491" xr:uid="{3C723AF2-F1EB-40A6-A1C0-9760FE76DC8D}"/>
    <cellStyle name="Normal 28 7 6 3" xfId="32492" xr:uid="{0AB91759-2569-45F3-AA3C-830B4AEB6C4B}"/>
    <cellStyle name="Normal 28 7 6 4" xfId="32493" xr:uid="{ADEEF94B-4269-4B74-9276-B2BF905F52CB}"/>
    <cellStyle name="Normal 28 7 6 5" xfId="32494" xr:uid="{FFF5FDCB-19D3-4C9C-ACDF-820E72141EDE}"/>
    <cellStyle name="Normal 28 7 6 6" xfId="32495" xr:uid="{4292A04F-B7EF-44D1-94DA-2E121C9D9107}"/>
    <cellStyle name="Normal 28 7 7" xfId="32496" xr:uid="{6225D43E-AA2A-42B4-9FDF-8A02B5117484}"/>
    <cellStyle name="Normal 28 7 7 2" xfId="32497" xr:uid="{E6DC2550-A61B-40A6-B299-BFA6A7CD261E}"/>
    <cellStyle name="Normal 28 7 7 3" xfId="32498" xr:uid="{8C9B84AC-4660-44D3-AA93-113D55F568D4}"/>
    <cellStyle name="Normal 28 7 7 4" xfId="32499" xr:uid="{CCA7E895-DA6E-43FF-8AE0-F6294506F2BE}"/>
    <cellStyle name="Normal 28 7 7 5" xfId="32500" xr:uid="{08E733D9-0D9B-4BD4-AF00-77679870C7EF}"/>
    <cellStyle name="Normal 28 7 7 6" xfId="32501" xr:uid="{25C77CBB-333A-4280-9581-7BDFDCEC1E2C}"/>
    <cellStyle name="Normal 28 7 8" xfId="32502" xr:uid="{A0F89F47-99FF-4E83-B9DB-A9A47D5EBC56}"/>
    <cellStyle name="Normal 28 7 8 2" xfId="32503" xr:uid="{6E0B5609-674B-49D3-B9CD-357E77A2B13D}"/>
    <cellStyle name="Normal 28 7 8 3" xfId="32504" xr:uid="{49787753-4BA8-4E48-9CA0-39F9627CBB5A}"/>
    <cellStyle name="Normal 28 7 8 4" xfId="32505" xr:uid="{1CB3500E-A0E8-4BD3-B73F-C5D240A235C7}"/>
    <cellStyle name="Normal 28 7 8 5" xfId="32506" xr:uid="{5499B1ED-E375-457B-A0E2-C295C6863348}"/>
    <cellStyle name="Normal 28 7 8 6" xfId="32507" xr:uid="{226DA709-3158-447A-9A8B-D9238F3721CA}"/>
    <cellStyle name="Normal 28 7 9" xfId="32508" xr:uid="{D0B7E1FF-0E91-49E9-8A65-72AED82B16FF}"/>
    <cellStyle name="Normal 28 8" xfId="32509" xr:uid="{3AC268EA-7D0D-4F7B-807D-D4670A2E89E8}"/>
    <cellStyle name="Normal 28 8 10" xfId="32510" xr:uid="{B9A8937E-FA09-4497-97BA-0DF0A61F3FD2}"/>
    <cellStyle name="Normal 28 8 11" xfId="32511" xr:uid="{1D98D46B-8329-4C01-8DDC-C84D297D7930}"/>
    <cellStyle name="Normal 28 8 12" xfId="32512" xr:uid="{FB8B4145-6E08-4719-B1C1-B65222BF7558}"/>
    <cellStyle name="Normal 28 8 13" xfId="32513" xr:uid="{4CFFBFA7-10CA-4547-A919-6504DB4B5F80}"/>
    <cellStyle name="Normal 28 8 2" xfId="32514" xr:uid="{13325D8B-AAED-4235-8136-3568D11B7498}"/>
    <cellStyle name="Normal 28 8 2 2" xfId="32515" xr:uid="{EACF1B31-1573-4613-B973-80B627391AEA}"/>
    <cellStyle name="Normal 28 8 2 3" xfId="32516" xr:uid="{780BB295-2EEF-4076-AB32-69BC9F771CB0}"/>
    <cellStyle name="Normal 28 8 2 4" xfId="32517" xr:uid="{3A7C6297-7F2D-4FA7-B585-AF37896E261E}"/>
    <cellStyle name="Normal 28 8 2 5" xfId="32518" xr:uid="{5B5CC11B-2A6B-4068-95FF-1C05E7504E95}"/>
    <cellStyle name="Normal 28 8 2 6" xfId="32519" xr:uid="{9AB66DD6-EA3C-41DA-B8ED-C5AC778C30D5}"/>
    <cellStyle name="Normal 28 8 3" xfId="32520" xr:uid="{4B6A569E-5FE3-4F32-98CF-CA073DE35C3C}"/>
    <cellStyle name="Normal 28 8 3 2" xfId="32521" xr:uid="{DD54CAE6-DFE4-4CC4-BD10-645E1659F42F}"/>
    <cellStyle name="Normal 28 8 3 3" xfId="32522" xr:uid="{15912B34-E7EB-4ABE-8559-15314C4ADDB2}"/>
    <cellStyle name="Normal 28 8 3 4" xfId="32523" xr:uid="{743F6C7A-5CE9-4740-9261-2C94CE70979F}"/>
    <cellStyle name="Normal 28 8 3 5" xfId="32524" xr:uid="{16003F60-E047-4440-BDAB-123A410243F0}"/>
    <cellStyle name="Normal 28 8 3 6" xfId="32525" xr:uid="{2EF1975F-45B7-4751-831E-BF1D65204683}"/>
    <cellStyle name="Normal 28 8 4" xfId="32526" xr:uid="{7B270EC1-8024-47DE-AEE6-D9919C3FA841}"/>
    <cellStyle name="Normal 28 8 4 2" xfId="32527" xr:uid="{554FA1D4-874A-46C2-844D-0F852806D87C}"/>
    <cellStyle name="Normal 28 8 4 3" xfId="32528" xr:uid="{BB1B725C-4C20-4A3D-8B89-CE1A01719123}"/>
    <cellStyle name="Normal 28 8 4 4" xfId="32529" xr:uid="{C99EDE27-770B-4380-8372-C5E6120559DE}"/>
    <cellStyle name="Normal 28 8 4 5" xfId="32530" xr:uid="{1437C63A-0897-49D6-AF7F-B352F902783E}"/>
    <cellStyle name="Normal 28 8 4 6" xfId="32531" xr:uid="{2837D19E-B80B-43AF-A02F-CBD27DB8B4D2}"/>
    <cellStyle name="Normal 28 8 5" xfId="32532" xr:uid="{7F28F320-B4EF-429B-880D-DD4520A8E1AC}"/>
    <cellStyle name="Normal 28 8 5 2" xfId="32533" xr:uid="{400933DE-B91E-43AA-8AFA-B1942E751408}"/>
    <cellStyle name="Normal 28 8 5 3" xfId="32534" xr:uid="{907047F3-CECC-44DA-9CEB-9CCB60D02C00}"/>
    <cellStyle name="Normal 28 8 5 4" xfId="32535" xr:uid="{B27F4E17-71D2-464C-A7BB-61DA63A9B9E3}"/>
    <cellStyle name="Normal 28 8 5 5" xfId="32536" xr:uid="{3D76B6EB-A55E-4DEA-AAF8-3086824C85BC}"/>
    <cellStyle name="Normal 28 8 5 6" xfId="32537" xr:uid="{6B248058-4E61-4435-A4C7-1C541F1D4DE6}"/>
    <cellStyle name="Normal 28 8 6" xfId="32538" xr:uid="{535B48E0-781D-484C-82A5-46709F8F7E47}"/>
    <cellStyle name="Normal 28 8 6 2" xfId="32539" xr:uid="{078F15E4-A8C9-4F2B-AAE1-CF0984628E49}"/>
    <cellStyle name="Normal 28 8 6 3" xfId="32540" xr:uid="{3341A51E-867C-42D4-9F57-C359CE0113C7}"/>
    <cellStyle name="Normal 28 8 6 4" xfId="32541" xr:uid="{7079D611-427C-4974-9093-E161B2AF9EAA}"/>
    <cellStyle name="Normal 28 8 6 5" xfId="32542" xr:uid="{C7180D82-8777-4380-A865-7E877B502A6C}"/>
    <cellStyle name="Normal 28 8 6 6" xfId="32543" xr:uid="{7039AF64-AD23-413B-BC9D-E0B3939268B3}"/>
    <cellStyle name="Normal 28 8 7" xfId="32544" xr:uid="{B6CA7B33-ABF3-4EF5-9B24-6FBBCBF0E511}"/>
    <cellStyle name="Normal 28 8 7 2" xfId="32545" xr:uid="{5A6DBAF7-AE85-481E-A50F-E07C0AE819EF}"/>
    <cellStyle name="Normal 28 8 7 3" xfId="32546" xr:uid="{4D7B6127-E078-45A4-B284-FBF6BDFCEEA1}"/>
    <cellStyle name="Normal 28 8 7 4" xfId="32547" xr:uid="{F8EB6013-2066-4052-8FC9-7796E6F9EBA5}"/>
    <cellStyle name="Normal 28 8 7 5" xfId="32548" xr:uid="{CF87052D-663D-4532-AC6B-74167D647769}"/>
    <cellStyle name="Normal 28 8 7 6" xfId="32549" xr:uid="{FC701359-3C56-4E55-9A7D-F2F83C6A57A8}"/>
    <cellStyle name="Normal 28 8 8" xfId="32550" xr:uid="{4C2045FF-B535-409C-852A-07FB6B1B56C4}"/>
    <cellStyle name="Normal 28 8 8 2" xfId="32551" xr:uid="{F912D0D6-41DF-4AE7-99EC-1A61A522BA18}"/>
    <cellStyle name="Normal 28 8 8 3" xfId="32552" xr:uid="{E0E71742-9259-4C3F-9E6F-273919199E8E}"/>
    <cellStyle name="Normal 28 8 8 4" xfId="32553" xr:uid="{C3A41DFF-CC9B-4E90-B5C3-0E2644663460}"/>
    <cellStyle name="Normal 28 8 8 5" xfId="32554" xr:uid="{CB8BDD5C-A7B5-4E9D-A35B-4D54AF3F80F3}"/>
    <cellStyle name="Normal 28 8 8 6" xfId="32555" xr:uid="{682BB6E3-B837-4561-B3AA-6EBB4539246D}"/>
    <cellStyle name="Normal 28 8 9" xfId="32556" xr:uid="{709C335B-458B-46B0-95F2-EB89D7F32D74}"/>
    <cellStyle name="Normal 28 9" xfId="32557" xr:uid="{87B14F42-2D22-43ED-A8FC-97FE868538B7}"/>
    <cellStyle name="Normal 28 9 10" xfId="32558" xr:uid="{042F4A5F-ED7B-4EFB-A5CF-801A8F805602}"/>
    <cellStyle name="Normal 28 9 11" xfId="32559" xr:uid="{F6910626-F109-429E-9223-6673FD032E85}"/>
    <cellStyle name="Normal 28 9 12" xfId="32560" xr:uid="{EF1CA626-9B8B-4EEC-87ED-FF4DD348422C}"/>
    <cellStyle name="Normal 28 9 13" xfId="32561" xr:uid="{65B7E44D-E20F-4988-8CFB-8836B6CEB86E}"/>
    <cellStyle name="Normal 28 9 2" xfId="32562" xr:uid="{257206AB-0195-4972-9D62-A8E54951D154}"/>
    <cellStyle name="Normal 28 9 2 2" xfId="32563" xr:uid="{EE7FE841-D3E3-4127-80ED-ED0A2C3A2D88}"/>
    <cellStyle name="Normal 28 9 2 3" xfId="32564" xr:uid="{FE8E9FF5-9E68-4D6C-96D6-B76D9591D1AA}"/>
    <cellStyle name="Normal 28 9 2 4" xfId="32565" xr:uid="{1F36A98F-BE26-4E64-942A-17AD5563DC41}"/>
    <cellStyle name="Normal 28 9 2 5" xfId="32566" xr:uid="{BF2239F4-A90B-48ED-9465-5F9AC64C6DEA}"/>
    <cellStyle name="Normal 28 9 2 6" xfId="32567" xr:uid="{34D8A447-74E5-4C4C-8618-105FAFC7B27C}"/>
    <cellStyle name="Normal 28 9 3" xfId="32568" xr:uid="{AF09F39F-883B-4AB6-95BA-D4B9E0FDF652}"/>
    <cellStyle name="Normal 28 9 3 2" xfId="32569" xr:uid="{BF115411-C03B-485E-BEDB-FEC2C3B1D5E5}"/>
    <cellStyle name="Normal 28 9 3 3" xfId="32570" xr:uid="{D1C8A489-431C-4832-95B4-7C425FBAFD9C}"/>
    <cellStyle name="Normal 28 9 3 4" xfId="32571" xr:uid="{7D6111E6-CAAA-417A-B6FC-8B66D43C5801}"/>
    <cellStyle name="Normal 28 9 3 5" xfId="32572" xr:uid="{C8DFCB85-C0FE-4726-A59E-4544864C2043}"/>
    <cellStyle name="Normal 28 9 3 6" xfId="32573" xr:uid="{D7DE67E5-E0E4-48E7-B605-414098D51433}"/>
    <cellStyle name="Normal 28 9 4" xfId="32574" xr:uid="{DC5F3471-877D-47BA-8371-22EF82E0F5DF}"/>
    <cellStyle name="Normal 28 9 4 2" xfId="32575" xr:uid="{89097243-3A4C-4ADB-802A-C94EE02EEED5}"/>
    <cellStyle name="Normal 28 9 4 3" xfId="32576" xr:uid="{157B1E18-BD06-4959-B656-0753BD0F319E}"/>
    <cellStyle name="Normal 28 9 4 4" xfId="32577" xr:uid="{7E575309-D629-472D-93CB-4072DE4C0EC2}"/>
    <cellStyle name="Normal 28 9 4 5" xfId="32578" xr:uid="{2DDA0B88-8EF5-4F9B-8057-710C77DDFF98}"/>
    <cellStyle name="Normal 28 9 4 6" xfId="32579" xr:uid="{FACBB987-F794-4033-AAE6-B8C67674363C}"/>
    <cellStyle name="Normal 28 9 5" xfId="32580" xr:uid="{C91F4332-BE4F-4EA9-98EA-5DD51773C0D6}"/>
    <cellStyle name="Normal 28 9 5 2" xfId="32581" xr:uid="{95F656C9-8726-4841-9492-3C19D9481146}"/>
    <cellStyle name="Normal 28 9 5 3" xfId="32582" xr:uid="{9D27BBA4-62F1-46A6-82C0-6B507E81B780}"/>
    <cellStyle name="Normal 28 9 5 4" xfId="32583" xr:uid="{91B2058F-467C-421B-A9F6-8D2DC47F7B2E}"/>
    <cellStyle name="Normal 28 9 5 5" xfId="32584" xr:uid="{0C2DD388-50BB-40B7-A901-3315707D2C4B}"/>
    <cellStyle name="Normal 28 9 5 6" xfId="32585" xr:uid="{9D148B06-827A-48C3-98BF-A15489932F33}"/>
    <cellStyle name="Normal 28 9 6" xfId="32586" xr:uid="{CCE45A79-4929-4739-9F29-1ABD54320146}"/>
    <cellStyle name="Normal 28 9 6 2" xfId="32587" xr:uid="{1FBD7F39-90A3-4DE5-B50B-FE620F0E172A}"/>
    <cellStyle name="Normal 28 9 6 3" xfId="32588" xr:uid="{1464D7E4-BE2B-4A99-AE56-31A9DD14C2B8}"/>
    <cellStyle name="Normal 28 9 6 4" xfId="32589" xr:uid="{AD6F1678-BF4C-4849-A93C-191E6800ED22}"/>
    <cellStyle name="Normal 28 9 6 5" xfId="32590" xr:uid="{83F246F3-7F09-499E-8195-7E168130CB2F}"/>
    <cellStyle name="Normal 28 9 6 6" xfId="32591" xr:uid="{37127533-7613-46B7-8AAF-20402ED28D6C}"/>
    <cellStyle name="Normal 28 9 7" xfId="32592" xr:uid="{B0D85EB6-47F1-4831-97CD-FC6A5241C6D7}"/>
    <cellStyle name="Normal 28 9 7 2" xfId="32593" xr:uid="{8782D0D5-90B0-4EDD-90DC-5673177BAFE2}"/>
    <cellStyle name="Normal 28 9 7 3" xfId="32594" xr:uid="{E2BA0B3C-EE3A-4B13-8ADA-B93B0C93DFA3}"/>
    <cellStyle name="Normal 28 9 7 4" xfId="32595" xr:uid="{20E55A8B-FCB2-4462-868A-BDAFC88961BD}"/>
    <cellStyle name="Normal 28 9 7 5" xfId="32596" xr:uid="{7CAE03B0-5ABC-4CA1-9D52-B41D4BECE621}"/>
    <cellStyle name="Normal 28 9 7 6" xfId="32597" xr:uid="{247320F3-B32D-4AB9-9CDD-5EB717BF95BC}"/>
    <cellStyle name="Normal 28 9 8" xfId="32598" xr:uid="{C01A9FC2-835B-498C-8C49-A27CA49896CF}"/>
    <cellStyle name="Normal 28 9 8 2" xfId="32599" xr:uid="{EFBC75CA-5D33-4EFD-A835-AD5890539742}"/>
    <cellStyle name="Normal 28 9 8 3" xfId="32600" xr:uid="{FD755B5F-3D76-4F98-BC3A-CC33A96BBA81}"/>
    <cellStyle name="Normal 28 9 8 4" xfId="32601" xr:uid="{8055BF11-31ED-4DE1-8D9D-93E1D00007F5}"/>
    <cellStyle name="Normal 28 9 8 5" xfId="32602" xr:uid="{AF586B5F-628B-4E0C-9B51-F94137A387B3}"/>
    <cellStyle name="Normal 28 9 8 6" xfId="32603" xr:uid="{4FE1E6E7-E44A-4981-85B9-4D7528CCF980}"/>
    <cellStyle name="Normal 28 9 9" xfId="32604" xr:uid="{2BE69D85-0B77-4D94-BAB3-35D972D9A226}"/>
    <cellStyle name="Normal 29" xfId="32605" xr:uid="{8CA568A9-4355-4A3A-B2E0-FB503D389E65}"/>
    <cellStyle name="Normal 29 10" xfId="32606" xr:uid="{0696F4B6-E381-4F45-892C-3052FB981310}"/>
    <cellStyle name="Normal 29 11" xfId="32607" xr:uid="{F5240CA3-BDD9-4B91-91C3-DB631FE262A4}"/>
    <cellStyle name="Normal 29 12" xfId="32608" xr:uid="{9B425003-3412-4B2B-A7E9-9ADBA1424358}"/>
    <cellStyle name="Normal 29 13" xfId="32609" xr:uid="{052784BD-1C8F-4920-966C-2C06A40ADCD7}"/>
    <cellStyle name="Normal 29 14" xfId="32610" xr:uid="{7328A9C6-C090-4674-8913-761A4E707CEC}"/>
    <cellStyle name="Normal 29 15" xfId="32611" xr:uid="{2AFCCD6E-BD68-4C37-8D1E-9B756D22ED02}"/>
    <cellStyle name="Normal 29 16" xfId="32612" xr:uid="{782BB5CB-A082-4A6C-8E44-1FE5CB117976}"/>
    <cellStyle name="Normal 29 17" xfId="32613" xr:uid="{489214C6-CBCC-4F65-A396-4665119319B4}"/>
    <cellStyle name="Normal 29 18" xfId="32614" xr:uid="{162D96B9-A19B-4EB0-8798-3B6D5CF3018D}"/>
    <cellStyle name="Normal 29 19" xfId="32615" xr:uid="{F29F155C-CF4B-4263-BA2E-8870993FE63F}"/>
    <cellStyle name="Normal 29 2" xfId="32616" xr:uid="{447A681A-E235-45C2-A0F5-88AE4A1EC681}"/>
    <cellStyle name="Normal 29 20" xfId="32617" xr:uid="{BADF3963-63A0-4E0C-92AB-A493D16E7DBD}"/>
    <cellStyle name="Normal 29 21" xfId="32618" xr:uid="{BC764DF8-1DA9-4787-AC84-A8E4336A7C23}"/>
    <cellStyle name="Normal 29 22" xfId="32619" xr:uid="{EB923C04-8F1C-4C6E-8203-E859B90A3773}"/>
    <cellStyle name="Normal 29 23" xfId="32620" xr:uid="{82608917-8DCB-449A-AEE9-EF80C155A316}"/>
    <cellStyle name="Normal 29 24" xfId="32621" xr:uid="{0EBF1BFE-E857-4DEC-B12B-6FD7CF08A48A}"/>
    <cellStyle name="Normal 29 25" xfId="32622" xr:uid="{65FB0FAD-3E6A-48E4-80F1-2DE7A0C76CEF}"/>
    <cellStyle name="Normal 29 26" xfId="32623" xr:uid="{DAC66BB4-1384-4431-A99F-3B728C33A860}"/>
    <cellStyle name="Normal 29 27" xfId="32624" xr:uid="{97BCABA8-BDD9-4535-AF9A-B3C2A83A4ABC}"/>
    <cellStyle name="Normal 29 28" xfId="32625" xr:uid="{DA8E5E3D-D86D-4CA4-AAB0-2919C130DBF0}"/>
    <cellStyle name="Normal 29 29" xfId="32626" xr:uid="{A6E2DD8F-42EE-486C-BAD6-837F4FB5179B}"/>
    <cellStyle name="Normal 29 3" xfId="32627" xr:uid="{0588E865-0152-42A8-97CB-6C2DB3DD05BB}"/>
    <cellStyle name="Normal 29 30" xfId="32628" xr:uid="{55D47DC4-2D84-431A-817B-1740D7CFA5CA}"/>
    <cellStyle name="Normal 29 31" xfId="32629" xr:uid="{E71463F1-3431-40F2-BE6C-7F226958DDF2}"/>
    <cellStyle name="Normal 29 32" xfId="32630" xr:uid="{C6886CD9-5C62-4F57-9206-462447D65DBE}"/>
    <cellStyle name="Normal 29 33" xfId="32631" xr:uid="{E590DBD2-110A-4211-8FF4-5775AE139D4F}"/>
    <cellStyle name="Normal 29 34" xfId="32632" xr:uid="{02DF7A21-293F-4257-B1A2-14813681FA2E}"/>
    <cellStyle name="Normal 29 35" xfId="32633" xr:uid="{D1F51DC8-8A5A-4F5A-87BC-60FFBB02CA6D}"/>
    <cellStyle name="Normal 29 36" xfId="32634" xr:uid="{23D2A428-AA5B-4276-8014-0D2AA4B48682}"/>
    <cellStyle name="Normal 29 37" xfId="32635" xr:uid="{BC9E769D-1C78-40B1-B851-719FA6F74D4F}"/>
    <cellStyle name="Normal 29 38" xfId="32636" xr:uid="{8BD9DFD0-26D7-499C-B1F0-AA2105898A85}"/>
    <cellStyle name="Normal 29 39" xfId="32637" xr:uid="{19A83758-BD91-4038-A709-873ABE69B58D}"/>
    <cellStyle name="Normal 29 4" xfId="32638" xr:uid="{1CD8B442-6FD2-4C85-ACDE-3F850B4F030B}"/>
    <cellStyle name="Normal 29 40" xfId="32639" xr:uid="{52381099-A1F6-4F2E-A6AA-75D37E3966DD}"/>
    <cellStyle name="Normal 29 41" xfId="32640" xr:uid="{3FDF3E9E-9CBB-41DE-8576-1180D926E06A}"/>
    <cellStyle name="Normal 29 42" xfId="32641" xr:uid="{20CC0EC3-67FD-402E-A8B0-31AE9987D1B2}"/>
    <cellStyle name="Normal 29 43" xfId="32642" xr:uid="{25BAF5C9-4CA8-40B7-906C-FF56B8B23563}"/>
    <cellStyle name="Normal 29 5" xfId="32643" xr:uid="{0AE48215-C8D8-46B7-9B21-43BB671DD6A2}"/>
    <cellStyle name="Normal 29 6" xfId="32644" xr:uid="{8A505E3D-8E44-4A8F-9522-1326E25A2694}"/>
    <cellStyle name="Normal 29 7" xfId="32645" xr:uid="{A9F903DF-9CE7-42F3-BBDE-D40DA210F4E9}"/>
    <cellStyle name="Normal 29 8" xfId="32646" xr:uid="{D7C671ED-D306-4D3C-851B-EDCDC4BBEE25}"/>
    <cellStyle name="Normal 29 9" xfId="32647" xr:uid="{10EBB32F-24CE-4DE9-8710-63CE88086835}"/>
    <cellStyle name="Normal 3" xfId="15" xr:uid="{00000000-0005-0000-0000-00000D000000}"/>
    <cellStyle name="Normal 3 10" xfId="32648" xr:uid="{1F6239C5-1473-49BD-B8E9-A981409FCD59}"/>
    <cellStyle name="Normal 3 11" xfId="32649" xr:uid="{31AA407D-B4C4-4F38-A0B2-8D2862E73039}"/>
    <cellStyle name="Normal 3 12" xfId="32650" xr:uid="{CA70D547-FBCD-4DCF-A44D-FCD5DAA2A79E}"/>
    <cellStyle name="Normal 3 13" xfId="32651" xr:uid="{27F6ECC5-99DD-4725-AF09-B9729F37B296}"/>
    <cellStyle name="Normal 3 14" xfId="32652" xr:uid="{2B865D16-CA6E-4846-B4A1-44978A1BF792}"/>
    <cellStyle name="Normal 3 15" xfId="32653" xr:uid="{B623E123-07CF-4646-9096-132E2B5F592D}"/>
    <cellStyle name="Normal 3 16" xfId="32654" xr:uid="{3906F038-8924-4B96-9E45-A451A8BC1E5A}"/>
    <cellStyle name="Normal 3 17" xfId="32655" xr:uid="{EE872B68-BF81-44C2-903D-0782E1B66B8D}"/>
    <cellStyle name="Normal 3 18" xfId="32656" xr:uid="{9C8900A0-F674-46F9-9D98-AF7CD34D76A7}"/>
    <cellStyle name="Normal 3 19" xfId="32657" xr:uid="{56902324-87C7-479B-BA04-D905FEB4DA60}"/>
    <cellStyle name="Normal 3 2" xfId="24" xr:uid="{F3E897C8-D549-4297-A71D-506AB52DF3A8}"/>
    <cellStyle name="Normal 3 2 10" xfId="32658" xr:uid="{4516243E-00E6-4213-95D6-8ADFC12390CB}"/>
    <cellStyle name="Normal 3 2 11" xfId="32659" xr:uid="{86D3FB69-7585-444A-8CC4-36B1A5113DF3}"/>
    <cellStyle name="Normal 3 2 12" xfId="32660" xr:uid="{88A4FC56-9E99-4B2E-AC20-048837DAEB96}"/>
    <cellStyle name="Normal 3 2 13" xfId="32661" xr:uid="{742B6487-EF5F-4021-8ADB-4D6FDC143B0B}"/>
    <cellStyle name="Normal 3 2 14" xfId="32662" xr:uid="{E4AA3825-143C-4BA5-81A7-CA70F8002075}"/>
    <cellStyle name="Normal 3 2 15" xfId="32663" xr:uid="{3362F82E-5414-4DF9-9F54-4F59AB29AE3E}"/>
    <cellStyle name="Normal 3 2 16" xfId="32664" xr:uid="{630AA59E-A0CE-491F-A825-DC5C4B5C1030}"/>
    <cellStyle name="Normal 3 2 17" xfId="32665" xr:uid="{301575E5-232B-490B-8034-14A1BC9F1FF2}"/>
    <cellStyle name="Normal 3 2 18" xfId="32666" xr:uid="{E6AD5B26-490C-452E-9166-CB6153536A08}"/>
    <cellStyle name="Normal 3 2 19" xfId="32667" xr:uid="{208AC868-6E26-4D7A-A9B7-4E3A886E5D5A}"/>
    <cellStyle name="Normal 3 2 2" xfId="32668" xr:uid="{E3C23CD6-0862-46DC-9B4C-F3CBA8A39EB6}"/>
    <cellStyle name="Normal 3 2 20" xfId="32669" xr:uid="{C970691C-788E-41D0-A174-62D1BA102C2C}"/>
    <cellStyle name="Normal 3 2 21" xfId="32670" xr:uid="{9FDFD336-2E6C-464A-A275-450DAF57D2EF}"/>
    <cellStyle name="Normal 3 2 22" xfId="32671" xr:uid="{51A6541F-C8F3-4B4E-815F-68568C2D2399}"/>
    <cellStyle name="Normal 3 2 23" xfId="32672" xr:uid="{F9F2C901-15F3-4C26-A0AE-6BBDA9D37F80}"/>
    <cellStyle name="Normal 3 2 24" xfId="32673" xr:uid="{50837D24-BC5D-4700-8758-D3258AF4B2AA}"/>
    <cellStyle name="Normal 3 2 25" xfId="32674" xr:uid="{9C93FDD7-63B4-4031-9B4F-381F0289DAB6}"/>
    <cellStyle name="Normal 3 2 26" xfId="32675" xr:uid="{7304FE6D-337D-42A4-BC81-8B00F85150C4}"/>
    <cellStyle name="Normal 3 2 27" xfId="32676" xr:uid="{213ED378-959E-4344-8782-EC1338DB0A1C}"/>
    <cellStyle name="Normal 3 2 28" xfId="32677" xr:uid="{AEE554C2-5319-43A6-8543-FBCEC8892C8B}"/>
    <cellStyle name="Normal 3 2 29" xfId="32678" xr:uid="{2E7C5148-90CD-454A-B2F0-57354E9F30EA}"/>
    <cellStyle name="Normal 3 2 3" xfId="32679" xr:uid="{B78C84CB-B504-413A-877B-5A6B97A739E0}"/>
    <cellStyle name="Normal 3 2 30" xfId="32680" xr:uid="{DE14BC59-FDA7-44D8-8725-26B59CFB8CBE}"/>
    <cellStyle name="Normal 3 2 31" xfId="32681" xr:uid="{6ABBB24B-9E26-4443-9B57-375623AE75F9}"/>
    <cellStyle name="Normal 3 2 32" xfId="32682" xr:uid="{1940B04D-71EB-4832-9B5A-4320C632C872}"/>
    <cellStyle name="Normal 3 2 33" xfId="32683" xr:uid="{8EFCB50F-4EF9-4CA5-A732-8456D69E60BA}"/>
    <cellStyle name="Normal 3 2 34" xfId="32684" xr:uid="{C47B58D0-21D1-42A3-BA28-B945E3A084BF}"/>
    <cellStyle name="Normal 3 2 35" xfId="32685" xr:uid="{8E33F29F-F2EE-49F0-9EE4-B188D2C73C91}"/>
    <cellStyle name="Normal 3 2 36" xfId="32686" xr:uid="{4096BEFF-FF56-47F1-9723-FD3E03025654}"/>
    <cellStyle name="Normal 3 2 37" xfId="32687" xr:uid="{F150BA1A-FE75-4C6B-89A3-EF42C69E799D}"/>
    <cellStyle name="Normal 3 2 38" xfId="32688" xr:uid="{911B0A7E-A7C5-47B2-A739-187813583A45}"/>
    <cellStyle name="Normal 3 2 39" xfId="32689" xr:uid="{3E59925D-A7E6-481C-B822-D85BD74AD83F}"/>
    <cellStyle name="Normal 3 2 4" xfId="32690" xr:uid="{C10D437E-3806-43F4-8E7D-1113922C5C20}"/>
    <cellStyle name="Normal 3 2 40" xfId="32691" xr:uid="{2E0A469E-6147-4465-B614-29A272D08999}"/>
    <cellStyle name="Normal 3 2 41" xfId="32692" xr:uid="{4D677884-EE43-44B7-9E33-47D11FE59CB3}"/>
    <cellStyle name="Normal 3 2 42" xfId="32693" xr:uid="{F498D523-5108-426A-9258-4CC094340C5A}"/>
    <cellStyle name="Normal 3 2 43" xfId="32694" xr:uid="{41C16103-2147-46A5-B0C4-0F6197C2BA94}"/>
    <cellStyle name="Normal 3 2 44" xfId="32695" xr:uid="{A12151AB-F412-4599-B64D-C02753B7BB05}"/>
    <cellStyle name="Normal 3 2 45" xfId="32696" xr:uid="{B3B88698-6143-4B4E-9C1E-D9E872B9950A}"/>
    <cellStyle name="Normal 3 2 46" xfId="32697" xr:uid="{22E66867-211D-4F9D-A275-30913D7778FA}"/>
    <cellStyle name="Normal 3 2 47" xfId="1096" xr:uid="{76B2917E-BA08-43CA-88FD-3CEBC1306912}"/>
    <cellStyle name="Normal 3 2 5" xfId="32698" xr:uid="{0E61260E-F92D-49A7-9EF9-6A3E108B981E}"/>
    <cellStyle name="Normal 3 2 6" xfId="32699" xr:uid="{AD048C62-CD0A-4D0E-870F-72AF7664A1EC}"/>
    <cellStyle name="Normal 3 2 7" xfId="32700" xr:uid="{F6CA4D7C-AF54-42C9-942A-53B97546C744}"/>
    <cellStyle name="Normal 3 2 8" xfId="32701" xr:uid="{27E85C40-BDEF-454A-9A2D-168C79611BB9}"/>
    <cellStyle name="Normal 3 2 9" xfId="32702" xr:uid="{A92D436E-4F9A-48B7-82F9-631097BEB57E}"/>
    <cellStyle name="Normal 3 20" xfId="32703" xr:uid="{4ED880F1-3694-4FE4-88AA-A1F5A027605A}"/>
    <cellStyle name="Normal 3 21" xfId="32704" xr:uid="{9050B724-6F59-4042-9A4B-D412C34FAB0D}"/>
    <cellStyle name="Normal 3 22" xfId="32705" xr:uid="{125626A0-167C-4777-90DE-2F976434412D}"/>
    <cellStyle name="Normal 3 23" xfId="32706" xr:uid="{66DA74FD-933A-4581-898D-9D6A130C0E4F}"/>
    <cellStyle name="Normal 3 24" xfId="32707" xr:uid="{65BA0220-73EE-4C40-A06B-5FD42FF6B259}"/>
    <cellStyle name="Normal 3 25" xfId="32708" xr:uid="{CFB7E473-E2EE-4CE3-8B83-4FE8BF167102}"/>
    <cellStyle name="Normal 3 26" xfId="32709" xr:uid="{B261C0CE-D32B-4632-B863-4744CCC0CA90}"/>
    <cellStyle name="Normal 3 27" xfId="32710" xr:uid="{703D7AE1-2763-4E75-AD5A-B34F71A81006}"/>
    <cellStyle name="Normal 3 28" xfId="32711" xr:uid="{56455AA1-9E77-4016-ABF2-C25EE6D4EF6F}"/>
    <cellStyle name="Normal 3 29" xfId="32712" xr:uid="{B845594D-F229-4F7C-8482-A67F4270119E}"/>
    <cellStyle name="Normal 3 3" xfId="26" xr:uid="{76BF989D-AF7D-4240-A8EC-999A59073C4A}"/>
    <cellStyle name="Normal 3 3 2" xfId="32713" xr:uid="{D70E4BCB-8DED-4C99-BB4A-0940BFB1707D}"/>
    <cellStyle name="Normal 3 3 3" xfId="1097" xr:uid="{C0F86283-257C-4F97-A8D3-FDA8E6A4D04D}"/>
    <cellStyle name="Normal 3 3 4" xfId="43995" xr:uid="{9035E0CA-5E65-4697-87DB-DB02DA446A43}"/>
    <cellStyle name="Normal 3 30" xfId="32714" xr:uid="{0A48A8D4-7DC9-4F58-9BF5-1B4EA5328601}"/>
    <cellStyle name="Normal 3 31" xfId="32715" xr:uid="{CAEBB67A-32CA-49C2-BADA-F6C1736FBBCD}"/>
    <cellStyle name="Normal 3 32" xfId="32716" xr:uid="{81410CFA-F634-44FF-B037-7DF7E02D5907}"/>
    <cellStyle name="Normal 3 33" xfId="32717" xr:uid="{5A3D9F83-2034-4E1C-8C14-D6FD4119B2A0}"/>
    <cellStyle name="Normal 3 34" xfId="32718" xr:uid="{CDAB0714-3DFF-4D47-A21C-567DC2CCC904}"/>
    <cellStyle name="Normal 3 35" xfId="32719" xr:uid="{D9BEAFF2-C61D-46F0-AEBF-D97D79EC6D50}"/>
    <cellStyle name="Normal 3 36" xfId="32720" xr:uid="{6384E4DB-4E9A-45BB-8D9D-E021F9327BB3}"/>
    <cellStyle name="Normal 3 37" xfId="32721" xr:uid="{811943A1-6AB5-409C-97B7-4027C27E2592}"/>
    <cellStyle name="Normal 3 38" xfId="32722" xr:uid="{9EDD0D16-4604-4B11-B148-009F7FA807B4}"/>
    <cellStyle name="Normal 3 39" xfId="32723" xr:uid="{D410F311-32E1-4A17-BA73-285C4038664F}"/>
    <cellStyle name="Normal 3 4" xfId="29" xr:uid="{56BEB99E-9C24-4978-A977-A3A80141902C}"/>
    <cellStyle name="Normal 3 4 2" xfId="32724" xr:uid="{81EB6B88-835C-4EDF-A14B-ADE27503FCB5}"/>
    <cellStyle name="Normal 3 4 3" xfId="1798" xr:uid="{3004DFAD-DA98-4368-BACB-6546ECDEB848}"/>
    <cellStyle name="Normal 3 4 4" xfId="43990" xr:uid="{B94EDD0E-685F-46B0-9438-CF22CC1312CD}"/>
    <cellStyle name="Normal 3 4 4 2" xfId="44007" xr:uid="{F51B037B-6AC2-457D-A618-7BBA3310D5DB}"/>
    <cellStyle name="Normal 3 4 4 3" xfId="44016" xr:uid="{A0FC8A26-1E22-4C01-8A1E-4351AA08B5D8}"/>
    <cellStyle name="Normal 3 4 4 4" xfId="44022" xr:uid="{0DBD6FDA-05E1-42FC-82D6-495E749F771C}"/>
    <cellStyle name="Normal 3 4 4 5" xfId="44029" xr:uid="{8D7FFA33-9D71-4760-B62E-FE63C599A510}"/>
    <cellStyle name="Normal 3 40" xfId="32725" xr:uid="{82B317CB-3496-4225-9DAC-B1C74F89E1E2}"/>
    <cellStyle name="Normal 3 41" xfId="32726" xr:uid="{6356834F-61C1-4ABE-BFEC-5754F98574D1}"/>
    <cellStyle name="Normal 3 42" xfId="32727" xr:uid="{F01C7379-149B-47DE-B999-A9F959CC7ACD}"/>
    <cellStyle name="Normal 3 43" xfId="32728" xr:uid="{F7556843-E81C-42CE-B358-8AFDA6BF3938}"/>
    <cellStyle name="Normal 3 44" xfId="32729" xr:uid="{58E02D68-8FB1-4645-8FC1-0354D97D41E1}"/>
    <cellStyle name="Normal 3 45" xfId="32730" xr:uid="{D7A1FCA0-5437-4B63-B888-E6A8A5C5765C}"/>
    <cellStyle name="Normal 3 46" xfId="32731" xr:uid="{5586DFCB-4831-416A-B0B8-CEC196CA3EE5}"/>
    <cellStyle name="Normal 3 47" xfId="32732" xr:uid="{0DB9FD09-3AEC-49AB-A89A-5C443A569108}"/>
    <cellStyle name="Normal 3 48" xfId="32733" xr:uid="{A507AFA1-E23E-406A-B683-DF6E0FD0A9FB}"/>
    <cellStyle name="Normal 3 49" xfId="32734" xr:uid="{799C0ACE-2EBA-42A2-9EAF-4A1367EB7874}"/>
    <cellStyle name="Normal 3 5" xfId="30" xr:uid="{5C8A15AE-0E82-4AF2-AF3B-D5F18CDCEC87}"/>
    <cellStyle name="Normal 3 5 2" xfId="32736" xr:uid="{340FE6D5-044A-4286-8AC6-0D76ACB0AA6D}"/>
    <cellStyle name="Normal 3 5 3" xfId="32737" xr:uid="{B83B8CA2-0BBB-4113-9E43-052B8CABEDD3}"/>
    <cellStyle name="Normal 3 5 4" xfId="32735" xr:uid="{CDC2631E-B481-403F-BD71-5989AE9CBE03}"/>
    <cellStyle name="Normal 3 5 5" xfId="43994" xr:uid="{681F8835-7F30-4BFD-9E3C-93D019B793A1}"/>
    <cellStyle name="Normal 3 5 5 2" xfId="44017" xr:uid="{84FB31B9-7088-45F8-81AC-1F444D562ADF}"/>
    <cellStyle name="Normal 3 5 5 3" xfId="44023" xr:uid="{8B4805E8-12B6-41A2-9859-D1C5C84DC376}"/>
    <cellStyle name="Normal 3 5 5 4" xfId="44030" xr:uid="{0BDD2621-3616-43F3-A1AD-0168CA2FDC4B}"/>
    <cellStyle name="Normal 3 50" xfId="32738" xr:uid="{D92B54CB-C7AA-4BC6-ACCA-F7C09F3C09C0}"/>
    <cellStyle name="Normal 3 51" xfId="32739" xr:uid="{71408C74-8646-4C79-82E8-D2A8F05F56A0}"/>
    <cellStyle name="Normal 3 52" xfId="43593" xr:uid="{7BF6DD46-7BF9-4A80-97DB-B50BAADB1819}"/>
    <cellStyle name="Normal 3 53" xfId="861" xr:uid="{ECF75B63-9278-4B3A-9398-65D07CAB4C16}"/>
    <cellStyle name="Normal 3 54" xfId="43980" xr:uid="{21542CFD-0644-4FCF-8BCA-C54331771BE4}"/>
    <cellStyle name="Normal 3 55" xfId="43989" xr:uid="{06047A6C-B7F2-4651-8D4D-4599E8E2BF36}"/>
    <cellStyle name="Normal 3 55 2" xfId="44005" xr:uid="{C73C80A7-A545-4A35-8B22-32AAEDE83DFE}"/>
    <cellStyle name="Normal 3 56" xfId="43997" xr:uid="{9AEED396-47A5-4F0B-A317-8C95953802FD}"/>
    <cellStyle name="Normal 3 57" xfId="44027" xr:uid="{8E3CB2F5-D350-4392-90C2-D4681E0B9B26}"/>
    <cellStyle name="Normal 3 6" xfId="32" xr:uid="{1E4BC971-4882-435F-9064-B501FBF67CE0}"/>
    <cellStyle name="Normal 3 6 2" xfId="32741" xr:uid="{A16898A4-A3F4-4CA9-A3A6-DED995D1DC21}"/>
    <cellStyle name="Normal 3 6 3" xfId="32740" xr:uid="{87C1D8B2-6A65-4C1F-99AF-A912474DF4AD}"/>
    <cellStyle name="Normal 3 6 4" xfId="43981" xr:uid="{3077C54B-9AD4-4F60-91F1-2AA95422F64C}"/>
    <cellStyle name="Normal 3 6 5" xfId="43993" xr:uid="{B9F46B98-68D6-4BF4-8A12-A4F16FC33572}"/>
    <cellStyle name="Normal 3 6 5 2" xfId="44000" xr:uid="{2F39A417-FE93-42BC-98E4-33C4BB76400C}"/>
    <cellStyle name="Normal 3 6 5 2 2" xfId="44012" xr:uid="{7377E442-A14F-4518-91A7-8F190BF9C8D9}"/>
    <cellStyle name="Normal 3 7" xfId="32742" xr:uid="{251BA2DD-889A-4666-A670-008CB0807AEA}"/>
    <cellStyle name="Normal 3 7 2" xfId="32743" xr:uid="{5EE846A5-1F91-4AFC-9646-2D531EAA7ECB}"/>
    <cellStyle name="Normal 3 7 2 2" xfId="32744" xr:uid="{B0C6D0DD-CA4E-4E2B-9F61-68DC39C4BC20}"/>
    <cellStyle name="Normal 3 7 2 2 2" xfId="32745" xr:uid="{E58EB191-2237-46F8-9B87-F83AA41A4B2F}"/>
    <cellStyle name="Normal 3 7 2 2 2 2" xfId="32746" xr:uid="{0300435B-80D3-476F-824C-F26FD901E747}"/>
    <cellStyle name="Normal 3 7 2 2 3" xfId="32747" xr:uid="{9186FA83-5E1A-4B1E-8BC0-F335852877CD}"/>
    <cellStyle name="Normal 3 7 2 3" xfId="32748" xr:uid="{3C6CC4FE-93AA-4D5F-AB6C-272442200B90}"/>
    <cellStyle name="Normal 3 7 2 3 2" xfId="32749" xr:uid="{8B495FAA-4546-49B1-BD73-F5EE798D4A8D}"/>
    <cellStyle name="Normal 3 7 3" xfId="32750" xr:uid="{445ACF94-1BEC-42FB-B2EC-C434B9206602}"/>
    <cellStyle name="Normal 3 7 4" xfId="32751" xr:uid="{4E735E53-0B84-4CAA-97D8-304C47DB36A2}"/>
    <cellStyle name="Normal 3 7 4 2" xfId="32752" xr:uid="{7520E844-E958-4EF5-8DD6-9B0A98A5381B}"/>
    <cellStyle name="Normal 3 7 5" xfId="32753" xr:uid="{49C77872-7248-4374-A7C0-E4008BF2AF19}"/>
    <cellStyle name="Normal 3 8" xfId="32754" xr:uid="{29FA0857-CAD1-4CB9-B45E-CD2469345E70}"/>
    <cellStyle name="Normal 3 9" xfId="32755" xr:uid="{08D15846-DE7A-4C13-AD56-A6E4AB580D54}"/>
    <cellStyle name="Normal 3_IRT_Planilha Básica_ v2010_CERRP" xfId="1799" xr:uid="{CB59A955-9080-47A2-A449-F24B22D4CD6F}"/>
    <cellStyle name="Normal 30" xfId="32756" xr:uid="{0B869662-F81E-403E-A114-D8DB1A3DA7F0}"/>
    <cellStyle name="Normal 30 10" xfId="32757" xr:uid="{78A52943-EE9F-40CF-999B-F11EAC4B7FD7}"/>
    <cellStyle name="Normal 30 10 10" xfId="32758" xr:uid="{126FCC37-3817-425A-B971-8140D7D5C02E}"/>
    <cellStyle name="Normal 30 10 11" xfId="32759" xr:uid="{8293C7DA-86FB-4B1B-A4D4-EDD3C652C9FA}"/>
    <cellStyle name="Normal 30 10 12" xfId="32760" xr:uid="{EE874048-B2E6-4682-ADEB-D7BB110AE822}"/>
    <cellStyle name="Normal 30 10 13" xfId="32761" xr:uid="{A411615B-4A3C-4761-8821-990395ED2859}"/>
    <cellStyle name="Normal 30 10 2" xfId="32762" xr:uid="{B9693CD1-1245-4C1A-98F7-4B96DFE09FFA}"/>
    <cellStyle name="Normal 30 10 2 2" xfId="32763" xr:uid="{DBA9821D-5643-4C20-BEC0-5FE2DAA375C8}"/>
    <cellStyle name="Normal 30 10 2 3" xfId="32764" xr:uid="{51DE28B0-FB4F-488E-8BE4-4A95E4339B99}"/>
    <cellStyle name="Normal 30 10 2 4" xfId="32765" xr:uid="{F69BEC73-34FB-4EC1-8321-0662AE73A181}"/>
    <cellStyle name="Normal 30 10 2 5" xfId="32766" xr:uid="{DE3515CA-AEF9-4AD0-8E56-864BD0BE1423}"/>
    <cellStyle name="Normal 30 10 2 6" xfId="32767" xr:uid="{A25CEDA8-914D-4405-872F-58AA8D17D6A2}"/>
    <cellStyle name="Normal 30 10 3" xfId="32768" xr:uid="{029FB853-E302-4772-AEA2-FBEE59E9E6A0}"/>
    <cellStyle name="Normal 30 10 3 2" xfId="32769" xr:uid="{9EF710A6-873A-4665-9DDA-85266D785269}"/>
    <cellStyle name="Normal 30 10 3 3" xfId="32770" xr:uid="{1260B6C7-265C-436B-B2C9-7E0DB27DF174}"/>
    <cellStyle name="Normal 30 10 3 4" xfId="32771" xr:uid="{BDE30DB0-1EAC-4D0C-A161-B9889C1B9007}"/>
    <cellStyle name="Normal 30 10 3 5" xfId="32772" xr:uid="{8C11774F-5903-47B1-8790-2F3F37C3CB98}"/>
    <cellStyle name="Normal 30 10 3 6" xfId="32773" xr:uid="{DC250F21-C7E6-4EB3-80FC-BC16BE41128E}"/>
    <cellStyle name="Normal 30 10 4" xfId="32774" xr:uid="{E1B4ABDB-0C2B-4385-BAC4-340C42223AC5}"/>
    <cellStyle name="Normal 30 10 4 2" xfId="32775" xr:uid="{10098FEB-4924-46AC-A143-DEB065229482}"/>
    <cellStyle name="Normal 30 10 4 3" xfId="32776" xr:uid="{AECB69EC-181A-446C-988A-A761689B0024}"/>
    <cellStyle name="Normal 30 10 4 4" xfId="32777" xr:uid="{0A768CDE-14DE-4D86-AF0E-073004DC8E78}"/>
    <cellStyle name="Normal 30 10 4 5" xfId="32778" xr:uid="{AC8A6035-4EA2-44EA-B929-3E9E58270C5E}"/>
    <cellStyle name="Normal 30 10 4 6" xfId="32779" xr:uid="{808FA86D-B0AA-4693-AA56-A138DF3195DC}"/>
    <cellStyle name="Normal 30 10 5" xfId="32780" xr:uid="{B73BEAFF-4BD9-49D3-AE64-60DF544D8BCA}"/>
    <cellStyle name="Normal 30 10 5 2" xfId="32781" xr:uid="{8199242A-F99D-4F16-ACB9-800BA65AD0B5}"/>
    <cellStyle name="Normal 30 10 5 3" xfId="32782" xr:uid="{1BF62D56-0CE2-454D-BFF2-C61AE7EB608B}"/>
    <cellStyle name="Normal 30 10 5 4" xfId="32783" xr:uid="{6DA47C01-E812-4DEB-8DCA-D9EF84817203}"/>
    <cellStyle name="Normal 30 10 5 5" xfId="32784" xr:uid="{A8A6C8FE-5052-4924-8D73-A62A2BC4C8E4}"/>
    <cellStyle name="Normal 30 10 5 6" xfId="32785" xr:uid="{FBA79A19-CC7C-4027-B336-20F19F135138}"/>
    <cellStyle name="Normal 30 10 6" xfId="32786" xr:uid="{4DEBD86D-2BFB-4154-8859-6ABFD23C01E2}"/>
    <cellStyle name="Normal 30 10 6 2" xfId="32787" xr:uid="{A24EC334-912C-4807-8EB8-39B2F90C46F4}"/>
    <cellStyle name="Normal 30 10 6 3" xfId="32788" xr:uid="{72FDDBD1-48CF-48EF-B33F-EB07A1B6845B}"/>
    <cellStyle name="Normal 30 10 6 4" xfId="32789" xr:uid="{D9E09A54-0455-41DB-83CF-D45759C64733}"/>
    <cellStyle name="Normal 30 10 6 5" xfId="32790" xr:uid="{7F9FE7DC-12DB-4E42-8F9D-F8F0F59D668A}"/>
    <cellStyle name="Normal 30 10 6 6" xfId="32791" xr:uid="{D7BD5647-0FBC-4CA2-AB79-7F2FEA35798A}"/>
    <cellStyle name="Normal 30 10 7" xfId="32792" xr:uid="{34052387-E239-4A73-865F-60E4BF899EEC}"/>
    <cellStyle name="Normal 30 10 7 2" xfId="32793" xr:uid="{717F02E5-2711-4AF4-A0C3-AE469AEE7A44}"/>
    <cellStyle name="Normal 30 10 7 3" xfId="32794" xr:uid="{D23AFC0D-3748-43CC-B04F-50E10B71AF9A}"/>
    <cellStyle name="Normal 30 10 7 4" xfId="32795" xr:uid="{862102C7-F344-4112-A4E0-319062E1F0D7}"/>
    <cellStyle name="Normal 30 10 7 5" xfId="32796" xr:uid="{904FD5E0-D41D-4164-AA14-1A52C55B7048}"/>
    <cellStyle name="Normal 30 10 7 6" xfId="32797" xr:uid="{D601AA2F-9DB6-444A-9E0C-98DA13E1F0AA}"/>
    <cellStyle name="Normal 30 10 8" xfId="32798" xr:uid="{058D5880-961C-4B0E-94D0-AFF995AEBDD9}"/>
    <cellStyle name="Normal 30 10 8 2" xfId="32799" xr:uid="{B254B434-60EB-4FB8-A58C-D9A3F6E8C3C2}"/>
    <cellStyle name="Normal 30 10 8 3" xfId="32800" xr:uid="{ACA7EF5E-AECD-4A78-863F-A5578209A44F}"/>
    <cellStyle name="Normal 30 10 8 4" xfId="32801" xr:uid="{D0F50721-91DD-41F7-950E-79133FBA851C}"/>
    <cellStyle name="Normal 30 10 8 5" xfId="32802" xr:uid="{F207ED9C-4002-4C78-BEB3-3D944C3D1130}"/>
    <cellStyle name="Normal 30 10 8 6" xfId="32803" xr:uid="{7F400476-5641-4AFB-B4FF-6673796C5AFE}"/>
    <cellStyle name="Normal 30 10 9" xfId="32804" xr:uid="{A57A8831-11B5-456D-8E55-138A7DB7E0DF}"/>
    <cellStyle name="Normal 30 11" xfId="32805" xr:uid="{DF759EB3-E399-4C6B-83AD-8A3307665FDD}"/>
    <cellStyle name="Normal 30 11 10" xfId="32806" xr:uid="{D3F151D9-F029-48C4-841D-94980A5543BC}"/>
    <cellStyle name="Normal 30 11 11" xfId="32807" xr:uid="{837FD472-EF9B-48D5-B6E0-084285446740}"/>
    <cellStyle name="Normal 30 11 12" xfId="32808" xr:uid="{BC025D80-28A4-4E42-94DE-488901C612AA}"/>
    <cellStyle name="Normal 30 11 13" xfId="32809" xr:uid="{83CC6911-00A9-42E6-9938-801CC7435D7E}"/>
    <cellStyle name="Normal 30 11 2" xfId="32810" xr:uid="{EEAB158E-C2F6-49A5-8C65-8826B1219B84}"/>
    <cellStyle name="Normal 30 11 2 2" xfId="32811" xr:uid="{23C95BB8-061E-499E-9C66-285B6F9A5763}"/>
    <cellStyle name="Normal 30 11 2 3" xfId="32812" xr:uid="{D47074FC-913D-4637-A04C-8B437B11F6C4}"/>
    <cellStyle name="Normal 30 11 2 4" xfId="32813" xr:uid="{2A8F29BD-663F-48BC-B164-844185E99CA8}"/>
    <cellStyle name="Normal 30 11 2 5" xfId="32814" xr:uid="{B50CF073-5DBD-4E97-8589-CA669ED1F878}"/>
    <cellStyle name="Normal 30 11 2 6" xfId="32815" xr:uid="{0B6071F2-2123-4A4E-B282-D8F132838ACB}"/>
    <cellStyle name="Normal 30 11 3" xfId="32816" xr:uid="{34149473-B3DE-4C03-8B9B-62470F7B58B6}"/>
    <cellStyle name="Normal 30 11 3 2" xfId="32817" xr:uid="{408B7C94-F728-4288-880C-14DA31FFB708}"/>
    <cellStyle name="Normal 30 11 3 3" xfId="32818" xr:uid="{BEFDEC8D-D366-4E50-93BE-BDDA7D1E67BE}"/>
    <cellStyle name="Normal 30 11 3 4" xfId="32819" xr:uid="{FDA1E801-CC69-47F6-8712-28F0981B379D}"/>
    <cellStyle name="Normal 30 11 3 5" xfId="32820" xr:uid="{B8A8BC01-FDCE-48BF-A692-3884F84D071C}"/>
    <cellStyle name="Normal 30 11 3 6" xfId="32821" xr:uid="{BAC7789A-823C-43DA-A475-4F1F4CC708CC}"/>
    <cellStyle name="Normal 30 11 4" xfId="32822" xr:uid="{DDB87454-8389-4D8C-AE2B-E1A3C9A0FE74}"/>
    <cellStyle name="Normal 30 11 4 2" xfId="32823" xr:uid="{F2F0CAAC-C8D6-4CC4-BD79-923A4DC181EA}"/>
    <cellStyle name="Normal 30 11 4 3" xfId="32824" xr:uid="{C20304EB-0B02-4825-BDB7-871F2E31F88F}"/>
    <cellStyle name="Normal 30 11 4 4" xfId="32825" xr:uid="{16055632-79E4-4D10-B27F-9DA30923E495}"/>
    <cellStyle name="Normal 30 11 4 5" xfId="32826" xr:uid="{E860BEB9-B89B-4CA7-8FD3-C20ACEB325BC}"/>
    <cellStyle name="Normal 30 11 4 6" xfId="32827" xr:uid="{963EB87B-C6B6-46EB-92F8-6AFA448D2F43}"/>
    <cellStyle name="Normal 30 11 5" xfId="32828" xr:uid="{A2B87E3B-B3BA-43C1-A720-794F5DF4A0B6}"/>
    <cellStyle name="Normal 30 11 5 2" xfId="32829" xr:uid="{1B41726F-2680-4089-B488-AC8521D2797A}"/>
    <cellStyle name="Normal 30 11 5 3" xfId="32830" xr:uid="{85B91BE8-D10F-43CF-B50B-1048C907ADBB}"/>
    <cellStyle name="Normal 30 11 5 4" xfId="32831" xr:uid="{E4342767-1C53-480A-8DCF-5DB56AB42B1A}"/>
    <cellStyle name="Normal 30 11 5 5" xfId="32832" xr:uid="{BDC4BD61-A6FF-4DF1-9271-10DD9B136516}"/>
    <cellStyle name="Normal 30 11 5 6" xfId="32833" xr:uid="{D84ED68B-73CF-4921-BAE4-DE82F0516A94}"/>
    <cellStyle name="Normal 30 11 6" xfId="32834" xr:uid="{4976A94D-CBB4-4AAF-BF76-93F41810B7C9}"/>
    <cellStyle name="Normal 30 11 6 2" xfId="32835" xr:uid="{9BC24BEF-06E4-4C4A-A438-5CCE56262C2D}"/>
    <cellStyle name="Normal 30 11 6 3" xfId="32836" xr:uid="{6EDC88C7-6106-4FA5-8AF1-2D53336CDCC5}"/>
    <cellStyle name="Normal 30 11 6 4" xfId="32837" xr:uid="{AAA02955-6412-4426-B8D3-C6FB63A3A852}"/>
    <cellStyle name="Normal 30 11 6 5" xfId="32838" xr:uid="{CFDE504B-4AC9-44D5-8DA5-F8206B11C866}"/>
    <cellStyle name="Normal 30 11 6 6" xfId="32839" xr:uid="{90355A7F-DFD2-426E-B557-7BE5A5AF47EA}"/>
    <cellStyle name="Normal 30 11 7" xfId="32840" xr:uid="{5C9AABEA-FF54-453C-A1C6-2B1B50AA9EE6}"/>
    <cellStyle name="Normal 30 11 7 2" xfId="32841" xr:uid="{08A5AF31-864A-436D-BCCB-E114DBA4B6CD}"/>
    <cellStyle name="Normal 30 11 7 3" xfId="32842" xr:uid="{5F0CAB25-643D-4FFE-9EA8-17C98E388FFA}"/>
    <cellStyle name="Normal 30 11 7 4" xfId="32843" xr:uid="{81B352FD-3FEA-49E5-AD60-F3484410C0FF}"/>
    <cellStyle name="Normal 30 11 7 5" xfId="32844" xr:uid="{C9EECAD3-B310-4CF6-B334-874930DCA359}"/>
    <cellStyle name="Normal 30 11 7 6" xfId="32845" xr:uid="{64CFDE9D-69A2-4E7E-840C-002D56F807CB}"/>
    <cellStyle name="Normal 30 11 8" xfId="32846" xr:uid="{A76086EE-875B-4064-B775-7CC571BB8E22}"/>
    <cellStyle name="Normal 30 11 8 2" xfId="32847" xr:uid="{FF67BE40-A76E-4944-8F72-144B1902DE82}"/>
    <cellStyle name="Normal 30 11 8 3" xfId="32848" xr:uid="{2307DAA4-ECB8-4206-BD01-91F9B5F0B4F7}"/>
    <cellStyle name="Normal 30 11 8 4" xfId="32849" xr:uid="{0D682C1F-B0D6-4235-BCE8-F0F5BD1904AB}"/>
    <cellStyle name="Normal 30 11 8 5" xfId="32850" xr:uid="{AE8BDE79-6907-4A94-9FC8-038CDFEB0820}"/>
    <cellStyle name="Normal 30 11 8 6" xfId="32851" xr:uid="{2AA7A48B-BC99-4317-8435-6EB7EF6C0F57}"/>
    <cellStyle name="Normal 30 11 9" xfId="32852" xr:uid="{E8E738AE-3C10-4C8A-AD3E-E9363FF8BB5F}"/>
    <cellStyle name="Normal 30 12" xfId="32853" xr:uid="{CF318AA1-0B43-448B-85DC-B3A0C6D41EB1}"/>
    <cellStyle name="Normal 30 12 2" xfId="32854" xr:uid="{A52327CE-857A-4127-9592-BE87B7CDCA8B}"/>
    <cellStyle name="Normal 30 12 3" xfId="32855" xr:uid="{F35256BE-DDC5-4833-8B14-4AB52A361C58}"/>
    <cellStyle name="Normal 30 12 4" xfId="32856" xr:uid="{3637AA9C-A37F-4D08-BA03-29EFE3C76E2E}"/>
    <cellStyle name="Normal 30 12 5" xfId="32857" xr:uid="{AE05B74C-4113-4830-9E0C-BE8DBD325CDB}"/>
    <cellStyle name="Normal 30 12 6" xfId="32858" xr:uid="{25F1D887-862E-446E-8F53-B8EC8DFE0A0D}"/>
    <cellStyle name="Normal 30 13" xfId="32859" xr:uid="{BA86E246-73BA-4194-923E-3095C816C633}"/>
    <cellStyle name="Normal 30 13 2" xfId="32860" xr:uid="{6CBD6942-35B6-4566-9375-36F00FD3FCAC}"/>
    <cellStyle name="Normal 30 13 3" xfId="32861" xr:uid="{84887BC4-295C-4104-BBED-ACC7D56AD128}"/>
    <cellStyle name="Normal 30 13 4" xfId="32862" xr:uid="{343EA40C-442C-47B1-B0DC-DCFB278A78EC}"/>
    <cellStyle name="Normal 30 13 5" xfId="32863" xr:uid="{1C4EC82F-2EB7-42A3-A2C5-25230F2B7A73}"/>
    <cellStyle name="Normal 30 13 6" xfId="32864" xr:uid="{A64F70F5-BD5A-4F57-A373-E89880EBA16D}"/>
    <cellStyle name="Normal 30 14" xfId="32865" xr:uid="{4B61A8E3-1A96-4BB5-A2F0-847CEE6A25FD}"/>
    <cellStyle name="Normal 30 14 2" xfId="32866" xr:uid="{228D62DE-9D24-40A7-A952-8EADA6425E56}"/>
    <cellStyle name="Normal 30 14 3" xfId="32867" xr:uid="{40BC52B9-A8AC-4B36-B4B4-3E8FA3C45673}"/>
    <cellStyle name="Normal 30 14 4" xfId="32868" xr:uid="{3DC1BD04-FAE2-41A0-B58B-E0A774541C92}"/>
    <cellStyle name="Normal 30 14 5" xfId="32869" xr:uid="{37055C4E-1FC7-426E-BBA8-023EDE71220F}"/>
    <cellStyle name="Normal 30 14 6" xfId="32870" xr:uid="{3F246D31-C24C-4FBC-930C-E7F8C1BF7437}"/>
    <cellStyle name="Normal 30 15" xfId="32871" xr:uid="{516E00C7-C8DA-4C8B-914A-8D91B89A2880}"/>
    <cellStyle name="Normal 30 15 2" xfId="32872" xr:uid="{1F5F9A29-3753-4B36-9CB3-A456795083F8}"/>
    <cellStyle name="Normal 30 15 3" xfId="32873" xr:uid="{47387CEB-AF5E-4DC4-8E1D-7CA4ADB2A90D}"/>
    <cellStyle name="Normal 30 15 4" xfId="32874" xr:uid="{EE254EDD-7292-4B52-9D0E-5EEB78031773}"/>
    <cellStyle name="Normal 30 15 5" xfId="32875" xr:uid="{65E82F61-871B-483B-AF6A-3764F5C7C3F2}"/>
    <cellStyle name="Normal 30 15 6" xfId="32876" xr:uid="{C975A1C1-41BA-4EFB-B6CB-CE244B904187}"/>
    <cellStyle name="Normal 30 16" xfId="32877" xr:uid="{6DE880D4-FB89-47F7-B809-BA36B378C374}"/>
    <cellStyle name="Normal 30 16 2" xfId="32878" xr:uid="{6C5E388C-7A80-49F9-8422-1723550A0B29}"/>
    <cellStyle name="Normal 30 16 3" xfId="32879" xr:uid="{9A4BBE22-26A7-4E4A-88FD-B94A91C18779}"/>
    <cellStyle name="Normal 30 16 4" xfId="32880" xr:uid="{8479F8AA-8482-47B9-8F4F-E077AB352F40}"/>
    <cellStyle name="Normal 30 16 5" xfId="32881" xr:uid="{110DECA6-13A0-40D0-96EE-5654D64EE52B}"/>
    <cellStyle name="Normal 30 16 6" xfId="32882" xr:uid="{4CCB9EE1-8A1D-474A-82EE-743EE840A6C9}"/>
    <cellStyle name="Normal 30 17" xfId="32883" xr:uid="{8A4AB773-9F06-4B7E-B511-462504ABD9F5}"/>
    <cellStyle name="Normal 30 17 2" xfId="32884" xr:uid="{67EB981C-2ADB-4074-8E65-AC4DD942178D}"/>
    <cellStyle name="Normal 30 17 3" xfId="32885" xr:uid="{253E4923-39FE-4105-A0B6-B0017C8F9F7D}"/>
    <cellStyle name="Normal 30 17 4" xfId="32886" xr:uid="{5050A699-7564-431D-AE0E-251F8BC01D26}"/>
    <cellStyle name="Normal 30 17 5" xfId="32887" xr:uid="{EB2151C8-097A-413D-8FC4-5C599F231D63}"/>
    <cellStyle name="Normal 30 17 6" xfId="32888" xr:uid="{A3957273-708A-432F-B287-5206BB6F008B}"/>
    <cellStyle name="Normal 30 18" xfId="32889" xr:uid="{B5278DDA-029D-4886-AA2C-B49A75824F77}"/>
    <cellStyle name="Normal 30 18 2" xfId="32890" xr:uid="{AFE3A352-29B6-40C8-ABC7-6E1C56EBDD01}"/>
    <cellStyle name="Normal 30 18 3" xfId="32891" xr:uid="{CE45AF82-296B-4395-9A60-2C8C9AB3472E}"/>
    <cellStyle name="Normal 30 18 4" xfId="32892" xr:uid="{59FCF1D2-2757-462E-AC30-D02FB6C95779}"/>
    <cellStyle name="Normal 30 18 5" xfId="32893" xr:uid="{03700BBF-B647-421F-A31B-F4F47277D431}"/>
    <cellStyle name="Normal 30 18 6" xfId="32894" xr:uid="{E168EF26-5A10-40E6-8E92-50C603644C26}"/>
    <cellStyle name="Normal 30 19" xfId="32895" xr:uid="{5D1EC6E4-D9D2-4794-9D71-C9365798F39A}"/>
    <cellStyle name="Normal 30 2" xfId="32896" xr:uid="{EA1E70D3-2BE2-4984-9052-6E492F7BC550}"/>
    <cellStyle name="Normal 30 2 10" xfId="32897" xr:uid="{185944B2-5FD2-4441-8EB8-AD807A2D8C63}"/>
    <cellStyle name="Normal 30 2 11" xfId="32898" xr:uid="{1EDC79C4-7D68-44E8-9668-92ECA3E21BF5}"/>
    <cellStyle name="Normal 30 2 12" xfId="32899" xr:uid="{75FBDB43-750F-46AC-A579-160BA1F1099F}"/>
    <cellStyle name="Normal 30 2 13" xfId="32900" xr:uid="{28308CEE-12F5-4136-9E59-1505F75E1A69}"/>
    <cellStyle name="Normal 30 2 2" xfId="32901" xr:uid="{487C82BD-B2C1-44CE-B72C-B1BE496094E9}"/>
    <cellStyle name="Normal 30 2 2 2" xfId="32902" xr:uid="{F9D1D3CD-8B09-491C-8DC4-0CB29A440877}"/>
    <cellStyle name="Normal 30 2 2 3" xfId="32903" xr:uid="{941970A3-9852-4E1F-9752-340BE315AA61}"/>
    <cellStyle name="Normal 30 2 2 4" xfId="32904" xr:uid="{86FA0D72-DF79-46C5-83F0-4AA3A64D3F1A}"/>
    <cellStyle name="Normal 30 2 2 5" xfId="32905" xr:uid="{B6028C2E-1A49-4888-8B9B-2ADD9F5587AB}"/>
    <cellStyle name="Normal 30 2 2 6" xfId="32906" xr:uid="{134A611D-78AA-4257-9AF0-AF4E5454F171}"/>
    <cellStyle name="Normal 30 2 3" xfId="32907" xr:uid="{C1537571-FF81-4F67-9C42-A40D280E12E4}"/>
    <cellStyle name="Normal 30 2 3 2" xfId="32908" xr:uid="{C64D270A-EB1F-4C08-ABC2-6E97E8A2B4C5}"/>
    <cellStyle name="Normal 30 2 3 3" xfId="32909" xr:uid="{90441297-5FB8-4F2A-BDF9-2914A66114F2}"/>
    <cellStyle name="Normal 30 2 3 4" xfId="32910" xr:uid="{9B4B5E33-1A5A-4EE1-8917-116D7C21262D}"/>
    <cellStyle name="Normal 30 2 3 5" xfId="32911" xr:uid="{16774B05-B219-45F3-912B-8317C9FDB557}"/>
    <cellStyle name="Normal 30 2 3 6" xfId="32912" xr:uid="{7F05CCBA-64D5-4043-A5E1-C2421C65C400}"/>
    <cellStyle name="Normal 30 2 4" xfId="32913" xr:uid="{C447717E-F187-45CC-92D5-6D323CD1A115}"/>
    <cellStyle name="Normal 30 2 4 2" xfId="32914" xr:uid="{43E0085B-8294-42F7-BA83-2FDD42073D45}"/>
    <cellStyle name="Normal 30 2 4 3" xfId="32915" xr:uid="{97E3EA15-8395-4FA3-8546-0C076C66BA4D}"/>
    <cellStyle name="Normal 30 2 4 4" xfId="32916" xr:uid="{BD9B526F-3A91-4030-A204-B34602341F59}"/>
    <cellStyle name="Normal 30 2 4 5" xfId="32917" xr:uid="{B027DC56-C9E1-480B-9B1B-D7527C356A7C}"/>
    <cellStyle name="Normal 30 2 4 6" xfId="32918" xr:uid="{18258144-7CC4-48E3-ABD1-AB9DA1D443A7}"/>
    <cellStyle name="Normal 30 2 5" xfId="32919" xr:uid="{A6592022-2710-4A24-834A-7A0B9F7F201E}"/>
    <cellStyle name="Normal 30 2 5 2" xfId="32920" xr:uid="{25A11C2C-1C6A-41DD-9E57-E02CC929C345}"/>
    <cellStyle name="Normal 30 2 5 3" xfId="32921" xr:uid="{4A331AAA-3242-416A-8FD0-02052D76B09F}"/>
    <cellStyle name="Normal 30 2 5 4" xfId="32922" xr:uid="{53E7DEEF-86D7-469D-944E-54BD63B737F6}"/>
    <cellStyle name="Normal 30 2 5 5" xfId="32923" xr:uid="{3B476B29-0AEC-409D-8958-9AB52623E45C}"/>
    <cellStyle name="Normal 30 2 5 6" xfId="32924" xr:uid="{AE780718-D743-4DAE-9407-12D6185AF704}"/>
    <cellStyle name="Normal 30 2 6" xfId="32925" xr:uid="{92CE1247-B3DB-404E-87E6-FB7875354FD9}"/>
    <cellStyle name="Normal 30 2 6 2" xfId="32926" xr:uid="{13C6537F-D67B-47FE-81D4-0587FF8C807D}"/>
    <cellStyle name="Normal 30 2 6 3" xfId="32927" xr:uid="{7C6E4D7F-5D4E-4CFC-BCB2-0F7EF52ABA46}"/>
    <cellStyle name="Normal 30 2 6 4" xfId="32928" xr:uid="{7FF046B9-676D-44FF-8731-E23B3A4C7CAB}"/>
    <cellStyle name="Normal 30 2 6 5" xfId="32929" xr:uid="{44003073-3E25-4789-8EE6-A4A71C00D1C2}"/>
    <cellStyle name="Normal 30 2 6 6" xfId="32930" xr:uid="{25EFF64D-C46F-4101-AB77-39978575297A}"/>
    <cellStyle name="Normal 30 2 7" xfId="32931" xr:uid="{7A57B414-29AB-472C-A0C7-2831FED4210F}"/>
    <cellStyle name="Normal 30 2 7 2" xfId="32932" xr:uid="{2D1C34A6-7D89-4984-AA8D-A0F948BC88DA}"/>
    <cellStyle name="Normal 30 2 7 3" xfId="32933" xr:uid="{4770D795-CFB4-4C0D-A463-88AD44D01999}"/>
    <cellStyle name="Normal 30 2 7 4" xfId="32934" xr:uid="{7C54BD0A-FD10-48BF-AA10-05EFD8698614}"/>
    <cellStyle name="Normal 30 2 7 5" xfId="32935" xr:uid="{9D420883-5672-4960-8619-4F1D62B59FA2}"/>
    <cellStyle name="Normal 30 2 7 6" xfId="32936" xr:uid="{05E3CE02-BB69-4982-B3D1-F92F3816CC9B}"/>
    <cellStyle name="Normal 30 2 8" xfId="32937" xr:uid="{2523A73B-2D15-4245-8D57-BEA1D95860C9}"/>
    <cellStyle name="Normal 30 2 8 2" xfId="32938" xr:uid="{A6BC574A-6386-4932-9131-A2A3FCD4DB7B}"/>
    <cellStyle name="Normal 30 2 8 3" xfId="32939" xr:uid="{91EBF3D4-53EB-46EF-BBD2-1E9EB8BF5E93}"/>
    <cellStyle name="Normal 30 2 8 4" xfId="32940" xr:uid="{B58EF3AF-C68B-4F63-9900-9D84130EE883}"/>
    <cellStyle name="Normal 30 2 8 5" xfId="32941" xr:uid="{DAB5F901-6F2D-48C2-A2F1-44AB1549A719}"/>
    <cellStyle name="Normal 30 2 8 6" xfId="32942" xr:uid="{7F84D3D0-51A5-4E3C-83CC-ECB9D0185C57}"/>
    <cellStyle name="Normal 30 2 9" xfId="32943" xr:uid="{4EB6775D-6AAA-4D44-9AB3-88F9B6637C7C}"/>
    <cellStyle name="Normal 30 20" xfId="32944" xr:uid="{6BD80862-68CF-4D0A-B8E9-177668C31B72}"/>
    <cellStyle name="Normal 30 21" xfId="32945" xr:uid="{B71E0306-85C5-4AFF-9AE3-D5E3139FC1A9}"/>
    <cellStyle name="Normal 30 22" xfId="32946" xr:uid="{1BDE4888-7156-4C0F-B3A1-C73176E7B57D}"/>
    <cellStyle name="Normal 30 23" xfId="32947" xr:uid="{A165352C-2332-4AFF-A005-B9762C96820A}"/>
    <cellStyle name="Normal 30 24" xfId="43594" xr:uid="{7F8DB1C2-8720-404E-9F10-A6205DFA5F2D}"/>
    <cellStyle name="Normal 30 3" xfId="32948" xr:uid="{3504CF3A-0441-4E90-A8D9-B424BEE7322F}"/>
    <cellStyle name="Normal 30 3 10" xfId="32949" xr:uid="{669B5BBB-E7E0-4088-BC69-FBE705C4FBA7}"/>
    <cellStyle name="Normal 30 3 11" xfId="32950" xr:uid="{43BDFCBE-9FA8-4DA4-B6E0-A767D73288A1}"/>
    <cellStyle name="Normal 30 3 12" xfId="32951" xr:uid="{CDE137A3-C1DF-4F22-A695-C8D3A5DE0041}"/>
    <cellStyle name="Normal 30 3 13" xfId="32952" xr:uid="{6680E531-EE02-478E-8B66-EA71C5A6AE50}"/>
    <cellStyle name="Normal 30 3 2" xfId="32953" xr:uid="{A8DE4FF5-0BA1-48E3-9195-4E9EA31D7D40}"/>
    <cellStyle name="Normal 30 3 2 2" xfId="32954" xr:uid="{B902D586-D96D-4B54-A8E5-08A707007FF6}"/>
    <cellStyle name="Normal 30 3 2 3" xfId="32955" xr:uid="{8BEC4418-07E1-40FE-83FC-E388676ED3FA}"/>
    <cellStyle name="Normal 30 3 2 4" xfId="32956" xr:uid="{5ECBE232-6F74-41EA-958F-1E3FEBE7CFB9}"/>
    <cellStyle name="Normal 30 3 2 5" xfId="32957" xr:uid="{A949E11A-2024-485A-833D-69F475EB79BE}"/>
    <cellStyle name="Normal 30 3 2 6" xfId="32958" xr:uid="{C51C1AF5-B2D5-45C8-B172-733ED16EF0CA}"/>
    <cellStyle name="Normal 30 3 3" xfId="32959" xr:uid="{726F139C-251E-42CD-9B88-B7D2730A81AF}"/>
    <cellStyle name="Normal 30 3 3 2" xfId="32960" xr:uid="{DC880FCE-2C98-4090-90AF-63BE1A53ECFE}"/>
    <cellStyle name="Normal 30 3 3 3" xfId="32961" xr:uid="{6A9421ED-8892-46D9-B164-8159281E4495}"/>
    <cellStyle name="Normal 30 3 3 4" xfId="32962" xr:uid="{646D7C1A-A883-4167-8E8F-D8E4360BC55D}"/>
    <cellStyle name="Normal 30 3 3 5" xfId="32963" xr:uid="{001B77B5-1E29-45F2-96CE-0A2A7AC766F8}"/>
    <cellStyle name="Normal 30 3 3 6" xfId="32964" xr:uid="{F8EF03F7-702D-4BC6-9D41-EBCD00ACD897}"/>
    <cellStyle name="Normal 30 3 4" xfId="32965" xr:uid="{5F49CA78-F4B7-416A-9413-93C589D1B4F9}"/>
    <cellStyle name="Normal 30 3 4 2" xfId="32966" xr:uid="{525BED9F-467C-4992-AAF7-110791EE2D30}"/>
    <cellStyle name="Normal 30 3 4 3" xfId="32967" xr:uid="{A8DF80A9-210B-49F6-A627-D9D3E57F1E14}"/>
    <cellStyle name="Normal 30 3 4 4" xfId="32968" xr:uid="{A493F190-DE67-4D6C-A5D4-0C0FAB7FFFA2}"/>
    <cellStyle name="Normal 30 3 4 5" xfId="32969" xr:uid="{C60B38BE-89AE-4028-AF42-3AFDABD25F99}"/>
    <cellStyle name="Normal 30 3 4 6" xfId="32970" xr:uid="{C8C3620D-5D0D-4C16-9A7A-B41E0146D4D4}"/>
    <cellStyle name="Normal 30 3 5" xfId="32971" xr:uid="{5A0024FE-81AC-4DAB-92F1-873C6BAA59BD}"/>
    <cellStyle name="Normal 30 3 5 2" xfId="32972" xr:uid="{A1C6EF71-4970-4CF2-B256-20E1E226710D}"/>
    <cellStyle name="Normal 30 3 5 3" xfId="32973" xr:uid="{825E4047-4E62-471A-AFD6-0EE16DB55873}"/>
    <cellStyle name="Normal 30 3 5 4" xfId="32974" xr:uid="{488EEA5C-10F2-4473-8502-AE6B168B1E8F}"/>
    <cellStyle name="Normal 30 3 5 5" xfId="32975" xr:uid="{5DA672E6-5C12-494B-9E2D-F8C7559425DC}"/>
    <cellStyle name="Normal 30 3 5 6" xfId="32976" xr:uid="{95CE844C-829A-4D1B-A4B6-2F7E6860C48A}"/>
    <cellStyle name="Normal 30 3 6" xfId="32977" xr:uid="{36ECE1DB-5A9B-49E7-ABF6-987DC8080C9C}"/>
    <cellStyle name="Normal 30 3 6 2" xfId="32978" xr:uid="{E97833DE-64C2-4323-AD17-35082546D0EB}"/>
    <cellStyle name="Normal 30 3 6 3" xfId="32979" xr:uid="{FC1DC954-1DF9-4D06-8F08-37B14AF48D33}"/>
    <cellStyle name="Normal 30 3 6 4" xfId="32980" xr:uid="{2A591A37-7857-4CA7-9FB1-6E1418C55EB6}"/>
    <cellStyle name="Normal 30 3 6 5" xfId="32981" xr:uid="{939AC6C5-E1CF-4CDC-B51E-A7BC662085F7}"/>
    <cellStyle name="Normal 30 3 6 6" xfId="32982" xr:uid="{0EBA370E-F637-4181-90B0-12B2986F94D8}"/>
    <cellStyle name="Normal 30 3 7" xfId="32983" xr:uid="{A0D3151A-B120-4A36-A972-21AA2920BC0C}"/>
    <cellStyle name="Normal 30 3 7 2" xfId="32984" xr:uid="{16F60854-54F7-44C8-A96C-C5895B8CE6F1}"/>
    <cellStyle name="Normal 30 3 7 3" xfId="32985" xr:uid="{B70A72BB-1082-44E3-8142-CCF292367CD3}"/>
    <cellStyle name="Normal 30 3 7 4" xfId="32986" xr:uid="{B796EF0D-C329-410E-9CB8-09E14E6529A3}"/>
    <cellStyle name="Normal 30 3 7 5" xfId="32987" xr:uid="{9EC94911-C845-4B85-88C9-66F1B9DCEE2A}"/>
    <cellStyle name="Normal 30 3 7 6" xfId="32988" xr:uid="{7870DC7C-AAB0-48E4-B56C-027F734B2E01}"/>
    <cellStyle name="Normal 30 3 8" xfId="32989" xr:uid="{E3FD53AF-EBB6-4926-A764-13C16CA98279}"/>
    <cellStyle name="Normal 30 3 8 2" xfId="32990" xr:uid="{9980209C-2767-47B4-8081-CC8BC10DDBCF}"/>
    <cellStyle name="Normal 30 3 8 3" xfId="32991" xr:uid="{AEB13316-5B30-441F-A385-ADD866B5C064}"/>
    <cellStyle name="Normal 30 3 8 4" xfId="32992" xr:uid="{C2B3AB81-0AFC-4376-A9D7-CAD02A64DAD1}"/>
    <cellStyle name="Normal 30 3 8 5" xfId="32993" xr:uid="{E15FFCF8-C8F9-497C-9C49-DA3D5B6B8E61}"/>
    <cellStyle name="Normal 30 3 8 6" xfId="32994" xr:uid="{4EC1734B-7377-4AF9-9190-F92417A220C6}"/>
    <cellStyle name="Normal 30 3 9" xfId="32995" xr:uid="{000D5C12-B9A1-40DF-AF27-48BA80420C47}"/>
    <cellStyle name="Normal 30 4" xfId="32996" xr:uid="{EDD9EF18-7A95-4957-BF4E-91B4DE613B3A}"/>
    <cellStyle name="Normal 30 4 10" xfId="32997" xr:uid="{8118B209-6895-461F-8960-7EA85F74698F}"/>
    <cellStyle name="Normal 30 4 11" xfId="32998" xr:uid="{2AC55339-163F-4590-9946-1C9CA9C34637}"/>
    <cellStyle name="Normal 30 4 12" xfId="32999" xr:uid="{54D909D2-EF44-4DAB-81B4-59BCD6F298EC}"/>
    <cellStyle name="Normal 30 4 13" xfId="33000" xr:uid="{068EEB40-0EBF-4607-9709-B0B3D4C07C96}"/>
    <cellStyle name="Normal 30 4 2" xfId="33001" xr:uid="{D9426759-CC2E-4952-B745-8B8BAB93B732}"/>
    <cellStyle name="Normal 30 4 2 2" xfId="33002" xr:uid="{96A7C835-B6F9-445C-BAFB-E7F6795A7187}"/>
    <cellStyle name="Normal 30 4 2 3" xfId="33003" xr:uid="{85B4BC76-607C-41B8-B7C7-B41EE814B22B}"/>
    <cellStyle name="Normal 30 4 2 4" xfId="33004" xr:uid="{C8B65484-B907-4F54-98AC-B9E1A6813934}"/>
    <cellStyle name="Normal 30 4 2 5" xfId="33005" xr:uid="{7E9A5B3C-BDB5-4719-BF61-B4A7FCC2FB78}"/>
    <cellStyle name="Normal 30 4 2 6" xfId="33006" xr:uid="{9F398239-ABD4-43C2-B57B-9ABC3CD585CD}"/>
    <cellStyle name="Normal 30 4 3" xfId="33007" xr:uid="{FD50C04F-412E-45AB-8985-DACBFBCFB130}"/>
    <cellStyle name="Normal 30 4 3 2" xfId="33008" xr:uid="{EE289CE1-DFB6-4683-9C5C-EDF64A9111E4}"/>
    <cellStyle name="Normal 30 4 3 3" xfId="33009" xr:uid="{A2081CD6-E77C-4930-9F08-E731C9F4F7C3}"/>
    <cellStyle name="Normal 30 4 3 4" xfId="33010" xr:uid="{37B9DE80-82AF-4434-ABD8-26ABF3D40610}"/>
    <cellStyle name="Normal 30 4 3 5" xfId="33011" xr:uid="{86EE7AE9-5222-4A1D-8966-52182B1840DA}"/>
    <cellStyle name="Normal 30 4 3 6" xfId="33012" xr:uid="{915A39DF-808F-4D3C-8FF5-C555CCE663BC}"/>
    <cellStyle name="Normal 30 4 4" xfId="33013" xr:uid="{FCA3F9AC-25E5-4FD3-A0AF-A310D3AC2B75}"/>
    <cellStyle name="Normal 30 4 4 2" xfId="33014" xr:uid="{7F49613F-D679-406F-A3FF-40915EAC4A12}"/>
    <cellStyle name="Normal 30 4 4 3" xfId="33015" xr:uid="{E94453C9-F7A1-424B-A9D6-98E8254B968F}"/>
    <cellStyle name="Normal 30 4 4 4" xfId="33016" xr:uid="{5BB3AA66-47FD-4AC8-9A6D-D4A3AB697D74}"/>
    <cellStyle name="Normal 30 4 4 5" xfId="33017" xr:uid="{2E70919C-EC93-4647-A18E-734B8BF080C6}"/>
    <cellStyle name="Normal 30 4 4 6" xfId="33018" xr:uid="{D8C29681-5431-4417-A5D9-C393E5A4DB81}"/>
    <cellStyle name="Normal 30 4 5" xfId="33019" xr:uid="{E6F5963D-B55D-42CB-8ABF-8FCD4A35E024}"/>
    <cellStyle name="Normal 30 4 5 2" xfId="33020" xr:uid="{95EF971C-0BD8-4DD2-9AD8-8CE71C024A40}"/>
    <cellStyle name="Normal 30 4 5 3" xfId="33021" xr:uid="{CA0DF451-8089-4CE6-8B04-75A7FA201C21}"/>
    <cellStyle name="Normal 30 4 5 4" xfId="33022" xr:uid="{574712D1-B876-4D34-9239-8605698FA3B2}"/>
    <cellStyle name="Normal 30 4 5 5" xfId="33023" xr:uid="{7C8BCAFD-248E-4F86-B180-06D19F94DB37}"/>
    <cellStyle name="Normal 30 4 5 6" xfId="33024" xr:uid="{CC1F420F-BEA6-4877-8DF4-A1A9DA5EBB62}"/>
    <cellStyle name="Normal 30 4 6" xfId="33025" xr:uid="{75CF1AD0-2D60-4611-8761-92A5293E7CDC}"/>
    <cellStyle name="Normal 30 4 6 2" xfId="33026" xr:uid="{B2AF7526-6741-41E4-98A6-54739B7EB3C1}"/>
    <cellStyle name="Normal 30 4 6 3" xfId="33027" xr:uid="{28AC9ED4-CB4D-43D7-B441-2B3E76F03203}"/>
    <cellStyle name="Normal 30 4 6 4" xfId="33028" xr:uid="{CA7554C2-B02D-453C-9D9F-8090207C7C33}"/>
    <cellStyle name="Normal 30 4 6 5" xfId="33029" xr:uid="{EDF694B7-5C9A-426D-BB78-63BB20B9C7E3}"/>
    <cellStyle name="Normal 30 4 6 6" xfId="33030" xr:uid="{1B655AA5-32E8-4D25-8582-2E2367B32A92}"/>
    <cellStyle name="Normal 30 4 7" xfId="33031" xr:uid="{7C17C1E8-22A8-4887-819C-9521CF72F676}"/>
    <cellStyle name="Normal 30 4 7 2" xfId="33032" xr:uid="{6752FAC4-9FA3-482A-9786-416FCBDDFFEE}"/>
    <cellStyle name="Normal 30 4 7 3" xfId="33033" xr:uid="{3682EA93-92A4-4802-9FC5-AF454DFA1952}"/>
    <cellStyle name="Normal 30 4 7 4" xfId="33034" xr:uid="{EA6A306D-0B22-41B1-AFAD-0A197AE803CD}"/>
    <cellStyle name="Normal 30 4 7 5" xfId="33035" xr:uid="{990C471C-5D6E-4BCF-8066-4FF7144D9C99}"/>
    <cellStyle name="Normal 30 4 7 6" xfId="33036" xr:uid="{D6D50222-D4A6-4F78-AE5D-B81A7944E43E}"/>
    <cellStyle name="Normal 30 4 8" xfId="33037" xr:uid="{FB955606-DADD-4003-8823-BA19CD89D311}"/>
    <cellStyle name="Normal 30 4 8 2" xfId="33038" xr:uid="{0917B8FA-4D60-4AF1-B0AA-5A5E6FFB75F9}"/>
    <cellStyle name="Normal 30 4 8 3" xfId="33039" xr:uid="{6EFCE2CA-D2A3-49DA-8C55-1BCE567CF79D}"/>
    <cellStyle name="Normal 30 4 8 4" xfId="33040" xr:uid="{978C9163-D2C2-4B04-ABD5-6522E27D00D6}"/>
    <cellStyle name="Normal 30 4 8 5" xfId="33041" xr:uid="{DF06220D-5660-425A-8B94-0A4BEA8B05E1}"/>
    <cellStyle name="Normal 30 4 8 6" xfId="33042" xr:uid="{89FBCAA7-9B1B-46AC-9E38-7AFCDAC0A328}"/>
    <cellStyle name="Normal 30 4 9" xfId="33043" xr:uid="{8E0CCF68-F4F8-46A0-9687-BF52882CB93F}"/>
    <cellStyle name="Normal 30 5" xfId="33044" xr:uid="{F687F111-6784-43BC-AFA8-C9A0A472D797}"/>
    <cellStyle name="Normal 30 5 10" xfId="33045" xr:uid="{E6D88B43-083D-4F1D-BF5E-B81596D7F4F0}"/>
    <cellStyle name="Normal 30 5 11" xfId="33046" xr:uid="{18660D69-A5E7-4F42-802C-1DF19FCE0132}"/>
    <cellStyle name="Normal 30 5 12" xfId="33047" xr:uid="{74905782-2312-4BFC-B363-CB4566AA4450}"/>
    <cellStyle name="Normal 30 5 13" xfId="33048" xr:uid="{B1B99B75-46C4-49D3-96CA-EF18201C5062}"/>
    <cellStyle name="Normal 30 5 2" xfId="33049" xr:uid="{68082299-F570-4A37-9B55-55C92FA5A146}"/>
    <cellStyle name="Normal 30 5 2 2" xfId="33050" xr:uid="{1BAD19B7-6156-4800-BA15-4CF5FC96F53B}"/>
    <cellStyle name="Normal 30 5 2 3" xfId="33051" xr:uid="{30A55F40-1348-4C4D-8229-2BF2E9409CEC}"/>
    <cellStyle name="Normal 30 5 2 4" xfId="33052" xr:uid="{34E4E91C-39EF-4E1E-890D-75FC5546ED3F}"/>
    <cellStyle name="Normal 30 5 2 5" xfId="33053" xr:uid="{9EE36ED7-F6DE-4C69-AEF9-DACC8B77125B}"/>
    <cellStyle name="Normal 30 5 2 6" xfId="33054" xr:uid="{46D900D9-CFA1-4102-8618-153B74F2DF5E}"/>
    <cellStyle name="Normal 30 5 3" xfId="33055" xr:uid="{BA46DC2B-A25A-4110-97D1-F8C8324615C5}"/>
    <cellStyle name="Normal 30 5 3 2" xfId="33056" xr:uid="{AD66DC8B-52DD-427A-9839-BEF7EB0277BC}"/>
    <cellStyle name="Normal 30 5 3 3" xfId="33057" xr:uid="{673ED2A7-D28C-4D2B-87DD-4175229EF53D}"/>
    <cellStyle name="Normal 30 5 3 4" xfId="33058" xr:uid="{5CE2368A-9F96-4665-BB08-33B758D202F9}"/>
    <cellStyle name="Normal 30 5 3 5" xfId="33059" xr:uid="{5F7ACBB4-5142-4219-A184-FF41518F82CB}"/>
    <cellStyle name="Normal 30 5 3 6" xfId="33060" xr:uid="{ED258BCE-46B5-42E5-ABA6-53985888B75D}"/>
    <cellStyle name="Normal 30 5 4" xfId="33061" xr:uid="{7C5EF0C4-134C-4D28-8A2F-B108207F96BB}"/>
    <cellStyle name="Normal 30 5 4 2" xfId="33062" xr:uid="{1F2789E6-1227-4286-97D3-79D39BE867F3}"/>
    <cellStyle name="Normal 30 5 4 3" xfId="33063" xr:uid="{A3B4421E-D5B0-447A-8ABD-8B27E6D030F1}"/>
    <cellStyle name="Normal 30 5 4 4" xfId="33064" xr:uid="{BA5F81D6-FFF5-417D-A5F0-095C079FB21A}"/>
    <cellStyle name="Normal 30 5 4 5" xfId="33065" xr:uid="{F3729727-25F6-475D-910A-8EDBC278BDDD}"/>
    <cellStyle name="Normal 30 5 4 6" xfId="33066" xr:uid="{09A2A81F-E93F-4828-A436-28AAF9B83F71}"/>
    <cellStyle name="Normal 30 5 5" xfId="33067" xr:uid="{D4AAAE75-A005-473E-BF5B-F7F10364BC25}"/>
    <cellStyle name="Normal 30 5 5 2" xfId="33068" xr:uid="{E7E4B02F-44EB-4811-B455-3E0189FA3269}"/>
    <cellStyle name="Normal 30 5 5 3" xfId="33069" xr:uid="{FF0881AA-8941-4499-9F09-AEC87E96E5AE}"/>
    <cellStyle name="Normal 30 5 5 4" xfId="33070" xr:uid="{721A7B92-2FF1-45E3-8F23-18E1E9DFBD0C}"/>
    <cellStyle name="Normal 30 5 5 5" xfId="33071" xr:uid="{9AA69265-CC03-4778-AC10-C3D3CBF3F6CA}"/>
    <cellStyle name="Normal 30 5 5 6" xfId="33072" xr:uid="{1CE841D1-54F1-4DF9-8F1B-8902799CFF57}"/>
    <cellStyle name="Normal 30 5 6" xfId="33073" xr:uid="{DA719F48-94B1-45BB-B567-ADB9C1974C20}"/>
    <cellStyle name="Normal 30 5 6 2" xfId="33074" xr:uid="{F6E81132-3DF7-4C93-831B-3CF531E3FA65}"/>
    <cellStyle name="Normal 30 5 6 3" xfId="33075" xr:uid="{B2F473DC-C586-45B5-B084-F9CC60EABB5F}"/>
    <cellStyle name="Normal 30 5 6 4" xfId="33076" xr:uid="{83CA5E3D-8E4E-48EF-8141-CF9EE00867F0}"/>
    <cellStyle name="Normal 30 5 6 5" xfId="33077" xr:uid="{02CC192F-5245-49F0-B956-5026813C9E27}"/>
    <cellStyle name="Normal 30 5 6 6" xfId="33078" xr:uid="{D1FD6FB6-9262-47A2-A0DB-547E8E0D4E62}"/>
    <cellStyle name="Normal 30 5 7" xfId="33079" xr:uid="{EAE59E64-1F4D-4990-B837-D4CF240E0ED5}"/>
    <cellStyle name="Normal 30 5 7 2" xfId="33080" xr:uid="{9A697D11-EF9B-4F6A-923B-F59005361627}"/>
    <cellStyle name="Normal 30 5 7 3" xfId="33081" xr:uid="{9EBC7F93-7322-403D-886B-657DB1A2EB3C}"/>
    <cellStyle name="Normal 30 5 7 4" xfId="33082" xr:uid="{9644DDF1-E062-49E5-81BA-BE6D127EF62A}"/>
    <cellStyle name="Normal 30 5 7 5" xfId="33083" xr:uid="{379F665D-D37A-4169-BF99-876EE622309D}"/>
    <cellStyle name="Normal 30 5 7 6" xfId="33084" xr:uid="{5C479B41-CAC6-46C2-95C9-5F36C704EE6C}"/>
    <cellStyle name="Normal 30 5 8" xfId="33085" xr:uid="{136A84DF-234F-469D-ABCF-D73D67A87B9B}"/>
    <cellStyle name="Normal 30 5 8 2" xfId="33086" xr:uid="{F24B8B98-F99D-49F3-AFC0-9857140A48C6}"/>
    <cellStyle name="Normal 30 5 8 3" xfId="33087" xr:uid="{5C6C2EBD-355C-43E7-B1FD-62A6618A9A41}"/>
    <cellStyle name="Normal 30 5 8 4" xfId="33088" xr:uid="{462803AA-AEED-48C9-BB38-5C906A3308A5}"/>
    <cellStyle name="Normal 30 5 8 5" xfId="33089" xr:uid="{B7AC963B-E7C7-4C53-95E6-C91AEBAA96C8}"/>
    <cellStyle name="Normal 30 5 8 6" xfId="33090" xr:uid="{C4DAF541-59E0-41C0-88A0-568E3A5AC707}"/>
    <cellStyle name="Normal 30 5 9" xfId="33091" xr:uid="{C423D5F3-37C2-4FBB-AC90-508B87AB3F56}"/>
    <cellStyle name="Normal 30 6" xfId="33092" xr:uid="{C1E992ED-469B-423D-8BEA-AB0C6452D7C6}"/>
    <cellStyle name="Normal 30 6 10" xfId="33093" xr:uid="{686092BE-E4B5-4F0E-A620-02BA4AF29FFA}"/>
    <cellStyle name="Normal 30 6 11" xfId="33094" xr:uid="{1C06C5A0-193F-44C8-8916-35EDFE25A5FD}"/>
    <cellStyle name="Normal 30 6 12" xfId="33095" xr:uid="{D183A25C-AD89-452A-8A91-25ACF409E0B3}"/>
    <cellStyle name="Normal 30 6 13" xfId="33096" xr:uid="{78B2A293-2D5F-4E1A-A8FE-4BAE1427733B}"/>
    <cellStyle name="Normal 30 6 2" xfId="33097" xr:uid="{142475D3-7D9F-44C6-9700-C05A0266D889}"/>
    <cellStyle name="Normal 30 6 2 2" xfId="33098" xr:uid="{EA2B4A82-5838-4405-B441-6174A2E47B21}"/>
    <cellStyle name="Normal 30 6 2 3" xfId="33099" xr:uid="{8C8A09D4-C02D-418D-B0ED-E782983CB9E2}"/>
    <cellStyle name="Normal 30 6 2 4" xfId="33100" xr:uid="{3F8815BC-7074-4B31-8D79-38CCD63B0F13}"/>
    <cellStyle name="Normal 30 6 2 5" xfId="33101" xr:uid="{B7155EC8-06CD-4145-877F-42A83D919F23}"/>
    <cellStyle name="Normal 30 6 2 6" xfId="33102" xr:uid="{B08EEC76-CB44-481D-BD57-52BEB4C55851}"/>
    <cellStyle name="Normal 30 6 3" xfId="33103" xr:uid="{C1C5825C-480F-41BE-8811-15A5D36AB159}"/>
    <cellStyle name="Normal 30 6 3 2" xfId="33104" xr:uid="{41376A36-9804-4486-91EA-FA0C01541201}"/>
    <cellStyle name="Normal 30 6 3 3" xfId="33105" xr:uid="{EC3B4C5A-5147-4E48-BA0D-D14C24C5706C}"/>
    <cellStyle name="Normal 30 6 3 4" xfId="33106" xr:uid="{5BC935F6-2404-4E76-943B-3D4D90BAD8AB}"/>
    <cellStyle name="Normal 30 6 3 5" xfId="33107" xr:uid="{887AAD76-B43C-4C11-BD91-938AC2E5C2D0}"/>
    <cellStyle name="Normal 30 6 3 6" xfId="33108" xr:uid="{C6D7A835-80E8-43AC-AB96-3B4712F10332}"/>
    <cellStyle name="Normal 30 6 4" xfId="33109" xr:uid="{5C47D604-78F2-41A2-AD48-17A16B0D5F5D}"/>
    <cellStyle name="Normal 30 6 4 2" xfId="33110" xr:uid="{C9D94C52-D70E-47EF-AE8C-35589F9FE102}"/>
    <cellStyle name="Normal 30 6 4 3" xfId="33111" xr:uid="{F0CD2ADA-BD2E-4EE7-9F60-B2F42605FA7C}"/>
    <cellStyle name="Normal 30 6 4 4" xfId="33112" xr:uid="{E53DEBEF-3D65-487A-AF02-9E5D344F337A}"/>
    <cellStyle name="Normal 30 6 4 5" xfId="33113" xr:uid="{96A2E503-346E-42CB-B729-82370B2CD8C0}"/>
    <cellStyle name="Normal 30 6 4 6" xfId="33114" xr:uid="{0672283F-106F-48B6-ABDA-61A21BFC6877}"/>
    <cellStyle name="Normal 30 6 5" xfId="33115" xr:uid="{23CBC781-02CB-4DFD-8E06-1E31D1AC87AE}"/>
    <cellStyle name="Normal 30 6 5 2" xfId="33116" xr:uid="{E8C8D226-54CF-4E33-9416-5130C503218E}"/>
    <cellStyle name="Normal 30 6 5 3" xfId="33117" xr:uid="{ECEA5623-0B23-4CFE-A64D-3CE05AA0FA73}"/>
    <cellStyle name="Normal 30 6 5 4" xfId="33118" xr:uid="{16D27786-3C35-4B93-93BA-F019A9293C5A}"/>
    <cellStyle name="Normal 30 6 5 5" xfId="33119" xr:uid="{49AD3D61-57DF-4985-8FF8-1878C247E361}"/>
    <cellStyle name="Normal 30 6 5 6" xfId="33120" xr:uid="{1272AA7E-8743-4C20-B0F4-F8E131E10DF7}"/>
    <cellStyle name="Normal 30 6 6" xfId="33121" xr:uid="{E87E5B19-8D7D-41D2-9AB9-83903E3001ED}"/>
    <cellStyle name="Normal 30 6 6 2" xfId="33122" xr:uid="{DCB98482-584E-48EB-890F-307E80274ABC}"/>
    <cellStyle name="Normal 30 6 6 3" xfId="33123" xr:uid="{3817DC68-BACB-4F61-9330-9B48B14B85F3}"/>
    <cellStyle name="Normal 30 6 6 4" xfId="33124" xr:uid="{A5F17564-9771-4D30-86C6-D3CCAD4240A3}"/>
    <cellStyle name="Normal 30 6 6 5" xfId="33125" xr:uid="{CFB39A3E-CFA0-43C0-9F0E-96B40BB5EA4D}"/>
    <cellStyle name="Normal 30 6 6 6" xfId="33126" xr:uid="{9DCBFDDE-73E0-464D-8ABB-1AA4533B0A5D}"/>
    <cellStyle name="Normal 30 6 7" xfId="33127" xr:uid="{68FCB96D-2DA9-4094-B92E-8C612FF2F2B1}"/>
    <cellStyle name="Normal 30 6 7 2" xfId="33128" xr:uid="{A7938971-6729-48AC-9CF0-03D40FFEEBFF}"/>
    <cellStyle name="Normal 30 6 7 3" xfId="33129" xr:uid="{D41B480B-0B98-40B1-B068-507B55F2E9DB}"/>
    <cellStyle name="Normal 30 6 7 4" xfId="33130" xr:uid="{CEE3CE0B-A0BF-4793-8786-140B8FCA83F6}"/>
    <cellStyle name="Normal 30 6 7 5" xfId="33131" xr:uid="{5E4FA900-2571-4402-99A2-EF57DCD36BF7}"/>
    <cellStyle name="Normal 30 6 7 6" xfId="33132" xr:uid="{566FD724-FED3-439D-91F2-D14CBBF8AF8F}"/>
    <cellStyle name="Normal 30 6 8" xfId="33133" xr:uid="{38A85D73-DF85-4D02-ADE7-87B5A1BF8101}"/>
    <cellStyle name="Normal 30 6 8 2" xfId="33134" xr:uid="{582A5C6E-75A2-4C01-8BE5-C3E6D5A3B921}"/>
    <cellStyle name="Normal 30 6 8 3" xfId="33135" xr:uid="{25505CCF-FD35-43D1-A2A2-081A6E8C6EC8}"/>
    <cellStyle name="Normal 30 6 8 4" xfId="33136" xr:uid="{F6BE15C2-4993-4B03-BD5D-2AFC7BFB0ECF}"/>
    <cellStyle name="Normal 30 6 8 5" xfId="33137" xr:uid="{D4EEB2F5-B7EF-4425-98D2-7FE67D2389AF}"/>
    <cellStyle name="Normal 30 6 8 6" xfId="33138" xr:uid="{75926A44-31E9-4303-939C-1E2440BAC6B2}"/>
    <cellStyle name="Normal 30 6 9" xfId="33139" xr:uid="{EA2BC8F1-7741-4FE8-B37A-F30E955B2B7D}"/>
    <cellStyle name="Normal 30 7" xfId="33140" xr:uid="{DEFDB840-C2D0-419D-88B7-52AA060ED522}"/>
    <cellStyle name="Normal 30 7 10" xfId="33141" xr:uid="{00C125AB-2E1D-413E-8208-FF5B1E4B7D95}"/>
    <cellStyle name="Normal 30 7 11" xfId="33142" xr:uid="{AFB9BD41-DFBC-42E2-8AA7-EA201EEACADF}"/>
    <cellStyle name="Normal 30 7 12" xfId="33143" xr:uid="{5992D3CC-BEFB-4DF5-8245-79310D793555}"/>
    <cellStyle name="Normal 30 7 13" xfId="33144" xr:uid="{3D469771-F4C2-48B5-B003-7EED86412CD9}"/>
    <cellStyle name="Normal 30 7 2" xfId="33145" xr:uid="{535CF30C-E71B-49DA-BB75-D7C4D24A0D12}"/>
    <cellStyle name="Normal 30 7 2 2" xfId="33146" xr:uid="{8CC881F3-E690-412E-B7CC-6741F16A486D}"/>
    <cellStyle name="Normal 30 7 2 3" xfId="33147" xr:uid="{1B814378-BCCF-42E1-97FC-71835C41F8CD}"/>
    <cellStyle name="Normal 30 7 2 4" xfId="33148" xr:uid="{FA64A011-E8C8-444B-9AAD-AA5D7CAF9F99}"/>
    <cellStyle name="Normal 30 7 2 5" xfId="33149" xr:uid="{66E351EC-57DB-4120-97E4-8605CA40099E}"/>
    <cellStyle name="Normal 30 7 2 6" xfId="33150" xr:uid="{126DA4BC-F0AC-463E-808D-D9160C753070}"/>
    <cellStyle name="Normal 30 7 3" xfId="33151" xr:uid="{2A97A556-657D-4E58-BB69-5335F63238DD}"/>
    <cellStyle name="Normal 30 7 3 2" xfId="33152" xr:uid="{D57DCB7A-F0CA-4F03-A326-C5D321BDF68D}"/>
    <cellStyle name="Normal 30 7 3 3" xfId="33153" xr:uid="{B7F2BC73-E1BE-4A6C-93C8-F8824C8074CA}"/>
    <cellStyle name="Normal 30 7 3 4" xfId="33154" xr:uid="{437D3AFD-84AE-457F-BCC2-38A1937C399C}"/>
    <cellStyle name="Normal 30 7 3 5" xfId="33155" xr:uid="{0E5F503E-DB67-40CD-847A-6CFEB29F1047}"/>
    <cellStyle name="Normal 30 7 3 6" xfId="33156" xr:uid="{20E5D734-4828-4520-AF21-DDF5D841F9FA}"/>
    <cellStyle name="Normal 30 7 4" xfId="33157" xr:uid="{D31C36CF-A9C8-429F-95A8-BC670DE4931C}"/>
    <cellStyle name="Normal 30 7 4 2" xfId="33158" xr:uid="{F4049BD3-19D5-489B-8DCC-11387087DC4D}"/>
    <cellStyle name="Normal 30 7 4 3" xfId="33159" xr:uid="{B3CF4410-4D1B-4BC2-A1F9-8F0DD046D485}"/>
    <cellStyle name="Normal 30 7 4 4" xfId="33160" xr:uid="{9E1F1920-8AD3-491A-9DB5-A932C9F1186F}"/>
    <cellStyle name="Normal 30 7 4 5" xfId="33161" xr:uid="{01589ECE-7DD3-4C5C-87FC-D7B6666EC9E3}"/>
    <cellStyle name="Normal 30 7 4 6" xfId="33162" xr:uid="{E5B8C40D-7408-4301-AB93-2DC146D07D5F}"/>
    <cellStyle name="Normal 30 7 5" xfId="33163" xr:uid="{9DF0174E-23AF-45BD-949A-B0D10D394183}"/>
    <cellStyle name="Normal 30 7 5 2" xfId="33164" xr:uid="{E5ED68E9-BEAB-4C9A-B060-0365F93E8E17}"/>
    <cellStyle name="Normal 30 7 5 3" xfId="33165" xr:uid="{40720C98-E8B7-4803-BE7B-A2A6F56A8B74}"/>
    <cellStyle name="Normal 30 7 5 4" xfId="33166" xr:uid="{C780A3E1-06F4-4416-AAE8-BC1C0FBDA841}"/>
    <cellStyle name="Normal 30 7 5 5" xfId="33167" xr:uid="{4929C677-5C3B-405E-9484-6F22A370EA36}"/>
    <cellStyle name="Normal 30 7 5 6" xfId="33168" xr:uid="{BEF51AAD-E8C0-4FDD-BA88-8A0AC3A3799D}"/>
    <cellStyle name="Normal 30 7 6" xfId="33169" xr:uid="{EF72617A-561E-4C76-99E8-8CD0EEC3EEB3}"/>
    <cellStyle name="Normal 30 7 6 2" xfId="33170" xr:uid="{2159828F-3FDD-4B5F-A537-847697590777}"/>
    <cellStyle name="Normal 30 7 6 3" xfId="33171" xr:uid="{AAC55F1B-8E72-4A9E-BE2F-69547FB34697}"/>
    <cellStyle name="Normal 30 7 6 4" xfId="33172" xr:uid="{A3D88363-5910-46F6-BB81-FEFD833EA59F}"/>
    <cellStyle name="Normal 30 7 6 5" xfId="33173" xr:uid="{8AA9C582-BB5F-4CE4-BABE-8380970DEF7D}"/>
    <cellStyle name="Normal 30 7 6 6" xfId="33174" xr:uid="{00809CF0-8607-4345-8C6B-E9749608BA66}"/>
    <cellStyle name="Normal 30 7 7" xfId="33175" xr:uid="{03C652ED-73C8-4D9F-B75C-870957F92AB3}"/>
    <cellStyle name="Normal 30 7 7 2" xfId="33176" xr:uid="{7725524B-A3AE-4BFE-AD0D-9B06FE809CAB}"/>
    <cellStyle name="Normal 30 7 7 3" xfId="33177" xr:uid="{C5284CC7-33F2-4EEF-A8BC-3FA7EE84EC75}"/>
    <cellStyle name="Normal 30 7 7 4" xfId="33178" xr:uid="{CAFAC072-8702-4E28-9993-4D3A0997325C}"/>
    <cellStyle name="Normal 30 7 7 5" xfId="33179" xr:uid="{6F68A59F-30CC-4E19-8922-4F53008D666A}"/>
    <cellStyle name="Normal 30 7 7 6" xfId="33180" xr:uid="{6B751A2F-54F0-404B-8F2B-F111DB16602D}"/>
    <cellStyle name="Normal 30 7 8" xfId="33181" xr:uid="{196FBAF1-C500-4395-81D4-31FDB169E0FD}"/>
    <cellStyle name="Normal 30 7 8 2" xfId="33182" xr:uid="{3E4CCDDE-505B-43F7-8FE3-00515AA62506}"/>
    <cellStyle name="Normal 30 7 8 3" xfId="33183" xr:uid="{FD494819-E3B9-4BB9-A1B7-BCCB212F0EC3}"/>
    <cellStyle name="Normal 30 7 8 4" xfId="33184" xr:uid="{1C9202E2-713B-4F7D-A664-C868C513D3B3}"/>
    <cellStyle name="Normal 30 7 8 5" xfId="33185" xr:uid="{8902C2C0-F2D7-4F44-B766-5BB3ADA9D265}"/>
    <cellStyle name="Normal 30 7 8 6" xfId="33186" xr:uid="{423BA495-7DE2-4B96-B971-12F4BF6C3077}"/>
    <cellStyle name="Normal 30 7 9" xfId="33187" xr:uid="{DA88C9F9-FF45-4153-B1C7-7F5DB2DCE21C}"/>
    <cellStyle name="Normal 30 8" xfId="33188" xr:uid="{1D1BA758-1E9C-48D3-BBC8-4AD7BDD420FB}"/>
    <cellStyle name="Normal 30 8 10" xfId="33189" xr:uid="{38225EDB-1883-4450-AA52-748C5BA76656}"/>
    <cellStyle name="Normal 30 8 11" xfId="33190" xr:uid="{DBF18CAB-B804-473E-B814-67522F070995}"/>
    <cellStyle name="Normal 30 8 12" xfId="33191" xr:uid="{42884FC8-7944-4AE0-A355-5A5B4F2834AB}"/>
    <cellStyle name="Normal 30 8 13" xfId="33192" xr:uid="{C4BCBFD6-0F93-4637-8DB4-CFFC5C9BC9F6}"/>
    <cellStyle name="Normal 30 8 2" xfId="33193" xr:uid="{E129A3F6-9729-446D-AA24-44228A7CF59F}"/>
    <cellStyle name="Normal 30 8 2 2" xfId="33194" xr:uid="{B4A714AD-32E4-40FF-B8A5-8266B99261A7}"/>
    <cellStyle name="Normal 30 8 2 3" xfId="33195" xr:uid="{5E780FD9-F3C2-4A55-8C49-0E02066F20D3}"/>
    <cellStyle name="Normal 30 8 2 4" xfId="33196" xr:uid="{AD96A4FE-3F44-4A18-A1BC-D5FAAB841AE9}"/>
    <cellStyle name="Normal 30 8 2 5" xfId="33197" xr:uid="{6E3A8141-8CE8-45F3-A83D-F15DAC2D3A54}"/>
    <cellStyle name="Normal 30 8 2 6" xfId="33198" xr:uid="{0D8390C6-FB9F-4E7D-B74D-348274BF001A}"/>
    <cellStyle name="Normal 30 8 3" xfId="33199" xr:uid="{7A4E27C0-93A3-4DDB-B063-B7E9553DA689}"/>
    <cellStyle name="Normal 30 8 3 2" xfId="33200" xr:uid="{D6DA47D8-D57F-4A5E-B510-FBD6F88681CD}"/>
    <cellStyle name="Normal 30 8 3 3" xfId="33201" xr:uid="{FEDE5FB0-3615-481A-9D66-6D45FBD31DF0}"/>
    <cellStyle name="Normal 30 8 3 4" xfId="33202" xr:uid="{1874452A-BB60-4A3E-850B-F2C8978EFB25}"/>
    <cellStyle name="Normal 30 8 3 5" xfId="33203" xr:uid="{C18DC7F5-3C37-46D9-9963-8EAB1C15C022}"/>
    <cellStyle name="Normal 30 8 3 6" xfId="33204" xr:uid="{5EEED1FA-9DAB-43C1-BF09-1D0F271A0C1A}"/>
    <cellStyle name="Normal 30 8 4" xfId="33205" xr:uid="{7FBEB021-25C8-41C3-A0F6-FE20287CC6FC}"/>
    <cellStyle name="Normal 30 8 4 2" xfId="33206" xr:uid="{6A5782A6-8A49-48CF-8FB6-913C9EDB61B1}"/>
    <cellStyle name="Normal 30 8 4 3" xfId="33207" xr:uid="{52A8DE02-9A21-4D13-8A7C-900C816FC136}"/>
    <cellStyle name="Normal 30 8 4 4" xfId="33208" xr:uid="{D66B2B6B-5C80-44B2-A8D0-B3BB976061E9}"/>
    <cellStyle name="Normal 30 8 4 5" xfId="33209" xr:uid="{F79A3097-EEB8-4BB7-93EB-4406AD89E7F2}"/>
    <cellStyle name="Normal 30 8 4 6" xfId="33210" xr:uid="{668D4CA1-3772-409C-B074-185EF3D60AB9}"/>
    <cellStyle name="Normal 30 8 5" xfId="33211" xr:uid="{9B94A68B-1B9E-453A-887E-8C72804EE29C}"/>
    <cellStyle name="Normal 30 8 5 2" xfId="33212" xr:uid="{9A44B372-2682-407D-8C71-05BCB33B0FF0}"/>
    <cellStyle name="Normal 30 8 5 3" xfId="33213" xr:uid="{3012B37A-5CB0-4DBA-8B10-3F97DBFFCEFD}"/>
    <cellStyle name="Normal 30 8 5 4" xfId="33214" xr:uid="{DC29F76C-9418-4285-A8F1-69D23F487069}"/>
    <cellStyle name="Normal 30 8 5 5" xfId="33215" xr:uid="{F8CA9B44-E5C5-4812-A6BF-9FC38342A96E}"/>
    <cellStyle name="Normal 30 8 5 6" xfId="33216" xr:uid="{65ABDB90-5E61-4A2D-81F4-1E8E23569668}"/>
    <cellStyle name="Normal 30 8 6" xfId="33217" xr:uid="{724FD536-B60C-4B4A-8559-6B34187F2441}"/>
    <cellStyle name="Normal 30 8 6 2" xfId="33218" xr:uid="{EF53DB61-7717-4F55-8A59-365D7E10F564}"/>
    <cellStyle name="Normal 30 8 6 3" xfId="33219" xr:uid="{8658EC01-3F85-4AE6-A86A-AEDE6306DA18}"/>
    <cellStyle name="Normal 30 8 6 4" xfId="33220" xr:uid="{4846631C-DEB8-4D6F-8539-35D86C48CBFA}"/>
    <cellStyle name="Normal 30 8 6 5" xfId="33221" xr:uid="{F9B34DFB-0EC7-4178-81BF-29107E8F8735}"/>
    <cellStyle name="Normal 30 8 6 6" xfId="33222" xr:uid="{80227485-0851-47EA-B10D-268B81925953}"/>
    <cellStyle name="Normal 30 8 7" xfId="33223" xr:uid="{3CBCE1B3-C066-4950-A05A-606E85DCE5A5}"/>
    <cellStyle name="Normal 30 8 7 2" xfId="33224" xr:uid="{1EA71FBE-395A-4654-A46F-21477F1616C1}"/>
    <cellStyle name="Normal 30 8 7 3" xfId="33225" xr:uid="{810A8FD8-16AC-41CA-8860-EBAB78E6697D}"/>
    <cellStyle name="Normal 30 8 7 4" xfId="33226" xr:uid="{B7B2815C-21A8-4393-AFD6-FFCF9D8BF74A}"/>
    <cellStyle name="Normal 30 8 7 5" xfId="33227" xr:uid="{33C76F3C-4CE5-4C9E-8FBD-3ACE4BE668A8}"/>
    <cellStyle name="Normal 30 8 7 6" xfId="33228" xr:uid="{AC985DC8-F513-4392-9134-4EAE01F2E7D8}"/>
    <cellStyle name="Normal 30 8 8" xfId="33229" xr:uid="{0FFF6384-8A2F-4462-BF4A-288164E17F05}"/>
    <cellStyle name="Normal 30 8 8 2" xfId="33230" xr:uid="{73EA49AB-CB4F-4AD3-96CA-3D1E5A0D16C8}"/>
    <cellStyle name="Normal 30 8 8 3" xfId="33231" xr:uid="{98C7C36C-85CF-49BF-9D15-5D36F9398894}"/>
    <cellStyle name="Normal 30 8 8 4" xfId="33232" xr:uid="{E0F429F1-CF27-40A5-89EE-F0F557DB9499}"/>
    <cellStyle name="Normal 30 8 8 5" xfId="33233" xr:uid="{6F47D87C-A949-4FBC-9449-1EC3AD27CC39}"/>
    <cellStyle name="Normal 30 8 8 6" xfId="33234" xr:uid="{FC2DDAA4-C7B6-4514-8ED3-2A67521EDED8}"/>
    <cellStyle name="Normal 30 8 9" xfId="33235" xr:uid="{95439C6D-D85B-4970-A1AA-ADF00FFCD4EE}"/>
    <cellStyle name="Normal 30 9" xfId="33236" xr:uid="{1836F19F-52E7-4403-A501-184C1346908E}"/>
    <cellStyle name="Normal 30 9 10" xfId="33237" xr:uid="{177DCBE5-E453-49A2-AAF3-4A821AAC84C0}"/>
    <cellStyle name="Normal 30 9 11" xfId="33238" xr:uid="{B29C5643-47E0-4492-8107-0B1A8160E651}"/>
    <cellStyle name="Normal 30 9 12" xfId="33239" xr:uid="{38B47994-5618-4095-AFB7-20019009386C}"/>
    <cellStyle name="Normal 30 9 13" xfId="33240" xr:uid="{EA75EBFD-E8A2-4272-A40C-E565A6C1057E}"/>
    <cellStyle name="Normal 30 9 2" xfId="33241" xr:uid="{580F7B06-7E33-4F30-A1E6-7657E4054D67}"/>
    <cellStyle name="Normal 30 9 2 2" xfId="33242" xr:uid="{212CBD42-EECB-48C7-BF76-E522A37601A9}"/>
    <cellStyle name="Normal 30 9 2 3" xfId="33243" xr:uid="{9493E2C0-81FB-467B-96FD-8683936806E5}"/>
    <cellStyle name="Normal 30 9 2 4" xfId="33244" xr:uid="{49AAA2D9-B3CF-4B74-9E21-9B76BE6AFA5D}"/>
    <cellStyle name="Normal 30 9 2 5" xfId="33245" xr:uid="{120F201A-F937-4910-BE62-5F3B3FBBC7A8}"/>
    <cellStyle name="Normal 30 9 2 6" xfId="33246" xr:uid="{BAEA1B46-D034-4860-B02F-E9507E29EB17}"/>
    <cellStyle name="Normal 30 9 3" xfId="33247" xr:uid="{CDBB897C-102C-4103-845D-60FD63EC1A25}"/>
    <cellStyle name="Normal 30 9 3 2" xfId="33248" xr:uid="{6EE31C08-CBB1-4DA0-A440-304D13401373}"/>
    <cellStyle name="Normal 30 9 3 3" xfId="33249" xr:uid="{29C8F2DA-7D83-4E98-A8D3-8BA53600F7A6}"/>
    <cellStyle name="Normal 30 9 3 4" xfId="33250" xr:uid="{1022D397-A536-4561-BCF9-CD884B158BA7}"/>
    <cellStyle name="Normal 30 9 3 5" xfId="33251" xr:uid="{0AF02194-E15F-4937-88AC-EE73391449AD}"/>
    <cellStyle name="Normal 30 9 3 6" xfId="33252" xr:uid="{D3DDE671-7A20-4E03-83E1-DF529B93D2B1}"/>
    <cellStyle name="Normal 30 9 4" xfId="33253" xr:uid="{F044CBE7-288F-4D5C-9821-3C560A19DE25}"/>
    <cellStyle name="Normal 30 9 4 2" xfId="33254" xr:uid="{B0972855-7EF2-4EF1-AE43-7329C2586470}"/>
    <cellStyle name="Normal 30 9 4 3" xfId="33255" xr:uid="{F6D7A575-DA0A-492E-97A8-D4B335051D1A}"/>
    <cellStyle name="Normal 30 9 4 4" xfId="33256" xr:uid="{DD82B159-7A3A-4065-B88E-A4EFB0DE0D90}"/>
    <cellStyle name="Normal 30 9 4 5" xfId="33257" xr:uid="{6826FF22-30A8-4EFC-95A7-C863AE773F3B}"/>
    <cellStyle name="Normal 30 9 4 6" xfId="33258" xr:uid="{AAAC8EE8-8441-43F1-B5B2-98F8C73820E7}"/>
    <cellStyle name="Normal 30 9 5" xfId="33259" xr:uid="{65C1A5EB-70DC-491D-BE35-5D4B887C5253}"/>
    <cellStyle name="Normal 30 9 5 2" xfId="33260" xr:uid="{EA64E8A2-C2CF-4C56-8DCA-48F9E92C30B1}"/>
    <cellStyle name="Normal 30 9 5 3" xfId="33261" xr:uid="{37927187-E6D2-4C39-9340-F02CA37A33A7}"/>
    <cellStyle name="Normal 30 9 5 4" xfId="33262" xr:uid="{4C7559D1-6A26-4315-BC71-2E19928A9269}"/>
    <cellStyle name="Normal 30 9 5 5" xfId="33263" xr:uid="{01862F3C-ED9B-438E-9E85-5C4BD33EFC70}"/>
    <cellStyle name="Normal 30 9 5 6" xfId="33264" xr:uid="{3E1FF725-208E-4691-AFDC-8E4563CD69E0}"/>
    <cellStyle name="Normal 30 9 6" xfId="33265" xr:uid="{3073E1EB-5EE2-49AE-A62F-2D605511B62B}"/>
    <cellStyle name="Normal 30 9 6 2" xfId="33266" xr:uid="{6C1650E2-52CA-4020-AE7F-C1194EB47D40}"/>
    <cellStyle name="Normal 30 9 6 3" xfId="33267" xr:uid="{18D2945C-9A92-41C7-8F8E-2F22E9980E98}"/>
    <cellStyle name="Normal 30 9 6 4" xfId="33268" xr:uid="{C35FA76A-65D3-42FD-A93C-4C9E16170323}"/>
    <cellStyle name="Normal 30 9 6 5" xfId="33269" xr:uid="{B3D3C987-7D5B-489D-9995-BC485D9EACF6}"/>
    <cellStyle name="Normal 30 9 6 6" xfId="33270" xr:uid="{C55AE858-EBDB-4B3E-B0EF-CBBA0205AB5C}"/>
    <cellStyle name="Normal 30 9 7" xfId="33271" xr:uid="{A5F65F2E-AEBA-477C-9A42-4A82592CE343}"/>
    <cellStyle name="Normal 30 9 7 2" xfId="33272" xr:uid="{6D8804E3-C65A-466D-98DA-61212F1364A5}"/>
    <cellStyle name="Normal 30 9 7 3" xfId="33273" xr:uid="{059DD4B3-5C19-45A9-A4D6-CBC1BABFE03D}"/>
    <cellStyle name="Normal 30 9 7 4" xfId="33274" xr:uid="{FDFFEC7E-52DD-4340-A04E-8194260AB690}"/>
    <cellStyle name="Normal 30 9 7 5" xfId="33275" xr:uid="{807506A4-EF4C-49A5-B596-9C4C2FEBEC2E}"/>
    <cellStyle name="Normal 30 9 7 6" xfId="33276" xr:uid="{483C8EE2-9D2F-4920-8E2D-1B4703039DD1}"/>
    <cellStyle name="Normal 30 9 8" xfId="33277" xr:uid="{447E5DA4-4206-4C4B-8C9C-D3F19EB17717}"/>
    <cellStyle name="Normal 30 9 8 2" xfId="33278" xr:uid="{3F1D8A15-23E2-4960-8E19-B3FF76F7785C}"/>
    <cellStyle name="Normal 30 9 8 3" xfId="33279" xr:uid="{E685A039-DE6D-42D1-92A7-078F185B54F4}"/>
    <cellStyle name="Normal 30 9 8 4" xfId="33280" xr:uid="{F7D31FE7-3A3B-4822-BCAB-AAC4F8D3B75C}"/>
    <cellStyle name="Normal 30 9 8 5" xfId="33281" xr:uid="{03947D40-5CB9-4E01-8F62-F1DFC2464E01}"/>
    <cellStyle name="Normal 30 9 8 6" xfId="33282" xr:uid="{32687600-F993-4026-AD95-A15BF9272A5B}"/>
    <cellStyle name="Normal 30 9 9" xfId="33283" xr:uid="{3BD25220-589E-4D14-BB3C-C369EF107D9C}"/>
    <cellStyle name="Normal 31" xfId="33284" xr:uid="{42B04E11-43A4-476E-B48A-4151147B2AAA}"/>
    <cellStyle name="Normal 31 10" xfId="33285" xr:uid="{90A0FDA0-436A-4A1D-B625-4C8D6CECF7F0}"/>
    <cellStyle name="Normal 31 10 10" xfId="33286" xr:uid="{B8CDEBF5-5C25-4792-88BF-CFFDF7CB21E5}"/>
    <cellStyle name="Normal 31 10 11" xfId="33287" xr:uid="{5E9D5D2E-E0E9-4DB3-AA5B-4919417FF191}"/>
    <cellStyle name="Normal 31 10 12" xfId="33288" xr:uid="{2DEC9516-4CF4-41B7-BEB8-6A03FD39822B}"/>
    <cellStyle name="Normal 31 10 13" xfId="33289" xr:uid="{1DC545B2-EA2A-4762-898C-E78A7483D35C}"/>
    <cellStyle name="Normal 31 10 2" xfId="33290" xr:uid="{984D350D-D2ED-41EA-9CCB-8A05F6DBE806}"/>
    <cellStyle name="Normal 31 10 2 2" xfId="33291" xr:uid="{60A77176-5F1C-4BF7-8E5B-73250459DBFE}"/>
    <cellStyle name="Normal 31 10 2 3" xfId="33292" xr:uid="{05E51DEE-3FDA-4406-AA51-41BB47746DF7}"/>
    <cellStyle name="Normal 31 10 2 4" xfId="33293" xr:uid="{899C0EA4-2C72-465F-8E0D-2857F3DBC3AA}"/>
    <cellStyle name="Normal 31 10 2 5" xfId="33294" xr:uid="{6CA115F9-16E4-421B-8017-E3D84D5AD9D5}"/>
    <cellStyle name="Normal 31 10 2 6" xfId="33295" xr:uid="{616AA2D6-4873-4AF3-BA94-9E323B546114}"/>
    <cellStyle name="Normal 31 10 3" xfId="33296" xr:uid="{A26A12A4-2EDE-430E-A25F-9E2044FE2D83}"/>
    <cellStyle name="Normal 31 10 3 2" xfId="33297" xr:uid="{9E5C152C-F019-4E3E-9CF8-B3AF82D50611}"/>
    <cellStyle name="Normal 31 10 3 3" xfId="33298" xr:uid="{00FA6856-B828-4B70-B57C-EF7DADAB2114}"/>
    <cellStyle name="Normal 31 10 3 4" xfId="33299" xr:uid="{4717D0C1-785C-484B-9188-72C266E4F63C}"/>
    <cellStyle name="Normal 31 10 3 5" xfId="33300" xr:uid="{81E17DFF-8FA4-4D61-86DD-78EA59D4AAFF}"/>
    <cellStyle name="Normal 31 10 3 6" xfId="33301" xr:uid="{AF78F178-6115-4AA4-BC5F-B4116E88023E}"/>
    <cellStyle name="Normal 31 10 4" xfId="33302" xr:uid="{63AA35DD-EBC8-4AF6-9F1E-4A39DA1CC451}"/>
    <cellStyle name="Normal 31 10 4 2" xfId="33303" xr:uid="{AD64E878-F24D-4547-A8FC-4D6C173C792F}"/>
    <cellStyle name="Normal 31 10 4 3" xfId="33304" xr:uid="{CD6231EB-0EAE-4172-8673-75400FE060FF}"/>
    <cellStyle name="Normal 31 10 4 4" xfId="33305" xr:uid="{E11657DF-41A8-4D05-99B6-7617CE0701C5}"/>
    <cellStyle name="Normal 31 10 4 5" xfId="33306" xr:uid="{DC734E2C-7B99-4467-B2B0-FBFF27ADE6A4}"/>
    <cellStyle name="Normal 31 10 4 6" xfId="33307" xr:uid="{5610E4FC-FD8A-49E9-9EF8-A6CAB2C06587}"/>
    <cellStyle name="Normal 31 10 5" xfId="33308" xr:uid="{A754B6C1-86A6-4E67-BED8-16CD205A3F1F}"/>
    <cellStyle name="Normal 31 10 5 2" xfId="33309" xr:uid="{8054DEC2-835E-41EC-80EC-78F57FC2BE24}"/>
    <cellStyle name="Normal 31 10 5 3" xfId="33310" xr:uid="{AAAA6921-1ABD-46F4-B5A2-0D65AAD4DE24}"/>
    <cellStyle name="Normal 31 10 5 4" xfId="33311" xr:uid="{426CF6ED-8E81-422B-AB12-D2A5AC48DA2B}"/>
    <cellStyle name="Normal 31 10 5 5" xfId="33312" xr:uid="{0E4FFE99-1D07-4363-8AFC-1E8ED9A55129}"/>
    <cellStyle name="Normal 31 10 5 6" xfId="33313" xr:uid="{CAFB5760-FB55-4ABC-BA41-8B11882233D3}"/>
    <cellStyle name="Normal 31 10 6" xfId="33314" xr:uid="{B06A6DF8-9C47-48C2-8890-6B0E23BFA15B}"/>
    <cellStyle name="Normal 31 10 6 2" xfId="33315" xr:uid="{529EE6A8-1055-4B73-9995-3E88E9AB8CB7}"/>
    <cellStyle name="Normal 31 10 6 3" xfId="33316" xr:uid="{AE3FA6E6-84CD-42B2-AC9B-ECF1CE523B7B}"/>
    <cellStyle name="Normal 31 10 6 4" xfId="33317" xr:uid="{3856B857-2586-406B-B3FA-4DDE3AB57386}"/>
    <cellStyle name="Normal 31 10 6 5" xfId="33318" xr:uid="{40F4DD42-5D41-48B3-B3D3-D72BEEDC1DC4}"/>
    <cellStyle name="Normal 31 10 6 6" xfId="33319" xr:uid="{0A91FE66-2D29-4DCA-8EB1-3A51DE13552F}"/>
    <cellStyle name="Normal 31 10 7" xfId="33320" xr:uid="{48BFAF38-154A-4BC4-BC25-13F88A91BFCB}"/>
    <cellStyle name="Normal 31 10 7 2" xfId="33321" xr:uid="{AB1A041B-D225-4EC0-86F5-8E29582E31FA}"/>
    <cellStyle name="Normal 31 10 7 3" xfId="33322" xr:uid="{8BF09C70-44C1-4D1E-B149-EC3E8EA46663}"/>
    <cellStyle name="Normal 31 10 7 4" xfId="33323" xr:uid="{E3AAF0EB-3C4A-43B8-9D9A-B01F2B946095}"/>
    <cellStyle name="Normal 31 10 7 5" xfId="33324" xr:uid="{187C1513-8C1C-48F8-A92D-205C9AD0BCE9}"/>
    <cellStyle name="Normal 31 10 7 6" xfId="33325" xr:uid="{B45A8299-1C79-4474-B9C1-B4B7E3DF669E}"/>
    <cellStyle name="Normal 31 10 8" xfId="33326" xr:uid="{A4D9B73E-5F35-46BC-AF1C-FAF7D2BDE883}"/>
    <cellStyle name="Normal 31 10 8 2" xfId="33327" xr:uid="{48284C9E-92FD-4DF9-9E26-A5FF20168D7C}"/>
    <cellStyle name="Normal 31 10 8 3" xfId="33328" xr:uid="{DC90C382-5D36-44A1-93C5-BCF0AAB79B39}"/>
    <cellStyle name="Normal 31 10 8 4" xfId="33329" xr:uid="{C73D0490-B397-43D0-9C42-8FDC62873E88}"/>
    <cellStyle name="Normal 31 10 8 5" xfId="33330" xr:uid="{01C5F1BB-B144-4423-A92E-44AAE112FB2E}"/>
    <cellStyle name="Normal 31 10 8 6" xfId="33331" xr:uid="{D98F6BF0-801C-4538-94BD-2A1D3C84EA1A}"/>
    <cellStyle name="Normal 31 10 9" xfId="33332" xr:uid="{CBDE154B-3D7D-4010-9B22-7E317A2E8C9B}"/>
    <cellStyle name="Normal 31 11" xfId="33333" xr:uid="{5D55137F-E043-49D9-90EB-ACAA61E7A410}"/>
    <cellStyle name="Normal 31 11 10" xfId="33334" xr:uid="{98F9B278-A489-41CE-833D-ABD99E400CFE}"/>
    <cellStyle name="Normal 31 11 11" xfId="33335" xr:uid="{4AEE45DC-0B14-4B5C-BDE8-4B6862F37F6C}"/>
    <cellStyle name="Normal 31 11 12" xfId="33336" xr:uid="{F1A30C21-4770-4618-9052-7DF6BC64D42C}"/>
    <cellStyle name="Normal 31 11 13" xfId="33337" xr:uid="{7F69EFE6-93C8-458C-8F80-12DAEF877F5A}"/>
    <cellStyle name="Normal 31 11 2" xfId="33338" xr:uid="{304606C2-E798-42D1-B582-F7C3FF074ECC}"/>
    <cellStyle name="Normal 31 11 2 2" xfId="33339" xr:uid="{107024CE-952C-4406-A13E-5C6EAA1523D1}"/>
    <cellStyle name="Normal 31 11 2 3" xfId="33340" xr:uid="{A20B27FA-8D31-4E03-A2A4-9A6869C9AFBB}"/>
    <cellStyle name="Normal 31 11 2 4" xfId="33341" xr:uid="{784258F9-7C83-429E-A1F2-DEDE0E6AE402}"/>
    <cellStyle name="Normal 31 11 2 5" xfId="33342" xr:uid="{A7246F84-47E6-4DB8-895C-7DAC5DFA156C}"/>
    <cellStyle name="Normal 31 11 2 6" xfId="33343" xr:uid="{D78F022E-E83F-4111-8841-19A565190450}"/>
    <cellStyle name="Normal 31 11 3" xfId="33344" xr:uid="{14BB5D09-ED4E-4AFD-861D-6FE0DBAB3EA7}"/>
    <cellStyle name="Normal 31 11 3 2" xfId="33345" xr:uid="{AD78700A-D7F4-44DD-90F6-8B071541D544}"/>
    <cellStyle name="Normal 31 11 3 3" xfId="33346" xr:uid="{1E154170-A4C3-4918-8C4D-9A596BBE03E2}"/>
    <cellStyle name="Normal 31 11 3 4" xfId="33347" xr:uid="{9E4EB935-6419-4CB5-A250-DB39C1F23022}"/>
    <cellStyle name="Normal 31 11 3 5" xfId="33348" xr:uid="{32FE7774-A47E-42CD-A5EC-A85B32CDC2AD}"/>
    <cellStyle name="Normal 31 11 3 6" xfId="33349" xr:uid="{7CC53805-223D-4657-B283-C63962AC82A7}"/>
    <cellStyle name="Normal 31 11 4" xfId="33350" xr:uid="{9AA52A8C-25A0-4D3B-B251-771E19CB98DA}"/>
    <cellStyle name="Normal 31 11 4 2" xfId="33351" xr:uid="{239B8514-355F-440F-8CEA-F200EDC0A04F}"/>
    <cellStyle name="Normal 31 11 4 3" xfId="33352" xr:uid="{7B94E71B-1F28-440D-8682-AEB5B81A8A82}"/>
    <cellStyle name="Normal 31 11 4 4" xfId="33353" xr:uid="{8FB91B83-7863-4E79-AE74-4C909837D8A0}"/>
    <cellStyle name="Normal 31 11 4 5" xfId="33354" xr:uid="{09152F5A-6F53-473E-955A-5474DCE4845E}"/>
    <cellStyle name="Normal 31 11 4 6" xfId="33355" xr:uid="{DD4ABA7A-F1D9-4CC9-B965-6F7C76F29704}"/>
    <cellStyle name="Normal 31 11 5" xfId="33356" xr:uid="{22AA7D65-998C-404D-8202-792ADEE4DFFF}"/>
    <cellStyle name="Normal 31 11 5 2" xfId="33357" xr:uid="{DB043ACC-D65C-4524-82B6-963A40D0D940}"/>
    <cellStyle name="Normal 31 11 5 3" xfId="33358" xr:uid="{EA6B7A38-C294-425C-83DF-FDC2074523EA}"/>
    <cellStyle name="Normal 31 11 5 4" xfId="33359" xr:uid="{09EE874C-DCE2-495A-910F-95388EAF8462}"/>
    <cellStyle name="Normal 31 11 5 5" xfId="33360" xr:uid="{897687CC-4C20-493D-9004-A815B15155EB}"/>
    <cellStyle name="Normal 31 11 5 6" xfId="33361" xr:uid="{CA71F2BE-B7D2-45D7-A741-7A8DFED6D4F5}"/>
    <cellStyle name="Normal 31 11 6" xfId="33362" xr:uid="{5BE7B271-E135-41D1-B99E-71B7C10A9FD1}"/>
    <cellStyle name="Normal 31 11 6 2" xfId="33363" xr:uid="{DE503C59-2532-4C0D-9153-C71CB6106BA1}"/>
    <cellStyle name="Normal 31 11 6 3" xfId="33364" xr:uid="{938F581D-A1B3-47CA-8FAF-C9874164C2CE}"/>
    <cellStyle name="Normal 31 11 6 4" xfId="33365" xr:uid="{B52385A8-F75F-4EA4-8117-9ECFAA2BDD9D}"/>
    <cellStyle name="Normal 31 11 6 5" xfId="33366" xr:uid="{DE18F723-1C9D-4E2F-8100-AD8901184BA7}"/>
    <cellStyle name="Normal 31 11 6 6" xfId="33367" xr:uid="{186D2D58-6C1E-4FD4-BB6D-5769C534E780}"/>
    <cellStyle name="Normal 31 11 7" xfId="33368" xr:uid="{52B32506-F520-4D49-A3A2-DBF230FCCA59}"/>
    <cellStyle name="Normal 31 11 7 2" xfId="33369" xr:uid="{928D0244-984B-4E80-A33B-5F349B538455}"/>
    <cellStyle name="Normal 31 11 7 3" xfId="33370" xr:uid="{A4AF4347-8460-4682-97E6-84BAB9D209C1}"/>
    <cellStyle name="Normal 31 11 7 4" xfId="33371" xr:uid="{D0AF7ED3-826B-418A-BC41-5B1B1142650C}"/>
    <cellStyle name="Normal 31 11 7 5" xfId="33372" xr:uid="{8B005408-722A-42A3-9556-391FDD478B98}"/>
    <cellStyle name="Normal 31 11 7 6" xfId="33373" xr:uid="{22EA81DB-7BBD-473A-BD77-CA89873D79F9}"/>
    <cellStyle name="Normal 31 11 8" xfId="33374" xr:uid="{3A56337A-471F-48DF-88B5-B52B0298E449}"/>
    <cellStyle name="Normal 31 11 8 2" xfId="33375" xr:uid="{B28AB897-C4EA-4958-B1E2-54BE4F9C07AB}"/>
    <cellStyle name="Normal 31 11 8 3" xfId="33376" xr:uid="{70112736-053A-45C1-A475-7EAD91F6C2D9}"/>
    <cellStyle name="Normal 31 11 8 4" xfId="33377" xr:uid="{F664138B-1088-47A4-8D24-1DE75AFEF743}"/>
    <cellStyle name="Normal 31 11 8 5" xfId="33378" xr:uid="{C74813D4-CC3F-4426-A5C3-AB1B79F24470}"/>
    <cellStyle name="Normal 31 11 8 6" xfId="33379" xr:uid="{E86D0AE1-20B7-4399-AE68-A323B9C84B84}"/>
    <cellStyle name="Normal 31 11 9" xfId="33380" xr:uid="{769FF67C-6F36-4B07-B710-9BE63C4B0C92}"/>
    <cellStyle name="Normal 31 12" xfId="33381" xr:uid="{2D7CF45E-2D2A-44CD-A7CE-F57F041616E8}"/>
    <cellStyle name="Normal 31 12 2" xfId="33382" xr:uid="{FC456FE4-7F76-43DC-88BF-19C27AE61785}"/>
    <cellStyle name="Normal 31 12 3" xfId="33383" xr:uid="{947EA96E-7793-4797-95F3-C82579D8457D}"/>
    <cellStyle name="Normal 31 12 4" xfId="33384" xr:uid="{A6DC72A6-800F-413B-8902-F3308EF42867}"/>
    <cellStyle name="Normal 31 12 5" xfId="33385" xr:uid="{16599B77-38CA-4567-8587-D9C1ED8514CF}"/>
    <cellStyle name="Normal 31 12 6" xfId="33386" xr:uid="{852A9A64-8DAC-4646-AE05-4843706AFE90}"/>
    <cellStyle name="Normal 31 13" xfId="33387" xr:uid="{E4F749E7-DA1C-400A-8AB7-38C8ED1A6418}"/>
    <cellStyle name="Normal 31 13 2" xfId="33388" xr:uid="{A4E1F4B3-655A-4EFF-B669-F36F894E18CB}"/>
    <cellStyle name="Normal 31 13 3" xfId="33389" xr:uid="{10BA5463-8098-4008-B2E0-101B62EF7414}"/>
    <cellStyle name="Normal 31 13 4" xfId="33390" xr:uid="{1C3606C1-D472-4507-8830-8296F7D793F3}"/>
    <cellStyle name="Normal 31 13 5" xfId="33391" xr:uid="{19B9BF11-9831-4098-9348-B13A2330B0ED}"/>
    <cellStyle name="Normal 31 13 6" xfId="33392" xr:uid="{150BA6D6-36EF-46B8-B473-DE6B016CFF1A}"/>
    <cellStyle name="Normal 31 14" xfId="33393" xr:uid="{FB51BB58-1786-4F73-8C09-F2AB73FADBC6}"/>
    <cellStyle name="Normal 31 14 2" xfId="33394" xr:uid="{F3BE2BDA-C40B-4DD0-8D7B-3C40BCB1575D}"/>
    <cellStyle name="Normal 31 14 3" xfId="33395" xr:uid="{B2393A3B-3BFE-478D-AFF5-29D8AFF326E8}"/>
    <cellStyle name="Normal 31 14 4" xfId="33396" xr:uid="{7A3FE2B2-8140-4A43-B71A-CCE13079703C}"/>
    <cellStyle name="Normal 31 14 5" xfId="33397" xr:uid="{2E518D4C-E5A3-4B92-8492-26781050586A}"/>
    <cellStyle name="Normal 31 14 6" xfId="33398" xr:uid="{EB9F051B-7E63-48AD-B5AB-424147FDE0E5}"/>
    <cellStyle name="Normal 31 15" xfId="33399" xr:uid="{058D5E39-F0B7-4532-AC24-3E289A6655D1}"/>
    <cellStyle name="Normal 31 15 2" xfId="33400" xr:uid="{FA9D5821-0DD1-4F1C-9E76-70B3007313CC}"/>
    <cellStyle name="Normal 31 15 3" xfId="33401" xr:uid="{DBE523F8-7546-4C25-965E-35287DA9D766}"/>
    <cellStyle name="Normal 31 15 4" xfId="33402" xr:uid="{F2EBBA65-47A9-493E-950D-77A94C05580E}"/>
    <cellStyle name="Normal 31 15 5" xfId="33403" xr:uid="{A2C4B8C6-534A-40FA-9494-1A9D60CF6F29}"/>
    <cellStyle name="Normal 31 15 6" xfId="33404" xr:uid="{69492DA4-752B-4BB2-B577-A9A20C169B31}"/>
    <cellStyle name="Normal 31 16" xfId="33405" xr:uid="{37DB5CE5-5D68-46E1-AC77-B3DA739CBA13}"/>
    <cellStyle name="Normal 31 16 2" xfId="33406" xr:uid="{CCA90B2C-8021-41F4-AC7D-D534A1FF261A}"/>
    <cellStyle name="Normal 31 16 3" xfId="33407" xr:uid="{57E9A19B-AF15-41C2-9CDD-D523781C90A8}"/>
    <cellStyle name="Normal 31 16 4" xfId="33408" xr:uid="{F7306DC0-9CB9-4A4A-91DF-D516E2820D2C}"/>
    <cellStyle name="Normal 31 16 5" xfId="33409" xr:uid="{1AC5A6C1-E280-4301-9707-05A19F3A26E0}"/>
    <cellStyle name="Normal 31 16 6" xfId="33410" xr:uid="{DBF4C534-71EB-4599-A538-0D217BA0AD74}"/>
    <cellStyle name="Normal 31 17" xfId="33411" xr:uid="{83BDEEB3-6DD3-4892-B0DF-FEFA86A7D2FF}"/>
    <cellStyle name="Normal 31 17 2" xfId="33412" xr:uid="{25F3806C-F6D9-4D03-9812-302DB774F7E8}"/>
    <cellStyle name="Normal 31 17 3" xfId="33413" xr:uid="{5F6AD054-7096-4190-BEA4-3E6BB6B417DA}"/>
    <cellStyle name="Normal 31 17 4" xfId="33414" xr:uid="{3B04F4B6-23F1-4FF8-87D3-4568DD40D59D}"/>
    <cellStyle name="Normal 31 17 5" xfId="33415" xr:uid="{4F22225B-FAD4-4EAE-883F-97008277341D}"/>
    <cellStyle name="Normal 31 17 6" xfId="33416" xr:uid="{9DF5964E-8849-4EE6-9A7B-E69D108334BD}"/>
    <cellStyle name="Normal 31 18" xfId="33417" xr:uid="{676C43C8-AE24-4671-A2BB-E9E6F79A75D3}"/>
    <cellStyle name="Normal 31 18 2" xfId="33418" xr:uid="{179CB5D7-B899-4A62-AC10-ABB2626816BC}"/>
    <cellStyle name="Normal 31 18 3" xfId="33419" xr:uid="{940D8486-6D34-4071-93B3-69F7B33D4CBD}"/>
    <cellStyle name="Normal 31 18 4" xfId="33420" xr:uid="{BD2E8BFC-4CAE-487D-BA10-3ABBE99B28D7}"/>
    <cellStyle name="Normal 31 18 5" xfId="33421" xr:uid="{9226875E-05BE-4B36-9D61-503F6E2B1A24}"/>
    <cellStyle name="Normal 31 18 6" xfId="33422" xr:uid="{65B9F5EF-54D6-461B-8053-FF026C97B6CA}"/>
    <cellStyle name="Normal 31 19" xfId="33423" xr:uid="{8B318113-37D1-4781-B2DF-84104E5804D0}"/>
    <cellStyle name="Normal 31 2" xfId="33424" xr:uid="{2CE8E5DC-BE1B-4F23-9E76-D119A6E42FA2}"/>
    <cellStyle name="Normal 31 2 10" xfId="33425" xr:uid="{6089A6DD-CEAD-42F4-B116-54758FF6A355}"/>
    <cellStyle name="Normal 31 2 11" xfId="33426" xr:uid="{1580948A-C098-4C18-8C63-194AC65BD73E}"/>
    <cellStyle name="Normal 31 2 12" xfId="33427" xr:uid="{1D8FF2D8-C3F9-4155-963A-B9FBFFD1A731}"/>
    <cellStyle name="Normal 31 2 13" xfId="33428" xr:uid="{51435AFF-0B21-4BB6-BE08-2485E1BC34D7}"/>
    <cellStyle name="Normal 31 2 2" xfId="33429" xr:uid="{B5F1B6B9-D083-402B-8FF4-999156F094CB}"/>
    <cellStyle name="Normal 31 2 2 2" xfId="33430" xr:uid="{3BB5C55E-B8C9-46A5-B18B-9A3C7C6A0A95}"/>
    <cellStyle name="Normal 31 2 2 3" xfId="33431" xr:uid="{AA360B87-6272-463D-90CA-8C1CE7F1921D}"/>
    <cellStyle name="Normal 31 2 2 4" xfId="33432" xr:uid="{1D943A66-E698-47BE-B9B6-A051244BC52D}"/>
    <cellStyle name="Normal 31 2 2 5" xfId="33433" xr:uid="{BD697CAE-A594-44A4-AA37-1718A3AD4AC2}"/>
    <cellStyle name="Normal 31 2 2 6" xfId="33434" xr:uid="{5CDF30EE-192E-47EF-A506-99BD6447F86A}"/>
    <cellStyle name="Normal 31 2 3" xfId="33435" xr:uid="{86464012-DD85-4BF8-80D9-675B53DCD44E}"/>
    <cellStyle name="Normal 31 2 3 2" xfId="33436" xr:uid="{B91DFAAD-0CA5-41FE-BD49-C74DB5C91955}"/>
    <cellStyle name="Normal 31 2 3 3" xfId="33437" xr:uid="{D232B1D3-0DD7-41FB-A4E9-53557C61342F}"/>
    <cellStyle name="Normal 31 2 3 4" xfId="33438" xr:uid="{4C4A04B2-CF01-447B-A34D-0F71272ECE44}"/>
    <cellStyle name="Normal 31 2 3 5" xfId="33439" xr:uid="{D17BE6A2-7007-4B6D-95B7-DFC88A69F14C}"/>
    <cellStyle name="Normal 31 2 3 6" xfId="33440" xr:uid="{44F0F1D7-6526-4B7E-B3F1-751B0910499F}"/>
    <cellStyle name="Normal 31 2 4" xfId="33441" xr:uid="{581EA497-6E60-4CC5-9F4F-97F0ACBD19AD}"/>
    <cellStyle name="Normal 31 2 4 2" xfId="33442" xr:uid="{6920435D-890A-4BE2-A965-FB6067B9165B}"/>
    <cellStyle name="Normal 31 2 4 3" xfId="33443" xr:uid="{751324C7-DB02-4B78-BE7F-548B1CD406E7}"/>
    <cellStyle name="Normal 31 2 4 4" xfId="33444" xr:uid="{46179EFD-33E5-4E99-A707-7C7CB7349579}"/>
    <cellStyle name="Normal 31 2 4 5" xfId="33445" xr:uid="{0E84240F-6A68-4098-A41D-1B932BEFDF25}"/>
    <cellStyle name="Normal 31 2 4 6" xfId="33446" xr:uid="{79865288-5CC3-4B61-94BF-38B13CC34C79}"/>
    <cellStyle name="Normal 31 2 5" xfId="33447" xr:uid="{90BC4501-8B0C-420C-91E5-D3DDA64C0B10}"/>
    <cellStyle name="Normal 31 2 5 2" xfId="33448" xr:uid="{1BBEA95D-E54E-4492-8E23-578755FCB910}"/>
    <cellStyle name="Normal 31 2 5 3" xfId="33449" xr:uid="{79263801-5A0C-4D1E-ACA4-15145B52BC09}"/>
    <cellStyle name="Normal 31 2 5 4" xfId="33450" xr:uid="{A8E8BB78-C5B0-4375-BD06-E636384FC3A5}"/>
    <cellStyle name="Normal 31 2 5 5" xfId="33451" xr:uid="{40C21705-1B06-410E-8B07-5BDDDBF62DCF}"/>
    <cellStyle name="Normal 31 2 5 6" xfId="33452" xr:uid="{52EEF5EF-3A03-4CDB-AF6F-4ED303C466CD}"/>
    <cellStyle name="Normal 31 2 6" xfId="33453" xr:uid="{A01D2AC9-7724-433D-8F21-311140058157}"/>
    <cellStyle name="Normal 31 2 6 2" xfId="33454" xr:uid="{71B38B25-8B18-45EA-ABC8-179CA9C9C177}"/>
    <cellStyle name="Normal 31 2 6 3" xfId="33455" xr:uid="{56A91D9C-4E5F-4688-B943-FD8A83F38418}"/>
    <cellStyle name="Normal 31 2 6 4" xfId="33456" xr:uid="{2767F463-BB92-4E0A-AB98-5E28BFCF69EB}"/>
    <cellStyle name="Normal 31 2 6 5" xfId="33457" xr:uid="{0CC2D2B7-43F2-425F-A332-ADEA6DA9636C}"/>
    <cellStyle name="Normal 31 2 6 6" xfId="33458" xr:uid="{B43E7868-C487-4549-BFCF-5908C088B735}"/>
    <cellStyle name="Normal 31 2 7" xfId="33459" xr:uid="{E3298826-D01E-444C-B523-F9065ED0DD39}"/>
    <cellStyle name="Normal 31 2 7 2" xfId="33460" xr:uid="{BAE36126-6CA6-4EB7-BA88-B977AF8F6435}"/>
    <cellStyle name="Normal 31 2 7 3" xfId="33461" xr:uid="{EC38FB72-DE8D-4A83-B665-2A9B47470EA3}"/>
    <cellStyle name="Normal 31 2 7 4" xfId="33462" xr:uid="{64D96D45-F2BA-41C3-82CF-7F63CCE578AE}"/>
    <cellStyle name="Normal 31 2 7 5" xfId="33463" xr:uid="{586DDE3A-E91B-46CF-AE47-35F00F7912CA}"/>
    <cellStyle name="Normal 31 2 7 6" xfId="33464" xr:uid="{1689AB69-BABA-4DB0-8406-10DCBF188C37}"/>
    <cellStyle name="Normal 31 2 8" xfId="33465" xr:uid="{B17399AE-CF25-4DF6-A225-02F792599BC6}"/>
    <cellStyle name="Normal 31 2 8 2" xfId="33466" xr:uid="{9C15F1B1-E75C-4EB6-9080-346843F3AEF3}"/>
    <cellStyle name="Normal 31 2 8 3" xfId="33467" xr:uid="{46B577FB-67D2-457E-B6DD-E656C23FC330}"/>
    <cellStyle name="Normal 31 2 8 4" xfId="33468" xr:uid="{4E56A966-CEA2-44ED-A4CE-2A88EDEABB68}"/>
    <cellStyle name="Normal 31 2 8 5" xfId="33469" xr:uid="{206C4CAB-6DA2-4F66-B094-DE7D61FF7F3E}"/>
    <cellStyle name="Normal 31 2 8 6" xfId="33470" xr:uid="{485C2536-4961-455E-A444-B9A5E1E08DA0}"/>
    <cellStyle name="Normal 31 2 9" xfId="33471" xr:uid="{5A3331FB-030F-4B57-A9AF-160AA003AEA6}"/>
    <cellStyle name="Normal 31 20" xfId="33472" xr:uid="{4CB08A23-0601-44E7-AFA7-4E4C3B3091DB}"/>
    <cellStyle name="Normal 31 21" xfId="33473" xr:uid="{3EC09744-8EDC-45B4-956E-3B2821B3A1A5}"/>
    <cellStyle name="Normal 31 22" xfId="33474" xr:uid="{A3BE8E6C-32D9-4801-B4E1-999C9E864157}"/>
    <cellStyle name="Normal 31 23" xfId="33475" xr:uid="{96F468AC-1BE8-4DF9-932B-ACB5C6DA3C44}"/>
    <cellStyle name="Normal 31 3" xfId="33476" xr:uid="{89A4D33E-97EA-4730-B64D-9FB534FB82C0}"/>
    <cellStyle name="Normal 31 3 10" xfId="33477" xr:uid="{2BD1E522-BF53-43A8-9E1B-D8F5267D087C}"/>
    <cellStyle name="Normal 31 3 11" xfId="33478" xr:uid="{1916317F-7B47-41D6-8A6D-663F94736980}"/>
    <cellStyle name="Normal 31 3 12" xfId="33479" xr:uid="{E0A27A3F-66CD-4683-A731-8D3E942193ED}"/>
    <cellStyle name="Normal 31 3 13" xfId="33480" xr:uid="{174FA207-ED3E-464A-A20F-646F2AC39699}"/>
    <cellStyle name="Normal 31 3 2" xfId="33481" xr:uid="{60D894E9-4992-4CEE-AB0B-95B28DE780C2}"/>
    <cellStyle name="Normal 31 3 2 2" xfId="33482" xr:uid="{B01142EB-FB97-4630-B222-6AE0ED027A15}"/>
    <cellStyle name="Normal 31 3 2 3" xfId="33483" xr:uid="{909AAC32-9534-4365-BBD6-944F76B2037D}"/>
    <cellStyle name="Normal 31 3 2 4" xfId="33484" xr:uid="{FE6DD93D-09A7-4284-9B12-DFF335B3557A}"/>
    <cellStyle name="Normal 31 3 2 5" xfId="33485" xr:uid="{4AC3E89D-4F26-49F4-A4DB-32148FF6AF28}"/>
    <cellStyle name="Normal 31 3 2 6" xfId="33486" xr:uid="{D85C722F-E256-4749-A43A-72E7F60ED7A6}"/>
    <cellStyle name="Normal 31 3 3" xfId="33487" xr:uid="{DDDDDFDC-FB4A-4E99-BE7B-F6616C5BB32C}"/>
    <cellStyle name="Normal 31 3 3 2" xfId="33488" xr:uid="{F5F4DAA6-869B-4AD7-8144-B6E2A64ECE2A}"/>
    <cellStyle name="Normal 31 3 3 3" xfId="33489" xr:uid="{5A281648-2B47-4B72-8343-6D5E53C4C237}"/>
    <cellStyle name="Normal 31 3 3 4" xfId="33490" xr:uid="{6A7F64EF-C329-494F-BDF8-56270E93C998}"/>
    <cellStyle name="Normal 31 3 3 5" xfId="33491" xr:uid="{E3F848B4-4C78-4076-BFF0-DB07AC6B74DB}"/>
    <cellStyle name="Normal 31 3 3 6" xfId="33492" xr:uid="{E933AAB6-A570-4C55-BBA9-A2210916AFA6}"/>
    <cellStyle name="Normal 31 3 4" xfId="33493" xr:uid="{D2B3E22E-5255-4906-8391-C7398BF68340}"/>
    <cellStyle name="Normal 31 3 4 2" xfId="33494" xr:uid="{A6471762-B907-4B31-83B0-E81A5A29822E}"/>
    <cellStyle name="Normal 31 3 4 3" xfId="33495" xr:uid="{6C700FD3-11E8-4103-956A-6E5E39836999}"/>
    <cellStyle name="Normal 31 3 4 4" xfId="33496" xr:uid="{17E2848B-2FE4-45E7-9CF8-30BE5F9BB1D3}"/>
    <cellStyle name="Normal 31 3 4 5" xfId="33497" xr:uid="{8B766BDB-91F1-47B3-883D-A02B18DA0F9D}"/>
    <cellStyle name="Normal 31 3 4 6" xfId="33498" xr:uid="{E5DE9F7D-6B93-4905-8727-8C9BE3795AE4}"/>
    <cellStyle name="Normal 31 3 5" xfId="33499" xr:uid="{2B8F5711-A602-41F1-89F7-D54854114E53}"/>
    <cellStyle name="Normal 31 3 5 2" xfId="33500" xr:uid="{277F7DB0-B726-4891-824B-5F48CFE6817E}"/>
    <cellStyle name="Normal 31 3 5 3" xfId="33501" xr:uid="{9B90F0C2-C260-4689-A947-68CE680FCC6E}"/>
    <cellStyle name="Normal 31 3 5 4" xfId="33502" xr:uid="{878E6384-35A8-483F-80F4-ED65721D3C78}"/>
    <cellStyle name="Normal 31 3 5 5" xfId="33503" xr:uid="{4B5D1E09-B3F6-4C57-95DD-67E692A01E9D}"/>
    <cellStyle name="Normal 31 3 5 6" xfId="33504" xr:uid="{08A84A47-9268-4C68-90C9-5A9E273EB347}"/>
    <cellStyle name="Normal 31 3 6" xfId="33505" xr:uid="{68ECEAB9-3132-4546-B549-2E50143FCD38}"/>
    <cellStyle name="Normal 31 3 6 2" xfId="33506" xr:uid="{385DBE75-B142-4A20-8D2B-90357C2AC405}"/>
    <cellStyle name="Normal 31 3 6 3" xfId="33507" xr:uid="{FC824014-0EAD-4E4A-89A1-823816F86DCC}"/>
    <cellStyle name="Normal 31 3 6 4" xfId="33508" xr:uid="{6E9ECCF2-829D-44E5-9561-D420728235A2}"/>
    <cellStyle name="Normal 31 3 6 5" xfId="33509" xr:uid="{96E33AEE-50A3-4BBB-AEB8-E7D0463E745D}"/>
    <cellStyle name="Normal 31 3 6 6" xfId="33510" xr:uid="{57CABB92-12AB-46BD-8B44-90C0B4D0F780}"/>
    <cellStyle name="Normal 31 3 7" xfId="33511" xr:uid="{61579EC9-BDF9-492E-9738-ED97BC5CA32D}"/>
    <cellStyle name="Normal 31 3 7 2" xfId="33512" xr:uid="{E724CE87-FFAF-4819-945E-D8165EC25D1E}"/>
    <cellStyle name="Normal 31 3 7 3" xfId="33513" xr:uid="{FB065B64-6762-4D40-8E23-3FF0B14B53C0}"/>
    <cellStyle name="Normal 31 3 7 4" xfId="33514" xr:uid="{8F979621-D7A9-4639-981B-E9A140A7F1FD}"/>
    <cellStyle name="Normal 31 3 7 5" xfId="33515" xr:uid="{F2A9DFA8-7822-4FF9-A84A-BBDEB9580023}"/>
    <cellStyle name="Normal 31 3 7 6" xfId="33516" xr:uid="{B00119BD-1239-42CF-986B-342957520E62}"/>
    <cellStyle name="Normal 31 3 8" xfId="33517" xr:uid="{3EE432D4-0503-4E9B-94ED-7F33126CCBBB}"/>
    <cellStyle name="Normal 31 3 8 2" xfId="33518" xr:uid="{BAE63699-8D3E-49E1-BA73-8B14214EA286}"/>
    <cellStyle name="Normal 31 3 8 3" xfId="33519" xr:uid="{766298CE-F72D-474E-9D50-A353B1D5F793}"/>
    <cellStyle name="Normal 31 3 8 4" xfId="33520" xr:uid="{2B798B71-CA9F-45F4-A595-6D43EF69C874}"/>
    <cellStyle name="Normal 31 3 8 5" xfId="33521" xr:uid="{1A7BF615-1611-4BD5-9678-8BC98ADD8373}"/>
    <cellStyle name="Normal 31 3 8 6" xfId="33522" xr:uid="{74CEE346-7E20-477C-BB13-30E858B76BAE}"/>
    <cellStyle name="Normal 31 3 9" xfId="33523" xr:uid="{5373C48E-19F5-4D5D-B990-830B057EDF9F}"/>
    <cellStyle name="Normal 31 4" xfId="33524" xr:uid="{F23B72DA-4202-4C01-8A00-69EC833F925E}"/>
    <cellStyle name="Normal 31 4 10" xfId="33525" xr:uid="{1DF2282D-1B00-4762-9F04-60ED0E300D10}"/>
    <cellStyle name="Normal 31 4 11" xfId="33526" xr:uid="{9D2D2C32-E2AC-4002-BE36-78E5FF814A5D}"/>
    <cellStyle name="Normal 31 4 12" xfId="33527" xr:uid="{80460A59-E1E7-43C8-83A5-DA90AFDA50A5}"/>
    <cellStyle name="Normal 31 4 13" xfId="33528" xr:uid="{BF32B995-BFA1-4ADB-A025-A43CD78E0125}"/>
    <cellStyle name="Normal 31 4 2" xfId="33529" xr:uid="{DDB2B538-EC58-4910-B0CD-62B4F0F7570D}"/>
    <cellStyle name="Normal 31 4 2 2" xfId="33530" xr:uid="{016302B4-B3F4-4E35-85B3-63452380E48B}"/>
    <cellStyle name="Normal 31 4 2 3" xfId="33531" xr:uid="{0EB75BD4-136F-47C8-A5E7-2D8708DF9C28}"/>
    <cellStyle name="Normal 31 4 2 4" xfId="33532" xr:uid="{1D60D9F0-8079-44FB-B28A-B9E711D2E2D2}"/>
    <cellStyle name="Normal 31 4 2 5" xfId="33533" xr:uid="{74374404-E31D-40E6-9867-8BF179D2B576}"/>
    <cellStyle name="Normal 31 4 2 6" xfId="33534" xr:uid="{94EAB409-9D46-4CE5-B222-789323E4E204}"/>
    <cellStyle name="Normal 31 4 3" xfId="33535" xr:uid="{7DA5184C-144C-45B0-A3D8-702D3768B95C}"/>
    <cellStyle name="Normal 31 4 3 2" xfId="33536" xr:uid="{AF793697-54CE-4BD0-B2FE-39BFDD3B400A}"/>
    <cellStyle name="Normal 31 4 3 3" xfId="33537" xr:uid="{8837A36C-FF4C-4F22-9C07-F8FBF178EDBB}"/>
    <cellStyle name="Normal 31 4 3 4" xfId="33538" xr:uid="{D4BEAB9E-B84D-41F8-A02E-DA5E127574A5}"/>
    <cellStyle name="Normal 31 4 3 5" xfId="33539" xr:uid="{E0D7EBD6-16D4-4AA8-A3DC-43DD48D504C7}"/>
    <cellStyle name="Normal 31 4 3 6" xfId="33540" xr:uid="{89F2AA96-5184-4A6D-889E-3B03D8AFB9BF}"/>
    <cellStyle name="Normal 31 4 4" xfId="33541" xr:uid="{FF0ACA34-70D9-4EAF-A728-6F5E84829724}"/>
    <cellStyle name="Normal 31 4 4 2" xfId="33542" xr:uid="{59A6631D-026A-4A6C-B5C2-1089C7028F7C}"/>
    <cellStyle name="Normal 31 4 4 3" xfId="33543" xr:uid="{12AE0C21-528C-4509-8D9E-41C8230B60B4}"/>
    <cellStyle name="Normal 31 4 4 4" xfId="33544" xr:uid="{0CCBA388-AE07-472F-A1A9-F5D365B4F128}"/>
    <cellStyle name="Normal 31 4 4 5" xfId="33545" xr:uid="{4BCDCAA6-BBB0-405B-BAD3-E25BD0FE45F3}"/>
    <cellStyle name="Normal 31 4 4 6" xfId="33546" xr:uid="{612E7263-6602-4124-9776-6372086D5141}"/>
    <cellStyle name="Normal 31 4 5" xfId="33547" xr:uid="{46355FC5-CC7B-49F5-B1AF-412E9223CEE8}"/>
    <cellStyle name="Normal 31 4 5 2" xfId="33548" xr:uid="{6832315C-3C60-4AC1-A21B-ADA644D10FB9}"/>
    <cellStyle name="Normal 31 4 5 3" xfId="33549" xr:uid="{E5FAFF30-F17E-4DA8-B653-7857C7A11438}"/>
    <cellStyle name="Normal 31 4 5 4" xfId="33550" xr:uid="{9AE7ACC7-1B3A-4DC6-932C-61A9CBCFDD8D}"/>
    <cellStyle name="Normal 31 4 5 5" xfId="33551" xr:uid="{0357E49E-CD78-493C-85D6-83E27F7E8C53}"/>
    <cellStyle name="Normal 31 4 5 6" xfId="33552" xr:uid="{A70C8413-304F-41FD-9FA2-C5B153F7D0EA}"/>
    <cellStyle name="Normal 31 4 6" xfId="33553" xr:uid="{14E73B61-A791-4057-B713-BB39B4E1D0B0}"/>
    <cellStyle name="Normal 31 4 6 2" xfId="33554" xr:uid="{0BF991EA-9790-4BFA-9540-370365941540}"/>
    <cellStyle name="Normal 31 4 6 3" xfId="33555" xr:uid="{0FC767B7-ED46-48A0-B428-B68BBC482ED5}"/>
    <cellStyle name="Normal 31 4 6 4" xfId="33556" xr:uid="{20CB3BD6-F790-4ED0-B0BA-560DC67BBEA9}"/>
    <cellStyle name="Normal 31 4 6 5" xfId="33557" xr:uid="{F03FA581-5BCA-4D6E-B7E3-1BE0AEBFD5A8}"/>
    <cellStyle name="Normal 31 4 6 6" xfId="33558" xr:uid="{AFA45463-AE8E-43EF-B5B3-8EDED58E2EA0}"/>
    <cellStyle name="Normal 31 4 7" xfId="33559" xr:uid="{FFEB48B5-01BD-4B0E-AE38-E32A643F049C}"/>
    <cellStyle name="Normal 31 4 7 2" xfId="33560" xr:uid="{A0AB2427-098F-402C-9E8B-F12255AD049B}"/>
    <cellStyle name="Normal 31 4 7 3" xfId="33561" xr:uid="{A3E8B44B-FC8E-4C5E-987E-ACC30A5B4448}"/>
    <cellStyle name="Normal 31 4 7 4" xfId="33562" xr:uid="{D08039C6-4659-484A-96D9-A0C3A08C7875}"/>
    <cellStyle name="Normal 31 4 7 5" xfId="33563" xr:uid="{4BC9C7EB-7599-46E2-8DBD-24DBEDAF503D}"/>
    <cellStyle name="Normal 31 4 7 6" xfId="33564" xr:uid="{4ACD8C88-BD36-453C-8C5A-AA7FDCC7D817}"/>
    <cellStyle name="Normal 31 4 8" xfId="33565" xr:uid="{139CE5A2-A02C-4EA1-9D3B-94392A7BB1F8}"/>
    <cellStyle name="Normal 31 4 8 2" xfId="33566" xr:uid="{4ED5B473-B929-45A3-833D-445D484889E0}"/>
    <cellStyle name="Normal 31 4 8 3" xfId="33567" xr:uid="{329C3E83-038A-48A9-8795-B6D2D91E447C}"/>
    <cellStyle name="Normal 31 4 8 4" xfId="33568" xr:uid="{C4EE8239-5CFD-400D-A3E3-65D45F637691}"/>
    <cellStyle name="Normal 31 4 8 5" xfId="33569" xr:uid="{E08CFABE-A3DD-45A7-BC14-AD3B727CBDF3}"/>
    <cellStyle name="Normal 31 4 8 6" xfId="33570" xr:uid="{6D8E8D1F-6A9F-4AA2-99B1-B6E89B05056A}"/>
    <cellStyle name="Normal 31 4 9" xfId="33571" xr:uid="{735874CE-49DE-4E99-8D67-12D32EB1358C}"/>
    <cellStyle name="Normal 31 5" xfId="33572" xr:uid="{A2B02C01-D64C-458C-93E5-AF31DC583033}"/>
    <cellStyle name="Normal 31 5 10" xfId="33573" xr:uid="{60A631BB-A199-4643-B290-BB85E03238ED}"/>
    <cellStyle name="Normal 31 5 11" xfId="33574" xr:uid="{2AD77CB0-291A-49C5-9EC9-74435643A967}"/>
    <cellStyle name="Normal 31 5 12" xfId="33575" xr:uid="{249EF9A1-A8FC-49CA-820E-9D0152218498}"/>
    <cellStyle name="Normal 31 5 13" xfId="33576" xr:uid="{CABDD249-2E5C-4F07-AFA4-F515A6DC22A3}"/>
    <cellStyle name="Normal 31 5 2" xfId="33577" xr:uid="{5E39D20F-CD87-4181-88F3-033FEC8B0A1F}"/>
    <cellStyle name="Normal 31 5 2 2" xfId="33578" xr:uid="{1D2FEE07-073F-4BF1-BD29-20B3DD115C2A}"/>
    <cellStyle name="Normal 31 5 2 3" xfId="33579" xr:uid="{D130C0A7-8B69-4728-8086-F3E5FD83874A}"/>
    <cellStyle name="Normal 31 5 2 4" xfId="33580" xr:uid="{61A024BA-BE59-4CED-B63A-279607AD0589}"/>
    <cellStyle name="Normal 31 5 2 5" xfId="33581" xr:uid="{8BD60A70-8212-4942-A2BE-2E57CDD87F36}"/>
    <cellStyle name="Normal 31 5 2 6" xfId="33582" xr:uid="{C5D74D94-13BD-47DC-A717-DBD9529C4EC1}"/>
    <cellStyle name="Normal 31 5 3" xfId="33583" xr:uid="{59421392-1239-40AF-9F7E-7EA576284B06}"/>
    <cellStyle name="Normal 31 5 3 2" xfId="33584" xr:uid="{53A15BBF-DCBE-42F1-AA16-47BB394067B5}"/>
    <cellStyle name="Normal 31 5 3 3" xfId="33585" xr:uid="{17EB2503-E4F7-4027-8114-123CB2FB2884}"/>
    <cellStyle name="Normal 31 5 3 4" xfId="33586" xr:uid="{2543E8AD-D36A-421F-ABBD-E9E5FE39229D}"/>
    <cellStyle name="Normal 31 5 3 5" xfId="33587" xr:uid="{338C91E1-0710-4998-8920-7192ADFFD3CF}"/>
    <cellStyle name="Normal 31 5 3 6" xfId="33588" xr:uid="{C891ACCC-8B74-4AC0-9088-657C0B12DE03}"/>
    <cellStyle name="Normal 31 5 4" xfId="33589" xr:uid="{F38FE34A-1F16-45B5-9F90-D882BC8F8D3D}"/>
    <cellStyle name="Normal 31 5 4 2" xfId="33590" xr:uid="{93514F25-1A48-4EE7-B891-0FE350808FEB}"/>
    <cellStyle name="Normal 31 5 4 3" xfId="33591" xr:uid="{FB868B06-E4C8-4721-BC8E-36E404BB603E}"/>
    <cellStyle name="Normal 31 5 4 4" xfId="33592" xr:uid="{C0401216-3514-465D-9A6A-7261021AC377}"/>
    <cellStyle name="Normal 31 5 4 5" xfId="33593" xr:uid="{1CACC9F6-C050-42A4-8779-E2B86675D311}"/>
    <cellStyle name="Normal 31 5 4 6" xfId="33594" xr:uid="{450F18AD-29B4-4D81-AC1E-41EDF46EAFC7}"/>
    <cellStyle name="Normal 31 5 5" xfId="33595" xr:uid="{82F99786-26C7-4001-85BF-A1A226E060F4}"/>
    <cellStyle name="Normal 31 5 5 2" xfId="33596" xr:uid="{032D2C90-49FD-42B0-A094-B89C0ECAB994}"/>
    <cellStyle name="Normal 31 5 5 3" xfId="33597" xr:uid="{2087B771-6961-427D-A070-1D1C0604337D}"/>
    <cellStyle name="Normal 31 5 5 4" xfId="33598" xr:uid="{88E38580-2A01-4A14-845D-138D1D40F628}"/>
    <cellStyle name="Normal 31 5 5 5" xfId="33599" xr:uid="{CF03DE39-0912-4200-B19F-65B8FA923C7A}"/>
    <cellStyle name="Normal 31 5 5 6" xfId="33600" xr:uid="{605D02AC-F2BB-4C6A-BE6B-BA7F9B3CACB4}"/>
    <cellStyle name="Normal 31 5 6" xfId="33601" xr:uid="{4A654713-9040-4BB9-A936-C04C8C5850AA}"/>
    <cellStyle name="Normal 31 5 6 2" xfId="33602" xr:uid="{3E77174A-3DD1-407E-8B20-3C69DB32A259}"/>
    <cellStyle name="Normal 31 5 6 3" xfId="33603" xr:uid="{FC423941-8359-4800-BCC9-5EE2C7C2DCE6}"/>
    <cellStyle name="Normal 31 5 6 4" xfId="33604" xr:uid="{844F129A-3C30-411A-ADFA-189CE6A383FD}"/>
    <cellStyle name="Normal 31 5 6 5" xfId="33605" xr:uid="{372FDB33-D9C6-45F6-B980-16E4E38D4717}"/>
    <cellStyle name="Normal 31 5 6 6" xfId="33606" xr:uid="{924BAE3A-127A-498F-BE73-8E32612777E0}"/>
    <cellStyle name="Normal 31 5 7" xfId="33607" xr:uid="{3E263B9E-48BB-4ECA-ACBD-9EBEB0A3DD0E}"/>
    <cellStyle name="Normal 31 5 7 2" xfId="33608" xr:uid="{AC57CB53-3611-40AC-AA14-CE4E80EE032A}"/>
    <cellStyle name="Normal 31 5 7 3" xfId="33609" xr:uid="{C459E9E0-0B4F-4B50-9712-ACCCBDF3873B}"/>
    <cellStyle name="Normal 31 5 7 4" xfId="33610" xr:uid="{80490A3B-A569-4F72-9004-DE0B31BAB5AC}"/>
    <cellStyle name="Normal 31 5 7 5" xfId="33611" xr:uid="{20B41716-5147-47D1-9A02-E36ADEF5E436}"/>
    <cellStyle name="Normal 31 5 7 6" xfId="33612" xr:uid="{4E64E18E-7A58-43CC-9D8B-C22B442B218C}"/>
    <cellStyle name="Normal 31 5 8" xfId="33613" xr:uid="{A73D9B68-8D58-40A4-AB18-F1575E1F3C00}"/>
    <cellStyle name="Normal 31 5 8 2" xfId="33614" xr:uid="{AC6A6A52-5C21-4D59-A851-90DD620B13A3}"/>
    <cellStyle name="Normal 31 5 8 3" xfId="33615" xr:uid="{6E47AA2F-1346-4596-96C4-7188451FCD4E}"/>
    <cellStyle name="Normal 31 5 8 4" xfId="33616" xr:uid="{433BD63C-93B9-49E5-A0C0-15DA825E6ECB}"/>
    <cellStyle name="Normal 31 5 8 5" xfId="33617" xr:uid="{3EEA84CE-8DFD-4B33-81BB-FD29E0E7C928}"/>
    <cellStyle name="Normal 31 5 8 6" xfId="33618" xr:uid="{F3F82F11-E785-46F0-BDB0-0AA08D4CAA3B}"/>
    <cellStyle name="Normal 31 5 9" xfId="33619" xr:uid="{F9A5D69B-467E-482E-A62F-1C783B8D7036}"/>
    <cellStyle name="Normal 31 6" xfId="33620" xr:uid="{3B98D148-7D40-4821-A774-8FEB2EB76F2A}"/>
    <cellStyle name="Normal 31 6 10" xfId="33621" xr:uid="{E3653EE2-9CE1-46D0-9DAC-24915271A1C5}"/>
    <cellStyle name="Normal 31 6 11" xfId="33622" xr:uid="{005D6A3C-79C9-466F-B5CF-3DB23359221F}"/>
    <cellStyle name="Normal 31 6 12" xfId="33623" xr:uid="{17469230-1856-4A1E-8F6A-A9F0140EC3AB}"/>
    <cellStyle name="Normal 31 6 13" xfId="33624" xr:uid="{F5F2895E-141F-4CC5-8D3E-3C7C10152AC7}"/>
    <cellStyle name="Normal 31 6 2" xfId="33625" xr:uid="{5EC8E552-1DB7-4044-BC82-B986FDD7C711}"/>
    <cellStyle name="Normal 31 6 2 2" xfId="33626" xr:uid="{E8003FA4-FFA3-4B55-9362-2D9BA461C638}"/>
    <cellStyle name="Normal 31 6 2 3" xfId="33627" xr:uid="{EC829CD0-9EB7-483D-81C1-A79C9E5C7A06}"/>
    <cellStyle name="Normal 31 6 2 4" xfId="33628" xr:uid="{68847016-E9FC-466E-9EAE-A6756D158B57}"/>
    <cellStyle name="Normal 31 6 2 5" xfId="33629" xr:uid="{8739DCD6-49AC-44D5-80CE-B07B1BDE63B5}"/>
    <cellStyle name="Normal 31 6 2 6" xfId="33630" xr:uid="{01EDC80F-5950-4DC8-8EF9-7A838D64E276}"/>
    <cellStyle name="Normal 31 6 3" xfId="33631" xr:uid="{423EDA6A-AEAA-48B0-86AB-B0A7979B2230}"/>
    <cellStyle name="Normal 31 6 3 2" xfId="33632" xr:uid="{E27AED5F-2C25-4B62-B217-FA5CB069627A}"/>
    <cellStyle name="Normal 31 6 3 3" xfId="33633" xr:uid="{B437CA73-C832-4E5B-AFEB-C566E6E18F23}"/>
    <cellStyle name="Normal 31 6 3 4" xfId="33634" xr:uid="{79AD81B2-D719-4C8F-971B-25E9D8AA2F37}"/>
    <cellStyle name="Normal 31 6 3 5" xfId="33635" xr:uid="{FFE56D03-DA7A-45BB-AD44-8843335D4B27}"/>
    <cellStyle name="Normal 31 6 3 6" xfId="33636" xr:uid="{DF9AB76E-A937-47B6-94D8-06BB79286D77}"/>
    <cellStyle name="Normal 31 6 4" xfId="33637" xr:uid="{CDE8E1C8-C116-41D1-88E6-24A867F33CCA}"/>
    <cellStyle name="Normal 31 6 4 2" xfId="33638" xr:uid="{622BCCA2-F6B0-4B6B-BBC3-54145380DD5D}"/>
    <cellStyle name="Normal 31 6 4 3" xfId="33639" xr:uid="{3EE267C2-2835-4013-80BF-561CC87CD177}"/>
    <cellStyle name="Normal 31 6 4 4" xfId="33640" xr:uid="{7DEB7F20-5C6F-43A9-A965-E2DC5F5C8FFB}"/>
    <cellStyle name="Normal 31 6 4 5" xfId="33641" xr:uid="{FBD59B22-AA18-442A-9C05-7F4A6356CAAF}"/>
    <cellStyle name="Normal 31 6 4 6" xfId="33642" xr:uid="{83B20924-32AB-41D2-B0EB-F1B2E72EEA11}"/>
    <cellStyle name="Normal 31 6 5" xfId="33643" xr:uid="{C18302B9-B01B-483A-A6F3-A3E5281421AE}"/>
    <cellStyle name="Normal 31 6 5 2" xfId="33644" xr:uid="{C6107AB3-63D9-4265-A7E4-513281546F4C}"/>
    <cellStyle name="Normal 31 6 5 3" xfId="33645" xr:uid="{28BCC5FE-7564-40C5-8D96-4D42340AC644}"/>
    <cellStyle name="Normal 31 6 5 4" xfId="33646" xr:uid="{58766B56-4893-4F60-8B78-D00574CACEE9}"/>
    <cellStyle name="Normal 31 6 5 5" xfId="33647" xr:uid="{DAFCB23F-9C0E-480E-8F19-EE31DB0FAAE8}"/>
    <cellStyle name="Normal 31 6 5 6" xfId="33648" xr:uid="{6E05E535-DE5A-4B73-9BAF-66EABC802123}"/>
    <cellStyle name="Normal 31 6 6" xfId="33649" xr:uid="{561D1963-06FE-4EC5-A9C0-6B52740575F5}"/>
    <cellStyle name="Normal 31 6 6 2" xfId="33650" xr:uid="{F834872E-EE14-4CFD-8A67-88074F4E7A8C}"/>
    <cellStyle name="Normal 31 6 6 3" xfId="33651" xr:uid="{194BEA9D-06DE-43C0-962C-88FA380F78EB}"/>
    <cellStyle name="Normal 31 6 6 4" xfId="33652" xr:uid="{1AF7555E-E197-4EF5-B93A-E2833D2A39D4}"/>
    <cellStyle name="Normal 31 6 6 5" xfId="33653" xr:uid="{6B5D8DFF-C1C4-4317-B4D1-795FA14CD1D9}"/>
    <cellStyle name="Normal 31 6 6 6" xfId="33654" xr:uid="{7FD9B774-0D6D-4AF7-BAAC-67807C2DC8A5}"/>
    <cellStyle name="Normal 31 6 7" xfId="33655" xr:uid="{0F09FA66-26A7-4C50-AF05-B870D28E5F78}"/>
    <cellStyle name="Normal 31 6 7 2" xfId="33656" xr:uid="{87E67803-8FA3-420B-A468-06BC418FF22E}"/>
    <cellStyle name="Normal 31 6 7 3" xfId="33657" xr:uid="{75161469-4418-49F2-A92F-CCD932512A4D}"/>
    <cellStyle name="Normal 31 6 7 4" xfId="33658" xr:uid="{23850A4D-4CA1-41EC-955C-80C3EF1C435D}"/>
    <cellStyle name="Normal 31 6 7 5" xfId="33659" xr:uid="{AABEC042-BC2E-4984-895D-5F4734439952}"/>
    <cellStyle name="Normal 31 6 7 6" xfId="33660" xr:uid="{85FA5E12-D6CF-4AC2-B466-FC6F0E5C41A6}"/>
    <cellStyle name="Normal 31 6 8" xfId="33661" xr:uid="{38E31C18-B528-4A16-962C-4013B8AC35CD}"/>
    <cellStyle name="Normal 31 6 8 2" xfId="33662" xr:uid="{47EAB4D7-1339-424B-B4F4-4CC707F0A3FF}"/>
    <cellStyle name="Normal 31 6 8 3" xfId="33663" xr:uid="{A4A4DFA0-BACD-45D0-AA9E-15C9CDCF2666}"/>
    <cellStyle name="Normal 31 6 8 4" xfId="33664" xr:uid="{09B4B0E5-430F-40D8-984B-8A59382D826B}"/>
    <cellStyle name="Normal 31 6 8 5" xfId="33665" xr:uid="{5210C90E-42CD-48AF-BAEE-400A250C8CFC}"/>
    <cellStyle name="Normal 31 6 8 6" xfId="33666" xr:uid="{339BA7C2-18CC-41C2-80C3-4051861DCC6A}"/>
    <cellStyle name="Normal 31 6 9" xfId="33667" xr:uid="{69385C85-F0B4-4A22-A965-EFA9322CBA78}"/>
    <cellStyle name="Normal 31 7" xfId="33668" xr:uid="{B5CEF8F3-9DC5-4454-B5DE-A06D68D657E6}"/>
    <cellStyle name="Normal 31 7 10" xfId="33669" xr:uid="{BFBCF6EE-7439-49FB-B263-F9A8B24F2DFA}"/>
    <cellStyle name="Normal 31 7 11" xfId="33670" xr:uid="{57C08417-C836-4022-919D-463AD1C99889}"/>
    <cellStyle name="Normal 31 7 12" xfId="33671" xr:uid="{553067A2-481A-49CD-84A2-32C99479F5DE}"/>
    <cellStyle name="Normal 31 7 13" xfId="33672" xr:uid="{2E6EBEAC-824F-4EEC-95D0-E724656994E1}"/>
    <cellStyle name="Normal 31 7 2" xfId="33673" xr:uid="{9AC6A547-AC37-4495-AE20-C8B55E779D52}"/>
    <cellStyle name="Normal 31 7 2 2" xfId="33674" xr:uid="{A732F62C-FF86-49FF-B80E-66960F2263C3}"/>
    <cellStyle name="Normal 31 7 2 3" xfId="33675" xr:uid="{D57E1A36-8AC7-4D59-9FA5-5DE36B8E0A78}"/>
    <cellStyle name="Normal 31 7 2 4" xfId="33676" xr:uid="{6E6D48BB-E5F0-4A7E-9CEE-D359FFF0F4B0}"/>
    <cellStyle name="Normal 31 7 2 5" xfId="33677" xr:uid="{3D4545E9-AC32-4C30-B51B-006A51D2EDEA}"/>
    <cellStyle name="Normal 31 7 2 6" xfId="33678" xr:uid="{835388DF-E182-453B-869A-A0698B33B8D0}"/>
    <cellStyle name="Normal 31 7 3" xfId="33679" xr:uid="{1C803541-40FA-4369-B0DD-AB872F808198}"/>
    <cellStyle name="Normal 31 7 3 2" xfId="33680" xr:uid="{F2F3E0A3-C4B4-4C0F-A0EF-358624160390}"/>
    <cellStyle name="Normal 31 7 3 3" xfId="33681" xr:uid="{6150730D-0072-4AE6-ADC2-41912FDFA05E}"/>
    <cellStyle name="Normal 31 7 3 4" xfId="33682" xr:uid="{5A5481DA-4E7E-4772-A4E6-0B62F0452340}"/>
    <cellStyle name="Normal 31 7 3 5" xfId="33683" xr:uid="{CBFC9E81-F681-47D8-AAD9-3EF031B45AF8}"/>
    <cellStyle name="Normal 31 7 3 6" xfId="33684" xr:uid="{9D13DBCC-7E61-43B1-9310-DF8F3FA113F4}"/>
    <cellStyle name="Normal 31 7 4" xfId="33685" xr:uid="{4BE59409-E846-4322-84CE-F4EF418BC295}"/>
    <cellStyle name="Normal 31 7 4 2" xfId="33686" xr:uid="{9F7C198E-AC17-4420-BF83-C100283EA4D3}"/>
    <cellStyle name="Normal 31 7 4 3" xfId="33687" xr:uid="{A44F6CF0-132D-461A-BBB2-8ED9C5A7F60A}"/>
    <cellStyle name="Normal 31 7 4 4" xfId="33688" xr:uid="{64C1BF1A-5E4C-4F30-8159-7894D9FC5B71}"/>
    <cellStyle name="Normal 31 7 4 5" xfId="33689" xr:uid="{995CE8B7-35B8-4D35-8EE3-B5C71B938481}"/>
    <cellStyle name="Normal 31 7 4 6" xfId="33690" xr:uid="{9F1ACC2F-F12C-47B2-B532-96999E5507AF}"/>
    <cellStyle name="Normal 31 7 5" xfId="33691" xr:uid="{43EB61F0-A447-413F-9D08-9C3D4DE9339E}"/>
    <cellStyle name="Normal 31 7 5 2" xfId="33692" xr:uid="{AF90363B-87DB-46B5-BEDB-D95D12404392}"/>
    <cellStyle name="Normal 31 7 5 3" xfId="33693" xr:uid="{16095E30-892F-4E14-AA9B-E746D2B0C551}"/>
    <cellStyle name="Normal 31 7 5 4" xfId="33694" xr:uid="{B3539B0F-1F0B-4FD6-8A8D-632B9FBC3041}"/>
    <cellStyle name="Normal 31 7 5 5" xfId="33695" xr:uid="{6D4B927D-D411-4D33-B2E5-E1659B6670A6}"/>
    <cellStyle name="Normal 31 7 5 6" xfId="33696" xr:uid="{E9517D81-64E8-4861-B545-75FFC3098578}"/>
    <cellStyle name="Normal 31 7 6" xfId="33697" xr:uid="{3D577334-4EDF-4ED8-9032-7F05B20DD987}"/>
    <cellStyle name="Normal 31 7 6 2" xfId="33698" xr:uid="{39D50D2B-B221-4051-B1D6-19470F7F7434}"/>
    <cellStyle name="Normal 31 7 6 3" xfId="33699" xr:uid="{73E58B1B-ED5A-4673-B5E3-D9919E5C43F4}"/>
    <cellStyle name="Normal 31 7 6 4" xfId="33700" xr:uid="{FEFD9576-CFE3-4D2E-AB1D-42DC811AB13A}"/>
    <cellStyle name="Normal 31 7 6 5" xfId="33701" xr:uid="{AF1149DA-149D-47F3-9913-3CE3022C08B6}"/>
    <cellStyle name="Normal 31 7 6 6" xfId="33702" xr:uid="{2DD385D5-707D-4D33-8711-0E1C24A3DB97}"/>
    <cellStyle name="Normal 31 7 7" xfId="33703" xr:uid="{E52782BE-4DC9-46AF-995C-3D82321D47A9}"/>
    <cellStyle name="Normal 31 7 7 2" xfId="33704" xr:uid="{6C50E16F-51C8-418B-8820-81AADCC7B55F}"/>
    <cellStyle name="Normal 31 7 7 3" xfId="33705" xr:uid="{1D3EF53B-6938-4B67-8FA8-462DE41546FD}"/>
    <cellStyle name="Normal 31 7 7 4" xfId="33706" xr:uid="{5B2A3368-E3D9-49CE-8E60-CC6D2BA8C0A7}"/>
    <cellStyle name="Normal 31 7 7 5" xfId="33707" xr:uid="{58B29994-F357-474B-AB94-8EDD241EB593}"/>
    <cellStyle name="Normal 31 7 7 6" xfId="33708" xr:uid="{E1640E3A-0606-446F-B314-BF290EEBE45E}"/>
    <cellStyle name="Normal 31 7 8" xfId="33709" xr:uid="{F20A166B-FAFE-409F-AD72-F112CA8205B9}"/>
    <cellStyle name="Normal 31 7 8 2" xfId="33710" xr:uid="{2C95E992-51A0-40E8-8EA5-07DA0570DAAE}"/>
    <cellStyle name="Normal 31 7 8 3" xfId="33711" xr:uid="{58C15166-D2F5-4194-93DA-7B3A62A5D4CC}"/>
    <cellStyle name="Normal 31 7 8 4" xfId="33712" xr:uid="{A922144F-C9E2-44B2-B98F-A26B1A5EC9EC}"/>
    <cellStyle name="Normal 31 7 8 5" xfId="33713" xr:uid="{52A23D3A-CA19-4FF5-B1AD-FF0F1F51B438}"/>
    <cellStyle name="Normal 31 7 8 6" xfId="33714" xr:uid="{2B387FB8-5ECF-4E1A-83C0-3F480E32116C}"/>
    <cellStyle name="Normal 31 7 9" xfId="33715" xr:uid="{C7347FC0-AE6F-4DBA-8961-C1D30593F815}"/>
    <cellStyle name="Normal 31 8" xfId="33716" xr:uid="{B74010EA-7802-4444-A45F-0BFAE11A2AD5}"/>
    <cellStyle name="Normal 31 8 10" xfId="33717" xr:uid="{F2686251-9218-47D9-A098-6649D0C174CC}"/>
    <cellStyle name="Normal 31 8 11" xfId="33718" xr:uid="{794A7351-3182-46BD-ADD8-A1158A475473}"/>
    <cellStyle name="Normal 31 8 12" xfId="33719" xr:uid="{18A4C5D0-7CF1-4752-BDB2-17EE6172E6F4}"/>
    <cellStyle name="Normal 31 8 13" xfId="33720" xr:uid="{C035CCE9-50D8-4699-94F8-167A303F71CE}"/>
    <cellStyle name="Normal 31 8 2" xfId="33721" xr:uid="{3936BE1A-BC33-4FA5-BF71-272659FEE261}"/>
    <cellStyle name="Normal 31 8 2 2" xfId="33722" xr:uid="{49273CF3-F2EF-4D92-8942-950A26B6838B}"/>
    <cellStyle name="Normal 31 8 2 3" xfId="33723" xr:uid="{85CDB742-76FD-4D00-A848-C87BC34B6F6B}"/>
    <cellStyle name="Normal 31 8 2 4" xfId="33724" xr:uid="{31517801-09C9-401A-8F1F-52A957E0248B}"/>
    <cellStyle name="Normal 31 8 2 5" xfId="33725" xr:uid="{8F743DD8-0AA9-4C12-BC8B-2F4A53A014A4}"/>
    <cellStyle name="Normal 31 8 2 6" xfId="33726" xr:uid="{DFC38B30-DA4C-402A-B6D3-5D6E3436A8A2}"/>
    <cellStyle name="Normal 31 8 3" xfId="33727" xr:uid="{BA579385-EFE6-431B-AFA1-F6153C218DDC}"/>
    <cellStyle name="Normal 31 8 3 2" xfId="33728" xr:uid="{88A52361-4932-4550-B5A5-49482B09B508}"/>
    <cellStyle name="Normal 31 8 3 3" xfId="33729" xr:uid="{BF5F3E73-9DAD-4A8D-B6BB-F40F27877DE2}"/>
    <cellStyle name="Normal 31 8 3 4" xfId="33730" xr:uid="{D6129990-1045-49CA-9527-FD38AA83ECFA}"/>
    <cellStyle name="Normal 31 8 3 5" xfId="33731" xr:uid="{9A583774-D21D-4055-A0E1-BD99CEB15DF4}"/>
    <cellStyle name="Normal 31 8 3 6" xfId="33732" xr:uid="{AC0EEA06-7B84-4288-A5D5-D83363786C80}"/>
    <cellStyle name="Normal 31 8 4" xfId="33733" xr:uid="{E780742F-D602-4683-B297-CE925B9502C4}"/>
    <cellStyle name="Normal 31 8 4 2" xfId="33734" xr:uid="{95B5B6D5-CE06-4D0D-A51D-EE209F458A59}"/>
    <cellStyle name="Normal 31 8 4 3" xfId="33735" xr:uid="{805AD3CD-A67B-47B5-9476-6203C90FA456}"/>
    <cellStyle name="Normal 31 8 4 4" xfId="33736" xr:uid="{26B3C24D-57F5-46BC-B80F-F75121C29194}"/>
    <cellStyle name="Normal 31 8 4 5" xfId="33737" xr:uid="{969816D0-C1AB-4D9E-86DE-4DE4D9BB2568}"/>
    <cellStyle name="Normal 31 8 4 6" xfId="33738" xr:uid="{B5834C56-BE7A-4981-826B-24212C029011}"/>
    <cellStyle name="Normal 31 8 5" xfId="33739" xr:uid="{4A10A56C-1B67-4714-B0D0-4CF9474323F4}"/>
    <cellStyle name="Normal 31 8 5 2" xfId="33740" xr:uid="{68D338C7-5C25-42B0-85A4-E231E1F20D84}"/>
    <cellStyle name="Normal 31 8 5 3" xfId="33741" xr:uid="{1AC10881-45AF-4152-810F-0842F0FF004A}"/>
    <cellStyle name="Normal 31 8 5 4" xfId="33742" xr:uid="{A3D993EA-BC75-4A98-A4F3-EF37FDB61B4F}"/>
    <cellStyle name="Normal 31 8 5 5" xfId="33743" xr:uid="{54D349D8-E81A-49BF-BC08-5BE121F59472}"/>
    <cellStyle name="Normal 31 8 5 6" xfId="33744" xr:uid="{95D8EBD7-80D2-490E-8E43-DCC30D1953D3}"/>
    <cellStyle name="Normal 31 8 6" xfId="33745" xr:uid="{26B26266-E351-4AC4-86CA-9CA4AE3CE650}"/>
    <cellStyle name="Normal 31 8 6 2" xfId="33746" xr:uid="{62B3B941-7ACB-42D4-908E-96705F7E300E}"/>
    <cellStyle name="Normal 31 8 6 3" xfId="33747" xr:uid="{A70C68C9-780D-4692-B7DB-54507E4FC2B2}"/>
    <cellStyle name="Normal 31 8 6 4" xfId="33748" xr:uid="{EBD1D599-7B9C-480E-9D73-CD1C15DFF101}"/>
    <cellStyle name="Normal 31 8 6 5" xfId="33749" xr:uid="{B9052401-7ED1-41E1-B7E0-0BAA23C15AF1}"/>
    <cellStyle name="Normal 31 8 6 6" xfId="33750" xr:uid="{8D5E479F-6DC1-4DAC-924C-AF40E725519C}"/>
    <cellStyle name="Normal 31 8 7" xfId="33751" xr:uid="{00D398F3-73AB-4910-AD8F-5C97A2109B7D}"/>
    <cellStyle name="Normal 31 8 7 2" xfId="33752" xr:uid="{613AED87-6CC9-471E-816F-B77A546318DF}"/>
    <cellStyle name="Normal 31 8 7 3" xfId="33753" xr:uid="{A41A089B-1CA7-4C3F-AFF7-FD848DCA8C43}"/>
    <cellStyle name="Normal 31 8 7 4" xfId="33754" xr:uid="{72D9A97E-09AC-4872-A9A2-907113D86E75}"/>
    <cellStyle name="Normal 31 8 7 5" xfId="33755" xr:uid="{2D7CC005-7A10-44CD-8D6B-8C40EC16F6F2}"/>
    <cellStyle name="Normal 31 8 7 6" xfId="33756" xr:uid="{2003ED0D-DEC3-4164-9FE1-34823E6B9BD7}"/>
    <cellStyle name="Normal 31 8 8" xfId="33757" xr:uid="{80BAF7A2-E3BB-4963-BA85-55B86D839027}"/>
    <cellStyle name="Normal 31 8 8 2" xfId="33758" xr:uid="{C23D9D90-CA8D-42D3-B8BE-3CFF08C94822}"/>
    <cellStyle name="Normal 31 8 8 3" xfId="33759" xr:uid="{E410D526-7380-46C1-A72A-265B049CBEE7}"/>
    <cellStyle name="Normal 31 8 8 4" xfId="33760" xr:uid="{25348CFD-9BF0-498F-8289-C45AB46CAB6E}"/>
    <cellStyle name="Normal 31 8 8 5" xfId="33761" xr:uid="{31EA3A67-A13F-41A5-B162-D8206845A711}"/>
    <cellStyle name="Normal 31 8 8 6" xfId="33762" xr:uid="{D4D66420-7092-4BF9-AE5F-3FE79768E8BB}"/>
    <cellStyle name="Normal 31 8 9" xfId="33763" xr:uid="{57B4F8E4-818F-4561-B954-B4CC9B716142}"/>
    <cellStyle name="Normal 31 9" xfId="33764" xr:uid="{EFC631F1-20A3-42F8-B3D7-0DDB1B891CE3}"/>
    <cellStyle name="Normal 31 9 10" xfId="33765" xr:uid="{5B8A3BDE-7A6D-4A32-A106-8E3C2B856A68}"/>
    <cellStyle name="Normal 31 9 11" xfId="33766" xr:uid="{6B34BD21-F1D1-4F2F-BF76-CD858FA2EC6F}"/>
    <cellStyle name="Normal 31 9 12" xfId="33767" xr:uid="{4F2D05B0-590C-42B4-9078-B0655F528AFB}"/>
    <cellStyle name="Normal 31 9 13" xfId="33768" xr:uid="{1707E350-3F6C-44F4-B1CF-AEF443B24B8A}"/>
    <cellStyle name="Normal 31 9 2" xfId="33769" xr:uid="{55DE3BB4-D501-497D-9471-48D359DE9E38}"/>
    <cellStyle name="Normal 31 9 2 2" xfId="33770" xr:uid="{D4A88F55-BC52-4AB7-97A3-28AE1DC06957}"/>
    <cellStyle name="Normal 31 9 2 3" xfId="33771" xr:uid="{C048D9BA-62A3-4F9C-86C1-EA798C551635}"/>
    <cellStyle name="Normal 31 9 2 4" xfId="33772" xr:uid="{87848F4B-E293-4EEE-9C58-3A161CB72256}"/>
    <cellStyle name="Normal 31 9 2 5" xfId="33773" xr:uid="{72CDD20D-952A-41DF-BE69-FBB9830F3B9A}"/>
    <cellStyle name="Normal 31 9 2 6" xfId="33774" xr:uid="{91799957-BD64-40B6-80F0-B0BFE83B413A}"/>
    <cellStyle name="Normal 31 9 3" xfId="33775" xr:uid="{163CF3E5-64F2-48A2-A000-0F0C0BA536C4}"/>
    <cellStyle name="Normal 31 9 3 2" xfId="33776" xr:uid="{AFA784D8-C42B-4507-BF81-C4018A857519}"/>
    <cellStyle name="Normal 31 9 3 3" xfId="33777" xr:uid="{4A4428CC-87A5-4031-AC23-923FB04CBB61}"/>
    <cellStyle name="Normal 31 9 3 4" xfId="33778" xr:uid="{8A68DA2B-36B2-410E-9746-A56509480A29}"/>
    <cellStyle name="Normal 31 9 3 5" xfId="33779" xr:uid="{7C0E5279-59B5-4123-8954-9B8F2468261A}"/>
    <cellStyle name="Normal 31 9 3 6" xfId="33780" xr:uid="{E6CCF12D-90E1-46EB-BEAB-32D09E2E9FA7}"/>
    <cellStyle name="Normal 31 9 4" xfId="33781" xr:uid="{D4C3FCF9-6BBF-4219-8D21-651C39016060}"/>
    <cellStyle name="Normal 31 9 4 2" xfId="33782" xr:uid="{C61BBC34-ABEF-4A51-915B-D5E46C48460A}"/>
    <cellStyle name="Normal 31 9 4 3" xfId="33783" xr:uid="{D570D2F6-F768-40DE-B24B-2CDA1E9039A0}"/>
    <cellStyle name="Normal 31 9 4 4" xfId="33784" xr:uid="{2D420B8A-FD37-441C-A833-5E803A0898B8}"/>
    <cellStyle name="Normal 31 9 4 5" xfId="33785" xr:uid="{36D5BB90-ADFB-40B6-8D83-CBEF48A66564}"/>
    <cellStyle name="Normal 31 9 4 6" xfId="33786" xr:uid="{CB6E1E4E-03A7-4F89-9429-12BDDD352DFB}"/>
    <cellStyle name="Normal 31 9 5" xfId="33787" xr:uid="{4D0A439D-8C52-45D0-8B9D-54520B5E2B4D}"/>
    <cellStyle name="Normal 31 9 5 2" xfId="33788" xr:uid="{9391E802-FE46-41B3-8ED2-CA7F3ABF561C}"/>
    <cellStyle name="Normal 31 9 5 3" xfId="33789" xr:uid="{3E5EEC23-5344-4BA6-A01E-BCFFB5F9BFE3}"/>
    <cellStyle name="Normal 31 9 5 4" xfId="33790" xr:uid="{8FBDAB70-A4A9-4D79-AAAA-DA9E48359F44}"/>
    <cellStyle name="Normal 31 9 5 5" xfId="33791" xr:uid="{FC939CAA-D906-4A3A-9B68-1D7440373FB0}"/>
    <cellStyle name="Normal 31 9 5 6" xfId="33792" xr:uid="{A03CE08C-C26A-48BD-9B9F-69BA92F17706}"/>
    <cellStyle name="Normal 31 9 6" xfId="33793" xr:uid="{62118C19-E4DF-4688-8306-17B2B5DE8B92}"/>
    <cellStyle name="Normal 31 9 6 2" xfId="33794" xr:uid="{4B392A4B-FA4D-43F4-BF86-6C1ADAD42792}"/>
    <cellStyle name="Normal 31 9 6 3" xfId="33795" xr:uid="{5A817541-3772-4C55-82AE-8FF5356179CC}"/>
    <cellStyle name="Normal 31 9 6 4" xfId="33796" xr:uid="{FCA2EB56-9A53-4444-A817-21F799236DC8}"/>
    <cellStyle name="Normal 31 9 6 5" xfId="33797" xr:uid="{C74B81CB-A478-4F14-8A8C-53F18A3DBA3A}"/>
    <cellStyle name="Normal 31 9 6 6" xfId="33798" xr:uid="{366E1230-096A-475B-B7EB-C527CB166AB6}"/>
    <cellStyle name="Normal 31 9 7" xfId="33799" xr:uid="{0F2CA141-E6CA-48D5-9047-9838FD1F74CA}"/>
    <cellStyle name="Normal 31 9 7 2" xfId="33800" xr:uid="{159FA0CD-044A-451E-9556-64AF0B2F9A25}"/>
    <cellStyle name="Normal 31 9 7 3" xfId="33801" xr:uid="{69DD410D-2EFD-4941-8D9A-8FA830B76159}"/>
    <cellStyle name="Normal 31 9 7 4" xfId="33802" xr:uid="{10EEE704-EC22-44A9-9AE8-BB1A044212D8}"/>
    <cellStyle name="Normal 31 9 7 5" xfId="33803" xr:uid="{FAB9120B-BDEA-4B93-9C22-79FDA2F79F9E}"/>
    <cellStyle name="Normal 31 9 7 6" xfId="33804" xr:uid="{DEA9FE1B-E586-48DF-9810-EFE98ABC972D}"/>
    <cellStyle name="Normal 31 9 8" xfId="33805" xr:uid="{594BA31D-F40B-4067-9D40-4679450DFBA6}"/>
    <cellStyle name="Normal 31 9 8 2" xfId="33806" xr:uid="{19BF2822-D24E-49B6-B47D-C21B3F8F6A8B}"/>
    <cellStyle name="Normal 31 9 8 3" xfId="33807" xr:uid="{BF60EB29-7FB7-4626-B256-031371608580}"/>
    <cellStyle name="Normal 31 9 8 4" xfId="33808" xr:uid="{FE318E77-D88E-4BDF-9F10-94663B7D6FEA}"/>
    <cellStyle name="Normal 31 9 8 5" xfId="33809" xr:uid="{651574D5-961E-4078-9DD9-05A7628B744B}"/>
    <cellStyle name="Normal 31 9 8 6" xfId="33810" xr:uid="{E183B4BD-29BF-4192-9305-AA3BE02123D3}"/>
    <cellStyle name="Normal 31 9 9" xfId="33811" xr:uid="{7D738C5F-9A04-4C44-8649-7074B9E38E7F}"/>
    <cellStyle name="Normal 32" xfId="33812" xr:uid="{420F6368-1EBD-4851-A051-271CEA3F48C2}"/>
    <cellStyle name="Normal 32 10" xfId="33813" xr:uid="{B410A215-FF45-4808-A35A-1188BDE4F3AD}"/>
    <cellStyle name="Normal 32 10 10" xfId="33814" xr:uid="{EEAA112E-77C4-4321-8FE2-9FF7AE13515F}"/>
    <cellStyle name="Normal 32 10 11" xfId="33815" xr:uid="{11B1AAE2-EF95-4A29-B544-09B3D66582E7}"/>
    <cellStyle name="Normal 32 10 12" xfId="33816" xr:uid="{0459E332-3E4D-4E56-857D-4D555F408E95}"/>
    <cellStyle name="Normal 32 10 13" xfId="33817" xr:uid="{BE7BD8E9-0E9A-492B-95CA-E7CB3A9C087A}"/>
    <cellStyle name="Normal 32 10 2" xfId="33818" xr:uid="{D346D255-51A3-431C-951D-80D828D0512C}"/>
    <cellStyle name="Normal 32 10 2 2" xfId="33819" xr:uid="{87A007E6-5E59-4663-B7E0-045A917B46DE}"/>
    <cellStyle name="Normal 32 10 2 3" xfId="33820" xr:uid="{F38F6E48-CAC4-44BE-83DE-64E683A40DAE}"/>
    <cellStyle name="Normal 32 10 2 4" xfId="33821" xr:uid="{C163320E-7AAE-4600-9FBE-161D0190FBC4}"/>
    <cellStyle name="Normal 32 10 2 5" xfId="33822" xr:uid="{B0550BDE-2D04-4C1D-B4D3-D61567328954}"/>
    <cellStyle name="Normal 32 10 2 6" xfId="33823" xr:uid="{104C0A96-D609-457D-874B-8AE87E9CDE31}"/>
    <cellStyle name="Normal 32 10 3" xfId="33824" xr:uid="{7FF3650C-C8C4-43A6-819F-1F398E252680}"/>
    <cellStyle name="Normal 32 10 3 2" xfId="33825" xr:uid="{68CEF9E8-0CDC-4B4B-9C1D-E451B4FD8E3D}"/>
    <cellStyle name="Normal 32 10 3 3" xfId="33826" xr:uid="{F7ECDB86-C48B-41C2-B8BE-6CCA3CEB66EC}"/>
    <cellStyle name="Normal 32 10 3 4" xfId="33827" xr:uid="{0CAFA523-6333-4AF6-BAEE-3CC420BFD22B}"/>
    <cellStyle name="Normal 32 10 3 5" xfId="33828" xr:uid="{B42B3314-4C12-499E-9B62-41927D91CF51}"/>
    <cellStyle name="Normal 32 10 3 6" xfId="33829" xr:uid="{6D85E0CB-D5C4-4AA1-9B1F-58362B77C574}"/>
    <cellStyle name="Normal 32 10 4" xfId="33830" xr:uid="{1A6ABCA5-6DF5-48DA-866F-BEE737F23574}"/>
    <cellStyle name="Normal 32 10 4 2" xfId="33831" xr:uid="{DC853B3E-0970-4689-B613-46470FF6E433}"/>
    <cellStyle name="Normal 32 10 4 3" xfId="33832" xr:uid="{E3FDDAC3-FF46-41A1-8363-AA79A1BE2756}"/>
    <cellStyle name="Normal 32 10 4 4" xfId="33833" xr:uid="{FE8E1384-7FCC-4D3B-A2DB-81D2FC96D57E}"/>
    <cellStyle name="Normal 32 10 4 5" xfId="33834" xr:uid="{F8156059-0A5F-401C-BCA0-F6FB7A288E18}"/>
    <cellStyle name="Normal 32 10 4 6" xfId="33835" xr:uid="{C56E0253-C5EB-46D1-96E1-7BA4A7DF61BC}"/>
    <cellStyle name="Normal 32 10 5" xfId="33836" xr:uid="{8967B732-15FE-4F07-A638-2DB403A72584}"/>
    <cellStyle name="Normal 32 10 5 2" xfId="33837" xr:uid="{7530E409-248D-40D7-8B67-94AC623DB9F2}"/>
    <cellStyle name="Normal 32 10 5 3" xfId="33838" xr:uid="{D23BAE15-BFF8-4A37-992A-0556D530A635}"/>
    <cellStyle name="Normal 32 10 5 4" xfId="33839" xr:uid="{86745E2E-0F9C-4259-BCB5-D84B71DCE792}"/>
    <cellStyle name="Normal 32 10 5 5" xfId="33840" xr:uid="{C244A5EA-76A7-482A-A4F8-CC085D657351}"/>
    <cellStyle name="Normal 32 10 5 6" xfId="33841" xr:uid="{CA016CDF-A855-4A25-B1B3-26BFAFBBBA80}"/>
    <cellStyle name="Normal 32 10 6" xfId="33842" xr:uid="{1F7A67EB-C6B1-4909-96E3-D07B0AA0CC25}"/>
    <cellStyle name="Normal 32 10 6 2" xfId="33843" xr:uid="{08663A55-4E6E-46A1-AEB0-EB1E6B1E0603}"/>
    <cellStyle name="Normal 32 10 6 3" xfId="33844" xr:uid="{2B31DDCC-A0E5-4721-A42B-383634541C7A}"/>
    <cellStyle name="Normal 32 10 6 4" xfId="33845" xr:uid="{E7D6F4D6-AF9A-41DA-8252-C898A65416D8}"/>
    <cellStyle name="Normal 32 10 6 5" xfId="33846" xr:uid="{D8B38920-000E-433D-B984-DCE1F6C11202}"/>
    <cellStyle name="Normal 32 10 6 6" xfId="33847" xr:uid="{C93DD0DE-44C0-4C4E-BA85-73DC7FC48F4B}"/>
    <cellStyle name="Normal 32 10 7" xfId="33848" xr:uid="{31676F09-1E8D-4F1C-95F4-F61A1AD6C377}"/>
    <cellStyle name="Normal 32 10 7 2" xfId="33849" xr:uid="{42AF5669-BCE1-4680-9DFD-817AFF2D64F1}"/>
    <cellStyle name="Normal 32 10 7 3" xfId="33850" xr:uid="{106C488A-0F75-4049-806E-1E3214D901F2}"/>
    <cellStyle name="Normal 32 10 7 4" xfId="33851" xr:uid="{8045020B-3894-4A0B-9EE1-9B6B518D1D52}"/>
    <cellStyle name="Normal 32 10 7 5" xfId="33852" xr:uid="{94EF972D-D0C3-41D8-844A-D5D391502C82}"/>
    <cellStyle name="Normal 32 10 7 6" xfId="33853" xr:uid="{57B823AB-FCF9-4184-874A-E408C7240810}"/>
    <cellStyle name="Normal 32 10 8" xfId="33854" xr:uid="{989BF012-ED3A-4E11-9607-09D6050F6E6E}"/>
    <cellStyle name="Normal 32 10 8 2" xfId="33855" xr:uid="{BBB6F06C-E601-4AF8-AC7B-C1EE679451A0}"/>
    <cellStyle name="Normal 32 10 8 3" xfId="33856" xr:uid="{54379F40-F5B9-4CC2-B541-A98ABBB046C7}"/>
    <cellStyle name="Normal 32 10 8 4" xfId="33857" xr:uid="{02C4DDC5-312C-447D-8829-1303888F5C61}"/>
    <cellStyle name="Normal 32 10 8 5" xfId="33858" xr:uid="{60309EA2-D8E9-4EAA-BFD3-9465FE9D79CE}"/>
    <cellStyle name="Normal 32 10 8 6" xfId="33859" xr:uid="{1B58A0C2-1DAA-4D87-88CB-38DED2FF5DDB}"/>
    <cellStyle name="Normal 32 10 9" xfId="33860" xr:uid="{06183A53-999D-4407-B39C-CA8E9F7DBD93}"/>
    <cellStyle name="Normal 32 11" xfId="33861" xr:uid="{8627D8CB-D485-4350-86E2-73F030205AF9}"/>
    <cellStyle name="Normal 32 11 10" xfId="33862" xr:uid="{86128E22-5AF6-49A0-BE30-E4F660689884}"/>
    <cellStyle name="Normal 32 11 11" xfId="33863" xr:uid="{9AF84982-9FCE-498C-811B-6E44899996AB}"/>
    <cellStyle name="Normal 32 11 12" xfId="33864" xr:uid="{C05D6C11-B6F5-4A44-AAA3-D9A2A112D0F1}"/>
    <cellStyle name="Normal 32 11 13" xfId="33865" xr:uid="{FF3BC8C1-01AC-444C-A0E2-A949746B01B0}"/>
    <cellStyle name="Normal 32 11 2" xfId="33866" xr:uid="{3D92E6ED-7C63-47F5-90C3-1716C1EA0EC4}"/>
    <cellStyle name="Normal 32 11 2 2" xfId="33867" xr:uid="{43EED2C4-CDB0-4F7A-B2D4-8AD4C989E388}"/>
    <cellStyle name="Normal 32 11 2 3" xfId="33868" xr:uid="{FBBF8DBD-C2C7-42A6-8F4D-9D21FA4319FE}"/>
    <cellStyle name="Normal 32 11 2 4" xfId="33869" xr:uid="{99BD9D8C-840F-48B2-984A-E565724E827E}"/>
    <cellStyle name="Normal 32 11 2 5" xfId="33870" xr:uid="{321B3FFA-65B8-401D-A4DA-FAACEE2438C0}"/>
    <cellStyle name="Normal 32 11 2 6" xfId="33871" xr:uid="{09A23FCA-3B1A-4F65-99E3-913768A4D463}"/>
    <cellStyle name="Normal 32 11 3" xfId="33872" xr:uid="{6E040A29-7343-46D7-AD44-28452058D93A}"/>
    <cellStyle name="Normal 32 11 3 2" xfId="33873" xr:uid="{E5C20955-64A0-482C-91AA-9AC0023FA1D6}"/>
    <cellStyle name="Normal 32 11 3 3" xfId="33874" xr:uid="{529BE7A2-0A82-4FD6-977E-C00D0611FAEF}"/>
    <cellStyle name="Normal 32 11 3 4" xfId="33875" xr:uid="{1AD9DF61-FB3D-4C4D-BE73-F6A77CF0DBF0}"/>
    <cellStyle name="Normal 32 11 3 5" xfId="33876" xr:uid="{6631A0D0-A799-4898-AA1D-CB6C94A0D0C0}"/>
    <cellStyle name="Normal 32 11 3 6" xfId="33877" xr:uid="{19539B7A-06E2-482A-A656-7436671F48F8}"/>
    <cellStyle name="Normal 32 11 4" xfId="33878" xr:uid="{CC0DA071-3A34-44AF-AF41-B00D337C0694}"/>
    <cellStyle name="Normal 32 11 4 2" xfId="33879" xr:uid="{B796D296-2173-4D31-BEDD-8AA5E005F122}"/>
    <cellStyle name="Normal 32 11 4 3" xfId="33880" xr:uid="{C7D7C8A3-C3F4-42C9-9BD3-3125CB59F602}"/>
    <cellStyle name="Normal 32 11 4 4" xfId="33881" xr:uid="{3266E8B1-AB5A-4105-B683-9DCBE02BE9B5}"/>
    <cellStyle name="Normal 32 11 4 5" xfId="33882" xr:uid="{256F543D-DC1B-413C-9142-6C6B3B911F4D}"/>
    <cellStyle name="Normal 32 11 4 6" xfId="33883" xr:uid="{244A5D37-E629-4545-AA85-232C1AA3FA7F}"/>
    <cellStyle name="Normal 32 11 5" xfId="33884" xr:uid="{76BE3C74-272A-49E6-BBCD-F7BF31CD7EEC}"/>
    <cellStyle name="Normal 32 11 5 2" xfId="33885" xr:uid="{268BE3B8-F1B7-4867-8C6E-71659E39779F}"/>
    <cellStyle name="Normal 32 11 5 3" xfId="33886" xr:uid="{A7C86770-DAAA-49F9-8D95-CE20467F4278}"/>
    <cellStyle name="Normal 32 11 5 4" xfId="33887" xr:uid="{9FBB2AE3-5E14-4E78-AFE5-5C87C9CB909B}"/>
    <cellStyle name="Normal 32 11 5 5" xfId="33888" xr:uid="{904F1C1E-6016-4780-B6CF-7A7F55576903}"/>
    <cellStyle name="Normal 32 11 5 6" xfId="33889" xr:uid="{8E82BAF3-955A-4665-88C0-707AFF5F3DD8}"/>
    <cellStyle name="Normal 32 11 6" xfId="33890" xr:uid="{A1E9F44A-710B-43AF-8290-D490693F88BD}"/>
    <cellStyle name="Normal 32 11 6 2" xfId="33891" xr:uid="{7CDCD836-D7C8-4A9B-9384-11110E911F5E}"/>
    <cellStyle name="Normal 32 11 6 3" xfId="33892" xr:uid="{FAD5182B-81EC-4C30-BABE-6D386342F74A}"/>
    <cellStyle name="Normal 32 11 6 4" xfId="33893" xr:uid="{E3965696-E44F-4635-A259-97077FE995E7}"/>
    <cellStyle name="Normal 32 11 6 5" xfId="33894" xr:uid="{690C2A0C-EAC6-4BEE-8E62-19AFA26F9DA4}"/>
    <cellStyle name="Normal 32 11 6 6" xfId="33895" xr:uid="{2A57FDC8-8697-46E3-8E12-2799CC0E840A}"/>
    <cellStyle name="Normal 32 11 7" xfId="33896" xr:uid="{B06AC7C0-C250-49A4-9571-36B030C01F58}"/>
    <cellStyle name="Normal 32 11 7 2" xfId="33897" xr:uid="{88ABD8D1-1DD1-436F-B304-FE5273E666FE}"/>
    <cellStyle name="Normal 32 11 7 3" xfId="33898" xr:uid="{95B10573-8F66-4C13-86A4-911CDFF33E58}"/>
    <cellStyle name="Normal 32 11 7 4" xfId="33899" xr:uid="{40CBD4ED-1AF7-4590-BA99-DE9B53EFEE31}"/>
    <cellStyle name="Normal 32 11 7 5" xfId="33900" xr:uid="{42F1805F-63AB-409F-8629-A33861AD0CE1}"/>
    <cellStyle name="Normal 32 11 7 6" xfId="33901" xr:uid="{D53A3481-5F8A-44EB-811D-BB9ADBD1AACE}"/>
    <cellStyle name="Normal 32 11 8" xfId="33902" xr:uid="{AE3F281A-5FA8-4A01-B614-40421722618F}"/>
    <cellStyle name="Normal 32 11 8 2" xfId="33903" xr:uid="{E239A22E-FCD8-4538-AD00-4DE091CDD510}"/>
    <cellStyle name="Normal 32 11 8 3" xfId="33904" xr:uid="{525FB81E-38A3-47ED-8CF9-F1C106252DBB}"/>
    <cellStyle name="Normal 32 11 8 4" xfId="33905" xr:uid="{CDEAD68F-EB3F-4C24-9B2A-73C7BE0E5C1C}"/>
    <cellStyle name="Normal 32 11 8 5" xfId="33906" xr:uid="{5B40AF60-4DD5-45F4-ABB3-C8FE1A0697F2}"/>
    <cellStyle name="Normal 32 11 8 6" xfId="33907" xr:uid="{FCD4F259-446F-4D98-819C-EB3B8654F53D}"/>
    <cellStyle name="Normal 32 11 9" xfId="33908" xr:uid="{9F956293-59DA-4636-BCBA-38DF95DD6FD9}"/>
    <cellStyle name="Normal 32 12" xfId="33909" xr:uid="{F2233164-7C40-4B7D-B773-F049CCFDFED7}"/>
    <cellStyle name="Normal 32 12 2" xfId="33910" xr:uid="{7E22B9C5-09EB-4975-9983-24B373BB8DF5}"/>
    <cellStyle name="Normal 32 12 3" xfId="33911" xr:uid="{2C9F98BE-08CD-4D00-9028-5B67CC3874C0}"/>
    <cellStyle name="Normal 32 12 4" xfId="33912" xr:uid="{0E96F146-52AB-4A19-AEAD-4A883FCE2CF3}"/>
    <cellStyle name="Normal 32 12 5" xfId="33913" xr:uid="{98AEA6BC-CA28-426E-A472-B188FB8BCF7B}"/>
    <cellStyle name="Normal 32 12 6" xfId="33914" xr:uid="{78807FA4-1078-4230-87E5-DCC7B9B61DD1}"/>
    <cellStyle name="Normal 32 13" xfId="33915" xr:uid="{FC34CB32-8EC0-4C51-B125-3791A17A4C6F}"/>
    <cellStyle name="Normal 32 13 2" xfId="33916" xr:uid="{EFC727D6-B165-4B5C-9855-02DDCC837B81}"/>
    <cellStyle name="Normal 32 13 3" xfId="33917" xr:uid="{53EBC51A-7588-4200-9C9F-D4EE41E3B2BC}"/>
    <cellStyle name="Normal 32 13 4" xfId="33918" xr:uid="{14E332FB-61C4-439E-8476-A18D0B1BE1FE}"/>
    <cellStyle name="Normal 32 13 5" xfId="33919" xr:uid="{3E3AF682-E0DF-47AD-BA07-C7445161DAAD}"/>
    <cellStyle name="Normal 32 13 6" xfId="33920" xr:uid="{A732DBBB-5351-4966-B08C-EC3D33EC1E14}"/>
    <cellStyle name="Normal 32 14" xfId="33921" xr:uid="{7A1E4FD8-0674-47C6-9FB7-E55590ABAD6E}"/>
    <cellStyle name="Normal 32 14 2" xfId="33922" xr:uid="{2C6484EC-AC99-477C-B5AB-721604633F57}"/>
    <cellStyle name="Normal 32 14 3" xfId="33923" xr:uid="{36B53C5A-3DD6-40F1-958D-6BC8E14C631C}"/>
    <cellStyle name="Normal 32 14 4" xfId="33924" xr:uid="{1947E11F-431B-4D6A-BC84-58F3DF326E75}"/>
    <cellStyle name="Normal 32 14 5" xfId="33925" xr:uid="{7D457EE0-0F84-466D-9D4D-BB7FD6189E7E}"/>
    <cellStyle name="Normal 32 14 6" xfId="33926" xr:uid="{85F04E31-4ED7-4D34-821D-694465122292}"/>
    <cellStyle name="Normal 32 15" xfId="33927" xr:uid="{165EECAC-0327-4267-9A21-9F3C44DA79C3}"/>
    <cellStyle name="Normal 32 15 2" xfId="33928" xr:uid="{679E6770-D9A5-4222-BF7F-AB6F34F86961}"/>
    <cellStyle name="Normal 32 15 3" xfId="33929" xr:uid="{9CF1AE86-F96F-4CE6-B403-8AFF7AB11A8D}"/>
    <cellStyle name="Normal 32 15 4" xfId="33930" xr:uid="{ECCEC62F-DC3C-4F6A-9D83-A11FE15396F4}"/>
    <cellStyle name="Normal 32 15 5" xfId="33931" xr:uid="{28394DC4-C532-4E7E-93C1-4F37820B4068}"/>
    <cellStyle name="Normal 32 15 6" xfId="33932" xr:uid="{D9A22D0D-96E9-40B6-9945-984DA68B54FC}"/>
    <cellStyle name="Normal 32 16" xfId="33933" xr:uid="{95CAEEC9-E821-44EC-8323-57C22E61FCA1}"/>
    <cellStyle name="Normal 32 16 2" xfId="33934" xr:uid="{AB8CA824-34F8-47CD-889F-52D2B9B1043A}"/>
    <cellStyle name="Normal 32 16 3" xfId="33935" xr:uid="{005AEFF1-6AEB-4EA3-9C02-3272EBA45DA0}"/>
    <cellStyle name="Normal 32 16 4" xfId="33936" xr:uid="{13A72B87-C8FF-47B2-9216-0999F741BD7A}"/>
    <cellStyle name="Normal 32 16 5" xfId="33937" xr:uid="{02C2B033-8DD0-4D9F-8E7E-8C6E383D886B}"/>
    <cellStyle name="Normal 32 16 6" xfId="33938" xr:uid="{259B7B93-2B54-4D0E-B19F-CBDD92DD2990}"/>
    <cellStyle name="Normal 32 17" xfId="33939" xr:uid="{7B3B57A5-B769-486E-8197-E0C144B89733}"/>
    <cellStyle name="Normal 32 17 2" xfId="33940" xr:uid="{27DDEC2A-18C9-4AF0-B14C-FF2C9A30E014}"/>
    <cellStyle name="Normal 32 17 3" xfId="33941" xr:uid="{7154BD44-DCD3-4590-9204-5841D88345D4}"/>
    <cellStyle name="Normal 32 17 4" xfId="33942" xr:uid="{AFB2CB1F-9D9A-4E33-BE5D-E04FCD2FAB22}"/>
    <cellStyle name="Normal 32 17 5" xfId="33943" xr:uid="{E56341DE-9AD0-4086-A31E-CAE09AF5DDFC}"/>
    <cellStyle name="Normal 32 17 6" xfId="33944" xr:uid="{B2F2D6FA-A63D-47D1-8CB2-06DFADAC1627}"/>
    <cellStyle name="Normal 32 18" xfId="33945" xr:uid="{08C37F61-C241-40DC-BADE-F7B5DAB62E98}"/>
    <cellStyle name="Normal 32 18 2" xfId="33946" xr:uid="{0DA48C6B-04EF-4ADF-BB7C-CFD21310E0F3}"/>
    <cellStyle name="Normal 32 18 3" xfId="33947" xr:uid="{C6DDDE82-3B46-4619-BFB6-0D97BCEED2F0}"/>
    <cellStyle name="Normal 32 18 4" xfId="33948" xr:uid="{90D12975-D6EF-4389-A95F-B1485193D25C}"/>
    <cellStyle name="Normal 32 18 5" xfId="33949" xr:uid="{05BC231D-FFEC-4A44-BF14-86ACD609B565}"/>
    <cellStyle name="Normal 32 18 6" xfId="33950" xr:uid="{DC76530B-25A1-4604-8351-96B06EFF3740}"/>
    <cellStyle name="Normal 32 19" xfId="33951" xr:uid="{5F3DECE1-278A-49B9-8F59-720290D5FD52}"/>
    <cellStyle name="Normal 32 2" xfId="1694" xr:uid="{9B573668-011C-4781-8F49-3183CD1665AD}"/>
    <cellStyle name="Normal 32 2 10" xfId="33952" xr:uid="{F2CE19DA-F1AE-4A67-BBE9-DEE182ED57BE}"/>
    <cellStyle name="Normal 32 2 11" xfId="33953" xr:uid="{3BB5C8ED-C601-4F4F-ACF6-E6B09F51DC74}"/>
    <cellStyle name="Normal 32 2 12" xfId="33954" xr:uid="{9A69BD67-9AC5-4FC4-95A5-831BDB43FF3C}"/>
    <cellStyle name="Normal 32 2 13" xfId="33955" xr:uid="{69A1FCF7-71DC-40FF-8007-0DBA31C90BF9}"/>
    <cellStyle name="Normal 32 2 2" xfId="33956" xr:uid="{69D0547C-AB27-4863-8DEE-F77EA60D87FD}"/>
    <cellStyle name="Normal 32 2 2 2" xfId="33957" xr:uid="{1044C53F-CB55-4D44-AF18-D9B94FC4C380}"/>
    <cellStyle name="Normal 32 2 2 3" xfId="33958" xr:uid="{8973CFD9-DD37-4C06-8159-6F1C46E2CAA5}"/>
    <cellStyle name="Normal 32 2 2 4" xfId="33959" xr:uid="{CE62BF69-CDDE-449F-ABBB-3046DDED95F8}"/>
    <cellStyle name="Normal 32 2 2 5" xfId="33960" xr:uid="{671B5072-DEAA-4658-90DA-13FD3E02B180}"/>
    <cellStyle name="Normal 32 2 2 6" xfId="33961" xr:uid="{7B7F776B-6003-4302-BBAE-78DE02B73F82}"/>
    <cellStyle name="Normal 32 2 3" xfId="33962" xr:uid="{680B939A-D671-4D9C-AD50-5AE7D27B5704}"/>
    <cellStyle name="Normal 32 2 3 2" xfId="33963" xr:uid="{99CE7B12-642C-4FDE-96AA-3A926F7B6626}"/>
    <cellStyle name="Normal 32 2 3 3" xfId="33964" xr:uid="{FDCB584C-58CA-40B2-B8B8-CB5D9EF118B3}"/>
    <cellStyle name="Normal 32 2 3 4" xfId="33965" xr:uid="{668E96D1-EA7B-4511-80B0-B0F1C67C311F}"/>
    <cellStyle name="Normal 32 2 3 5" xfId="33966" xr:uid="{05DB937F-C540-4605-9700-7A0BB939C40E}"/>
    <cellStyle name="Normal 32 2 3 6" xfId="33967" xr:uid="{1CA96BD0-DEF0-41F2-8808-DB2FD9D3EC9B}"/>
    <cellStyle name="Normal 32 2 4" xfId="33968" xr:uid="{C605F279-BC29-4445-A4FF-4D1F1C12C12C}"/>
    <cellStyle name="Normal 32 2 4 2" xfId="33969" xr:uid="{AD0A1F9B-C580-482B-BF51-01A6FF9751F1}"/>
    <cellStyle name="Normal 32 2 4 3" xfId="33970" xr:uid="{AD057552-15F9-4D9F-80A9-18BE47992CFE}"/>
    <cellStyle name="Normal 32 2 4 4" xfId="33971" xr:uid="{1CA2277F-83B9-41D5-9217-3F47F395182F}"/>
    <cellStyle name="Normal 32 2 4 5" xfId="33972" xr:uid="{E57BED38-4249-456B-B7BD-09295B47A4F4}"/>
    <cellStyle name="Normal 32 2 4 6" xfId="33973" xr:uid="{F8DB2977-68C2-40FE-AA59-C60743CA3223}"/>
    <cellStyle name="Normal 32 2 5" xfId="33974" xr:uid="{8C78E800-8CBD-4D27-9621-39FD66F795BF}"/>
    <cellStyle name="Normal 32 2 5 2" xfId="33975" xr:uid="{9C32EA2D-B4D2-4AB9-9E92-AF779B3A1958}"/>
    <cellStyle name="Normal 32 2 5 3" xfId="33976" xr:uid="{DA955146-9387-455F-9A47-96FED1DB7713}"/>
    <cellStyle name="Normal 32 2 5 4" xfId="33977" xr:uid="{B4B84DB9-E3A1-4002-9A59-34FC9996E3C7}"/>
    <cellStyle name="Normal 32 2 5 5" xfId="33978" xr:uid="{39DC8D8A-7461-4E22-BEF2-86169EE09E39}"/>
    <cellStyle name="Normal 32 2 5 6" xfId="33979" xr:uid="{07BADA93-752E-4E37-839D-CD44643AB021}"/>
    <cellStyle name="Normal 32 2 6" xfId="33980" xr:uid="{C2E411A8-51C0-4D98-B148-F9CEE12BB774}"/>
    <cellStyle name="Normal 32 2 6 2" xfId="33981" xr:uid="{E60C3B5B-B6C1-4C17-BBB8-970A7DF458D9}"/>
    <cellStyle name="Normal 32 2 6 3" xfId="33982" xr:uid="{CF90E4E5-A8A0-4ED1-BBA0-1B311C273C6E}"/>
    <cellStyle name="Normal 32 2 6 4" xfId="33983" xr:uid="{BA14AC7C-9DB0-44A5-A79C-7B6D976BA49C}"/>
    <cellStyle name="Normal 32 2 6 5" xfId="33984" xr:uid="{A79F4810-1FEB-4A12-8681-7215D848954C}"/>
    <cellStyle name="Normal 32 2 6 6" xfId="33985" xr:uid="{A6519D46-DD5F-49F4-9F00-C23421C1C718}"/>
    <cellStyle name="Normal 32 2 7" xfId="33986" xr:uid="{5C679145-3D64-4119-B73B-54E8BD994598}"/>
    <cellStyle name="Normal 32 2 7 2" xfId="33987" xr:uid="{15AB4D25-4BC4-4BA9-885E-E0F431C737CC}"/>
    <cellStyle name="Normal 32 2 7 3" xfId="33988" xr:uid="{EAD064A6-453C-44AF-9B5A-27E00F14DAEE}"/>
    <cellStyle name="Normal 32 2 7 4" xfId="33989" xr:uid="{AE405962-938D-4723-AA1A-749914C11414}"/>
    <cellStyle name="Normal 32 2 7 5" xfId="33990" xr:uid="{D2779705-8CFC-4195-BA19-5775DA350DCA}"/>
    <cellStyle name="Normal 32 2 7 6" xfId="33991" xr:uid="{400804CB-0512-4BC3-B94A-9426B00D29F4}"/>
    <cellStyle name="Normal 32 2 8" xfId="33992" xr:uid="{B4D8DB4B-5B09-41B5-9A98-E55F4DB7DF7F}"/>
    <cellStyle name="Normal 32 2 8 2" xfId="33993" xr:uid="{2F4AD9AF-83CE-4539-8075-537EFE21FF93}"/>
    <cellStyle name="Normal 32 2 8 3" xfId="33994" xr:uid="{949D8975-A332-4012-B453-EE13E3A98596}"/>
    <cellStyle name="Normal 32 2 8 4" xfId="33995" xr:uid="{09D8118E-DAFB-41B9-88EF-CE4E5662D9D9}"/>
    <cellStyle name="Normal 32 2 8 5" xfId="33996" xr:uid="{4022BE94-4240-4F13-83EC-E115933B83E2}"/>
    <cellStyle name="Normal 32 2 8 6" xfId="33997" xr:uid="{BED45CB8-A104-43C5-9841-CA515C2CFED3}"/>
    <cellStyle name="Normal 32 2 9" xfId="33998" xr:uid="{05B93311-A74E-4C2C-A135-0EAA7A6BA2C5}"/>
    <cellStyle name="Normal 32 20" xfId="33999" xr:uid="{99598C8D-FE56-4BC6-B3A3-A7BB46332098}"/>
    <cellStyle name="Normal 32 21" xfId="34000" xr:uid="{9752C387-52C2-4F5D-9835-4C1F7BF4EF67}"/>
    <cellStyle name="Normal 32 22" xfId="34001" xr:uid="{56F56238-8928-4CC1-B1DE-D9ACC11A4D56}"/>
    <cellStyle name="Normal 32 23" xfId="34002" xr:uid="{50B0EF1B-FA95-4F24-BC28-6C09BBF341ED}"/>
    <cellStyle name="Normal 32 3" xfId="34003" xr:uid="{F4DB03C6-7A6D-42E8-97DC-29331A879AFE}"/>
    <cellStyle name="Normal 32 3 10" xfId="34004" xr:uid="{C8BDEBB7-034C-44A2-8A3F-B2BDD86E781F}"/>
    <cellStyle name="Normal 32 3 11" xfId="34005" xr:uid="{144E2F64-8BB3-4088-8846-D35F5BFDFF40}"/>
    <cellStyle name="Normal 32 3 12" xfId="34006" xr:uid="{41CF77A0-2AE8-4CBB-96AC-7B1C420F1A9D}"/>
    <cellStyle name="Normal 32 3 13" xfId="34007" xr:uid="{9254225C-5E83-4B11-A33F-5F5AB8A94D6A}"/>
    <cellStyle name="Normal 32 3 2" xfId="34008" xr:uid="{C113081E-B09A-4551-8CD1-93FB57B0D264}"/>
    <cellStyle name="Normal 32 3 2 2" xfId="34009" xr:uid="{3185CE0E-B613-4B61-B3AB-2AEFF6498CCF}"/>
    <cellStyle name="Normal 32 3 2 3" xfId="34010" xr:uid="{1137E949-7249-49D6-9162-D2F22A2BF865}"/>
    <cellStyle name="Normal 32 3 2 4" xfId="34011" xr:uid="{AFD2F699-49CF-48CB-A1BF-C69E223F33A4}"/>
    <cellStyle name="Normal 32 3 2 5" xfId="34012" xr:uid="{26CBAD76-0E5F-49CC-8ABB-26E26C9E23D4}"/>
    <cellStyle name="Normal 32 3 2 6" xfId="34013" xr:uid="{93F87D35-9CFF-47BB-B7CB-7E66E00C76E3}"/>
    <cellStyle name="Normal 32 3 3" xfId="34014" xr:uid="{9CFD974A-86BE-40D9-A629-1AA90B7EBCDE}"/>
    <cellStyle name="Normal 32 3 3 2" xfId="34015" xr:uid="{E763840E-6C63-43CA-8E88-D94465D64AEE}"/>
    <cellStyle name="Normal 32 3 3 3" xfId="34016" xr:uid="{4CEFC0B8-8291-47EE-8C64-B1E821A0EBB6}"/>
    <cellStyle name="Normal 32 3 3 4" xfId="34017" xr:uid="{9846B37E-025E-44BF-B9F3-89265060876E}"/>
    <cellStyle name="Normal 32 3 3 5" xfId="34018" xr:uid="{00C1DEC3-15FB-4EE8-A1FB-B760A7D617C3}"/>
    <cellStyle name="Normal 32 3 3 6" xfId="34019" xr:uid="{FDE3FAC1-E6F5-4636-A988-EA1A53B87A7E}"/>
    <cellStyle name="Normal 32 3 4" xfId="34020" xr:uid="{505BA8BE-FAFD-4DED-89EB-54262AD91E04}"/>
    <cellStyle name="Normal 32 3 4 2" xfId="34021" xr:uid="{FD76852D-55B0-4C54-9B0D-BF3EA70D5A63}"/>
    <cellStyle name="Normal 32 3 4 3" xfId="34022" xr:uid="{D4A15685-6304-4FC8-8DB3-3318667906EE}"/>
    <cellStyle name="Normal 32 3 4 4" xfId="34023" xr:uid="{F3DC2FDB-CC6A-4334-8BB4-9096DE9F7414}"/>
    <cellStyle name="Normal 32 3 4 5" xfId="34024" xr:uid="{61D991EC-8730-4A42-BA7B-BD3FA728A228}"/>
    <cellStyle name="Normal 32 3 4 6" xfId="34025" xr:uid="{4D30754A-2641-4EB5-93F1-CF04C5EDAAAA}"/>
    <cellStyle name="Normal 32 3 5" xfId="34026" xr:uid="{2977A96C-561E-4B59-BDC8-9BA8214117D9}"/>
    <cellStyle name="Normal 32 3 5 2" xfId="34027" xr:uid="{CD065EB3-DAD7-489D-BCDC-47BE889928AA}"/>
    <cellStyle name="Normal 32 3 5 3" xfId="34028" xr:uid="{2F3CB8EB-F07E-49B4-9DC0-ADF01813C651}"/>
    <cellStyle name="Normal 32 3 5 4" xfId="34029" xr:uid="{2463626A-1262-4A2F-B766-BE6EE52F2B68}"/>
    <cellStyle name="Normal 32 3 5 5" xfId="34030" xr:uid="{F974E319-6971-486B-AE3A-53E4B09A08BF}"/>
    <cellStyle name="Normal 32 3 5 6" xfId="34031" xr:uid="{564D3D4A-AD75-459C-B21A-E4229FDD9C5B}"/>
    <cellStyle name="Normal 32 3 6" xfId="34032" xr:uid="{0E70EA15-33C3-4CB9-8DCE-14080FF70543}"/>
    <cellStyle name="Normal 32 3 6 2" xfId="34033" xr:uid="{3921B083-ED2E-4E40-B0B7-C7146244F8FD}"/>
    <cellStyle name="Normal 32 3 6 3" xfId="34034" xr:uid="{939DA32B-25C5-46CB-A5A5-49AE16CDFF77}"/>
    <cellStyle name="Normal 32 3 6 4" xfId="34035" xr:uid="{FDECFC94-C9AD-4343-B622-C557E39B609C}"/>
    <cellStyle name="Normal 32 3 6 5" xfId="34036" xr:uid="{A4D1D158-4999-4996-94CA-CB9FC429E4C2}"/>
    <cellStyle name="Normal 32 3 6 6" xfId="34037" xr:uid="{51DD8EAE-63AE-40EB-BF2A-C359BE777623}"/>
    <cellStyle name="Normal 32 3 7" xfId="34038" xr:uid="{6D52423C-48EA-4987-A2CD-5881D416CE44}"/>
    <cellStyle name="Normal 32 3 7 2" xfId="34039" xr:uid="{4BA68455-0F4A-422F-9F9D-9962E0A99393}"/>
    <cellStyle name="Normal 32 3 7 3" xfId="34040" xr:uid="{B8D14063-F43E-47B2-A1CA-5E9CD379813A}"/>
    <cellStyle name="Normal 32 3 7 4" xfId="34041" xr:uid="{C3EE21C2-3097-493C-AF4B-E8BE611A6075}"/>
    <cellStyle name="Normal 32 3 7 5" xfId="34042" xr:uid="{AFD13091-3F42-471C-9ACF-79EE3346A7AB}"/>
    <cellStyle name="Normal 32 3 7 6" xfId="34043" xr:uid="{00E75691-6724-487F-803C-DF00ADB9DB31}"/>
    <cellStyle name="Normal 32 3 8" xfId="34044" xr:uid="{AFA47E51-7301-462B-A1A6-2C1758EA2A9F}"/>
    <cellStyle name="Normal 32 3 8 2" xfId="34045" xr:uid="{22BA3485-8AB3-4F70-9280-390221E470AD}"/>
    <cellStyle name="Normal 32 3 8 3" xfId="34046" xr:uid="{B64D0F18-853B-46A7-AECA-B2F1C5F789F4}"/>
    <cellStyle name="Normal 32 3 8 4" xfId="34047" xr:uid="{4DFE1DDC-5025-4F5E-A364-A87A0DD99CF6}"/>
    <cellStyle name="Normal 32 3 8 5" xfId="34048" xr:uid="{F953E78F-72E8-4B3F-84A0-310A18E62177}"/>
    <cellStyle name="Normal 32 3 8 6" xfId="34049" xr:uid="{FABDC8D9-38D5-455E-8C32-C5DFFE355235}"/>
    <cellStyle name="Normal 32 3 9" xfId="34050" xr:uid="{28503909-03AB-46DF-B182-EECC6FA19DBE}"/>
    <cellStyle name="Normal 32 4" xfId="34051" xr:uid="{4D8B460D-B1A3-476E-BF5F-EF37BE88F1F0}"/>
    <cellStyle name="Normal 32 4 10" xfId="34052" xr:uid="{444EADF6-54F2-490D-949C-DB8377193E6C}"/>
    <cellStyle name="Normal 32 4 11" xfId="34053" xr:uid="{4AF94A11-AD3E-4D49-8581-C3F788A99BFE}"/>
    <cellStyle name="Normal 32 4 12" xfId="34054" xr:uid="{D731F476-F28D-4805-81E8-8F9D3421927E}"/>
    <cellStyle name="Normal 32 4 13" xfId="34055" xr:uid="{AFDEFE27-6C85-46C1-8C61-6D3CB4A0E3F6}"/>
    <cellStyle name="Normal 32 4 2" xfId="34056" xr:uid="{02C3DF97-EBF9-4DB4-A828-8092D9A0B00D}"/>
    <cellStyle name="Normal 32 4 2 2" xfId="34057" xr:uid="{62C9E6A7-2D34-47C1-91BB-E5FD37C955CD}"/>
    <cellStyle name="Normal 32 4 2 3" xfId="34058" xr:uid="{A46B5FB2-1AB4-4010-AB4F-68E78B856F91}"/>
    <cellStyle name="Normal 32 4 2 4" xfId="34059" xr:uid="{BA562137-20B3-40BB-B27C-497509A5B402}"/>
    <cellStyle name="Normal 32 4 2 5" xfId="34060" xr:uid="{28502409-F83A-434F-B70C-D70F13578F22}"/>
    <cellStyle name="Normal 32 4 2 6" xfId="34061" xr:uid="{5358F049-AB1B-42E7-8FD8-595A4131FBF8}"/>
    <cellStyle name="Normal 32 4 3" xfId="34062" xr:uid="{B3F333F9-A11D-4854-A05D-D52DB1FAE25A}"/>
    <cellStyle name="Normal 32 4 3 2" xfId="34063" xr:uid="{226A8B54-4936-4DD5-B041-F4476D302F2E}"/>
    <cellStyle name="Normal 32 4 3 3" xfId="34064" xr:uid="{FC2556F2-FF4F-4AB4-9391-745830B0853A}"/>
    <cellStyle name="Normal 32 4 3 4" xfId="34065" xr:uid="{E090FBD0-765B-461D-AAB9-9E4F018157F9}"/>
    <cellStyle name="Normal 32 4 3 5" xfId="34066" xr:uid="{6D606494-58D0-498F-BB48-0546A7A91D8C}"/>
    <cellStyle name="Normal 32 4 3 6" xfId="34067" xr:uid="{BF724A1B-EB0E-419E-8982-4E0C260E5BF4}"/>
    <cellStyle name="Normal 32 4 4" xfId="34068" xr:uid="{E7D03C3B-1E59-4C50-B713-BA48B469092E}"/>
    <cellStyle name="Normal 32 4 4 2" xfId="34069" xr:uid="{EA13C379-96BE-46F9-BB8A-863F99528A29}"/>
    <cellStyle name="Normal 32 4 4 3" xfId="34070" xr:uid="{CF257108-091B-426C-8C82-06597541DBC8}"/>
    <cellStyle name="Normal 32 4 4 4" xfId="34071" xr:uid="{9A094DEF-EEA0-45B0-9721-4AD617843F1A}"/>
    <cellStyle name="Normal 32 4 4 5" xfId="34072" xr:uid="{6C64FF0F-95A2-484A-9350-0F26BC53AF9B}"/>
    <cellStyle name="Normal 32 4 4 6" xfId="34073" xr:uid="{BBACC54A-BE06-4C72-B0E4-70D8176E5E8D}"/>
    <cellStyle name="Normal 32 4 5" xfId="34074" xr:uid="{3FE578C3-09D6-45F0-8018-42776D62EE75}"/>
    <cellStyle name="Normal 32 4 5 2" xfId="34075" xr:uid="{F29D96C2-4D01-414E-A22C-9904778B9F50}"/>
    <cellStyle name="Normal 32 4 5 3" xfId="34076" xr:uid="{77493DC0-1A19-4B7F-B5BF-5647584952FF}"/>
    <cellStyle name="Normal 32 4 5 4" xfId="34077" xr:uid="{1A06AB07-5BAF-4D43-873E-9CE42701DCFB}"/>
    <cellStyle name="Normal 32 4 5 5" xfId="34078" xr:uid="{1B7BEB79-9EA6-4BD8-831D-9496129109DF}"/>
    <cellStyle name="Normal 32 4 5 6" xfId="34079" xr:uid="{0DC9ED5E-0FDD-47DA-902E-6223341F31EB}"/>
    <cellStyle name="Normal 32 4 6" xfId="34080" xr:uid="{D2B149D9-2BEF-4F68-9252-909557F2E198}"/>
    <cellStyle name="Normal 32 4 6 2" xfId="34081" xr:uid="{C424B00C-50C4-4D0D-8CAC-E64E1E95B646}"/>
    <cellStyle name="Normal 32 4 6 3" xfId="34082" xr:uid="{F5BB5EE9-3122-4029-9C4F-A09261829333}"/>
    <cellStyle name="Normal 32 4 6 4" xfId="34083" xr:uid="{E75BECC7-F368-4D4C-8B22-87783DF925E8}"/>
    <cellStyle name="Normal 32 4 6 5" xfId="34084" xr:uid="{ED2D52D5-3A5C-45E4-B553-5D9506335F03}"/>
    <cellStyle name="Normal 32 4 6 6" xfId="34085" xr:uid="{33D44492-42AF-4E60-AE92-84022E534DA6}"/>
    <cellStyle name="Normal 32 4 7" xfId="34086" xr:uid="{730627DE-F95E-4521-8F8C-9C6189911449}"/>
    <cellStyle name="Normal 32 4 7 2" xfId="34087" xr:uid="{1F7441E9-650D-4A56-82EB-9296659F74D1}"/>
    <cellStyle name="Normal 32 4 7 3" xfId="34088" xr:uid="{8A66B8A0-6E28-4958-9A24-015F1A7FA9F2}"/>
    <cellStyle name="Normal 32 4 7 4" xfId="34089" xr:uid="{E6BB711E-A8F7-4C5C-98B4-ADF7EAB83E2F}"/>
    <cellStyle name="Normal 32 4 7 5" xfId="34090" xr:uid="{130589AA-FC0C-4DC1-8DE6-6CE67E01438B}"/>
    <cellStyle name="Normal 32 4 7 6" xfId="34091" xr:uid="{3E99B5A9-E726-4961-9744-BF5D06B681E9}"/>
    <cellStyle name="Normal 32 4 8" xfId="34092" xr:uid="{BCA5CB23-F50F-4F4D-B19E-791DF6B8E57E}"/>
    <cellStyle name="Normal 32 4 8 2" xfId="34093" xr:uid="{7BE816C3-C542-47CE-9F68-15DF11F9B12D}"/>
    <cellStyle name="Normal 32 4 8 3" xfId="34094" xr:uid="{A4E8EC29-4107-4F68-AEF8-75D99532F0AC}"/>
    <cellStyle name="Normal 32 4 8 4" xfId="34095" xr:uid="{E92B2D93-8F0B-4B56-A351-4304B265EDE3}"/>
    <cellStyle name="Normal 32 4 8 5" xfId="34096" xr:uid="{F9A87AC8-5888-4CF3-A3A4-FECA950C3A3B}"/>
    <cellStyle name="Normal 32 4 8 6" xfId="34097" xr:uid="{99642D8A-6AF0-4C70-AF31-0DC0913EB78B}"/>
    <cellStyle name="Normal 32 4 9" xfId="34098" xr:uid="{F8AFDDCD-0312-4B33-8926-E68D36273881}"/>
    <cellStyle name="Normal 32 5" xfId="34099" xr:uid="{B67F7096-C15D-4147-B2B8-0569B74F81E2}"/>
    <cellStyle name="Normal 32 5 10" xfId="34100" xr:uid="{FDEE788B-9959-43CE-84A9-F8A636E0F16A}"/>
    <cellStyle name="Normal 32 5 11" xfId="34101" xr:uid="{AA023BCE-5E5F-4B52-BCBB-6B53C89E737B}"/>
    <cellStyle name="Normal 32 5 12" xfId="34102" xr:uid="{5605CFE8-9EE2-4956-933D-F65E6A69EB2E}"/>
    <cellStyle name="Normal 32 5 13" xfId="34103" xr:uid="{A503746D-05E4-4BE9-B37C-4251A3A0832C}"/>
    <cellStyle name="Normal 32 5 2" xfId="34104" xr:uid="{DD7F8E70-931D-4DF8-B6C3-AE7BBA1AB752}"/>
    <cellStyle name="Normal 32 5 2 2" xfId="34105" xr:uid="{C41A6A1B-C4FA-42EB-B4FF-74304BBA684D}"/>
    <cellStyle name="Normal 32 5 2 3" xfId="34106" xr:uid="{FA71BBFD-570A-4F37-822C-8A88AA64F819}"/>
    <cellStyle name="Normal 32 5 2 4" xfId="34107" xr:uid="{867BD935-B5EC-4F4B-A286-D8FEF2921E6B}"/>
    <cellStyle name="Normal 32 5 2 5" xfId="34108" xr:uid="{BDC34E89-F52C-4A4D-9237-DA12A7184266}"/>
    <cellStyle name="Normal 32 5 2 6" xfId="34109" xr:uid="{BF93C691-966D-49CE-BF4B-B34282D2B316}"/>
    <cellStyle name="Normal 32 5 3" xfId="34110" xr:uid="{6444A51D-5C0B-4ECC-AA4D-CBC39C11BDD7}"/>
    <cellStyle name="Normal 32 5 3 2" xfId="34111" xr:uid="{C3A61C90-9B1B-4272-9A2C-D0FCE3EC37FE}"/>
    <cellStyle name="Normal 32 5 3 3" xfId="34112" xr:uid="{6CA2E3EC-B0C3-4040-BF1F-9F9AEEA95AA2}"/>
    <cellStyle name="Normal 32 5 3 4" xfId="34113" xr:uid="{5E443062-BF95-4DE9-B9FF-5F23430B3CEF}"/>
    <cellStyle name="Normal 32 5 3 5" xfId="34114" xr:uid="{DA62B9FB-8D7A-48B7-A916-5E93F49B9203}"/>
    <cellStyle name="Normal 32 5 3 6" xfId="34115" xr:uid="{E5FDFFB5-FDF8-4613-95EC-C9ED7EAC6B3F}"/>
    <cellStyle name="Normal 32 5 4" xfId="34116" xr:uid="{FED150AD-9E98-4279-9C61-3F657EDF8BBA}"/>
    <cellStyle name="Normal 32 5 4 2" xfId="34117" xr:uid="{EB2E2D8E-45FC-48AA-9AB5-79930E9FF366}"/>
    <cellStyle name="Normal 32 5 4 3" xfId="34118" xr:uid="{4365061D-484F-4AED-9826-8E038F01B1A7}"/>
    <cellStyle name="Normal 32 5 4 4" xfId="34119" xr:uid="{2258873A-01D9-40C8-BD78-3D47E8EBED85}"/>
    <cellStyle name="Normal 32 5 4 5" xfId="34120" xr:uid="{B649721F-56E9-41A1-A222-799D727112C4}"/>
    <cellStyle name="Normal 32 5 4 6" xfId="34121" xr:uid="{EB8AE6F5-F7D0-455E-867A-03679FA10188}"/>
    <cellStyle name="Normal 32 5 5" xfId="34122" xr:uid="{BA3219F5-0C92-4BD7-995F-8C446C139BB5}"/>
    <cellStyle name="Normal 32 5 5 2" xfId="34123" xr:uid="{4790C326-3F2F-44FD-8321-0F772EFD6DC5}"/>
    <cellStyle name="Normal 32 5 5 3" xfId="34124" xr:uid="{5FF7AD28-4E02-46BC-93E8-7C6356679E14}"/>
    <cellStyle name="Normal 32 5 5 4" xfId="34125" xr:uid="{2B67B01D-6563-4D0C-8A79-782A5BC2850C}"/>
    <cellStyle name="Normal 32 5 5 5" xfId="34126" xr:uid="{703FF3BD-1077-4250-BA9E-A4B37F822C8D}"/>
    <cellStyle name="Normal 32 5 5 6" xfId="34127" xr:uid="{68ED02FD-8B04-4B84-8C6F-C1EAA88095A1}"/>
    <cellStyle name="Normal 32 5 6" xfId="34128" xr:uid="{741E646F-2E6F-42D2-AC10-455B7F9E9FAC}"/>
    <cellStyle name="Normal 32 5 6 2" xfId="34129" xr:uid="{571BD195-5E91-404D-9EA0-C01452CEEFA8}"/>
    <cellStyle name="Normal 32 5 6 3" xfId="34130" xr:uid="{A38B7F7E-B473-4C70-A24C-82DF087305C4}"/>
    <cellStyle name="Normal 32 5 6 4" xfId="34131" xr:uid="{95C5E5BD-CC9A-4988-9F7F-F8DA29C29127}"/>
    <cellStyle name="Normal 32 5 6 5" xfId="34132" xr:uid="{BBE4D855-A6DA-4D9A-BD7D-503798214A84}"/>
    <cellStyle name="Normal 32 5 6 6" xfId="34133" xr:uid="{F82802E8-170D-4577-B99C-F4AAFCC6E62B}"/>
    <cellStyle name="Normal 32 5 7" xfId="34134" xr:uid="{ECB59B60-307E-496E-9744-57511986F93D}"/>
    <cellStyle name="Normal 32 5 7 2" xfId="34135" xr:uid="{EA9683F3-E7E6-4A15-B5E5-ED366ECFE798}"/>
    <cellStyle name="Normal 32 5 7 3" xfId="34136" xr:uid="{0DDA584E-9E46-4712-94AD-2DDD7332BD16}"/>
    <cellStyle name="Normal 32 5 7 4" xfId="34137" xr:uid="{D8B1F23C-925D-4CC5-91DA-82BC6268A868}"/>
    <cellStyle name="Normal 32 5 7 5" xfId="34138" xr:uid="{F231AB26-C8D7-43A5-A857-64D7B6250D39}"/>
    <cellStyle name="Normal 32 5 7 6" xfId="34139" xr:uid="{17CFB82B-ECF1-4F4B-BCB5-4D64069DC6D9}"/>
    <cellStyle name="Normal 32 5 8" xfId="34140" xr:uid="{E5CBFA6B-9CE3-4CF4-8C7A-1CB658B140FA}"/>
    <cellStyle name="Normal 32 5 8 2" xfId="34141" xr:uid="{C3A8DC64-DF7E-4A02-94D1-05300F22BAD1}"/>
    <cellStyle name="Normal 32 5 8 3" xfId="34142" xr:uid="{002408D2-2FF6-4129-97D7-B026C5CEBD0B}"/>
    <cellStyle name="Normal 32 5 8 4" xfId="34143" xr:uid="{DC3E92D2-9E1E-437F-A3B8-3A8A2A91C18C}"/>
    <cellStyle name="Normal 32 5 8 5" xfId="34144" xr:uid="{301E2B0D-5978-46C7-84DC-373C5213B7F6}"/>
    <cellStyle name="Normal 32 5 8 6" xfId="34145" xr:uid="{FD5D2381-9A1D-494E-A280-FA2F1E14C166}"/>
    <cellStyle name="Normal 32 5 9" xfId="34146" xr:uid="{F5CF0ECB-B40D-45FB-8831-362B20D6DA22}"/>
    <cellStyle name="Normal 32 6" xfId="34147" xr:uid="{7FB37BB1-93B5-4582-955A-B79F8D707058}"/>
    <cellStyle name="Normal 32 6 10" xfId="34148" xr:uid="{9A65E613-7328-46DA-83AA-B0C89C9A8959}"/>
    <cellStyle name="Normal 32 6 11" xfId="34149" xr:uid="{81779A4E-E5B2-4A32-8A73-12454BDE9050}"/>
    <cellStyle name="Normal 32 6 12" xfId="34150" xr:uid="{B17AAAF9-FB50-4B61-9640-8014A08A5B4F}"/>
    <cellStyle name="Normal 32 6 13" xfId="34151" xr:uid="{7DFCF376-65C5-4DA6-9385-DED57782305F}"/>
    <cellStyle name="Normal 32 6 2" xfId="34152" xr:uid="{8454BAD4-FE79-4B9A-AC9A-A2F7C3F32CD6}"/>
    <cellStyle name="Normal 32 6 2 2" xfId="34153" xr:uid="{1A99362F-1BDA-4CCA-A915-16384EED3E4A}"/>
    <cellStyle name="Normal 32 6 2 3" xfId="34154" xr:uid="{FABE3FF6-159A-49AA-B254-B4FCB811DF1D}"/>
    <cellStyle name="Normal 32 6 2 4" xfId="34155" xr:uid="{23192EC2-0F1F-4211-820D-3DA18AA537DC}"/>
    <cellStyle name="Normal 32 6 2 5" xfId="34156" xr:uid="{239C26DF-3A62-4696-895B-A619043D6A2E}"/>
    <cellStyle name="Normal 32 6 2 6" xfId="34157" xr:uid="{1F24FF31-FA16-4076-976A-54595AC1F205}"/>
    <cellStyle name="Normal 32 6 3" xfId="34158" xr:uid="{852F261C-EC4E-44C6-B44E-9763D5017F9E}"/>
    <cellStyle name="Normal 32 6 3 2" xfId="34159" xr:uid="{CC797BE3-E185-44CD-A3ED-5B470D976E28}"/>
    <cellStyle name="Normal 32 6 3 3" xfId="34160" xr:uid="{9E8D530A-B561-4929-B4F2-B4EE6F073843}"/>
    <cellStyle name="Normal 32 6 3 4" xfId="34161" xr:uid="{D5A8BFE8-ACD2-494F-8502-35910D1C0156}"/>
    <cellStyle name="Normal 32 6 3 5" xfId="34162" xr:uid="{17F77D0B-3572-4CF2-A3C6-08BF5E43E11A}"/>
    <cellStyle name="Normal 32 6 3 6" xfId="34163" xr:uid="{C03318BA-248D-456D-97B2-449CBEC29232}"/>
    <cellStyle name="Normal 32 6 4" xfId="34164" xr:uid="{470BB3B1-AF35-439E-B92E-2B78F9E7641C}"/>
    <cellStyle name="Normal 32 6 4 2" xfId="34165" xr:uid="{B14C5367-B530-4453-80D7-251604F94F23}"/>
    <cellStyle name="Normal 32 6 4 3" xfId="34166" xr:uid="{9456E47D-2985-4DA3-B86B-4A06025B46D0}"/>
    <cellStyle name="Normal 32 6 4 4" xfId="34167" xr:uid="{A1E1E938-4C3D-4F3A-8FAB-46CCB7F8D7CB}"/>
    <cellStyle name="Normal 32 6 4 5" xfId="34168" xr:uid="{1D17D322-C5B3-42A3-8CA7-F560B461D9D4}"/>
    <cellStyle name="Normal 32 6 4 6" xfId="34169" xr:uid="{F8E90FC4-1FB7-45EB-9291-DEB294984273}"/>
    <cellStyle name="Normal 32 6 5" xfId="34170" xr:uid="{D7BEA819-7019-45AB-84BE-152F7FD10B4F}"/>
    <cellStyle name="Normal 32 6 5 2" xfId="34171" xr:uid="{44154192-CC7E-47B3-B16A-5C16B23649C0}"/>
    <cellStyle name="Normal 32 6 5 3" xfId="34172" xr:uid="{FDB2A1D7-E602-48D9-A29B-C96618F7D688}"/>
    <cellStyle name="Normal 32 6 5 4" xfId="34173" xr:uid="{73C12580-F8C9-438D-857B-2B54D9AC9C7E}"/>
    <cellStyle name="Normal 32 6 5 5" xfId="34174" xr:uid="{825CE72E-A3F2-4C7E-BFFA-B76EF2629AF0}"/>
    <cellStyle name="Normal 32 6 5 6" xfId="34175" xr:uid="{C08DD07F-FD77-437D-9AE8-F60A5F0164C4}"/>
    <cellStyle name="Normal 32 6 6" xfId="34176" xr:uid="{C7F250DF-45BE-4CC7-AAD0-BF1F45572039}"/>
    <cellStyle name="Normal 32 6 6 2" xfId="34177" xr:uid="{59FAFC2F-BD6D-4BD1-AD97-D5A21CF1EA0A}"/>
    <cellStyle name="Normal 32 6 6 3" xfId="34178" xr:uid="{A2FE0CF3-0C07-49B5-B94D-14B0BFE910B1}"/>
    <cellStyle name="Normal 32 6 6 4" xfId="34179" xr:uid="{05FE321E-177A-4AD8-88F8-2366272089B4}"/>
    <cellStyle name="Normal 32 6 6 5" xfId="34180" xr:uid="{3E309C34-3BCC-4A2D-9D7E-3E6BD642E6AA}"/>
    <cellStyle name="Normal 32 6 6 6" xfId="34181" xr:uid="{C8336204-1EEE-46BA-B7E9-6AC8AF441797}"/>
    <cellStyle name="Normal 32 6 7" xfId="34182" xr:uid="{9D49D64C-4D79-4FA5-852D-5EE77E2B8920}"/>
    <cellStyle name="Normal 32 6 7 2" xfId="34183" xr:uid="{DF18D8F3-FEE3-4E7F-A25A-D2FBE16D5C92}"/>
    <cellStyle name="Normal 32 6 7 3" xfId="34184" xr:uid="{799A778E-2199-4607-92F5-A391B306DD18}"/>
    <cellStyle name="Normal 32 6 7 4" xfId="34185" xr:uid="{F4623A90-FFE7-490A-AAF1-9C4876AC8870}"/>
    <cellStyle name="Normal 32 6 7 5" xfId="34186" xr:uid="{BFE9B4A2-E05D-4D95-AF33-B7B347C1C05E}"/>
    <cellStyle name="Normal 32 6 7 6" xfId="34187" xr:uid="{6460B9D7-0D95-41B6-A797-7D08004E3DEF}"/>
    <cellStyle name="Normal 32 6 8" xfId="34188" xr:uid="{0C8F7594-B7B5-4A8A-A203-B363AACF7F49}"/>
    <cellStyle name="Normal 32 6 8 2" xfId="34189" xr:uid="{CE5C8AA6-AC72-4039-8F8C-204937DF3C67}"/>
    <cellStyle name="Normal 32 6 8 3" xfId="34190" xr:uid="{4026AD08-4EEC-4043-AFC3-F9D8619135E9}"/>
    <cellStyle name="Normal 32 6 8 4" xfId="34191" xr:uid="{B57619D6-50E1-4601-A737-0FDAA5DFAE5A}"/>
    <cellStyle name="Normal 32 6 8 5" xfId="34192" xr:uid="{54FD7E23-CC2A-4FFC-B3AE-190733645EB8}"/>
    <cellStyle name="Normal 32 6 8 6" xfId="34193" xr:uid="{F2E320A4-A454-4AF1-A176-212C485FC2E2}"/>
    <cellStyle name="Normal 32 6 9" xfId="34194" xr:uid="{99F1308A-441B-4920-9639-D6B59EF3E71B}"/>
    <cellStyle name="Normal 32 7" xfId="34195" xr:uid="{F5B7C34A-4917-4C21-BC7E-D8E43CCCA465}"/>
    <cellStyle name="Normal 32 7 10" xfId="34196" xr:uid="{B8221DB6-93C9-40FE-B8D2-A76E22490492}"/>
    <cellStyle name="Normal 32 7 11" xfId="34197" xr:uid="{729EA762-FDAB-4C4D-9DD2-8A4245425E5C}"/>
    <cellStyle name="Normal 32 7 12" xfId="34198" xr:uid="{D935EC66-4915-4C23-9ADC-A327A78366E5}"/>
    <cellStyle name="Normal 32 7 13" xfId="34199" xr:uid="{A096FCE1-B191-4C4E-973B-0331C98B8A80}"/>
    <cellStyle name="Normal 32 7 2" xfId="34200" xr:uid="{43AF9A4D-CDB5-4269-B92D-98048BD157EF}"/>
    <cellStyle name="Normal 32 7 2 2" xfId="34201" xr:uid="{FE460678-287D-4D8E-B962-715C651B08D4}"/>
    <cellStyle name="Normal 32 7 2 3" xfId="34202" xr:uid="{CBBA66DF-8AC0-4470-B84A-DD310AB1FB06}"/>
    <cellStyle name="Normal 32 7 2 4" xfId="34203" xr:uid="{574FDBF6-F4E0-4AB3-95E3-B218535E7D8F}"/>
    <cellStyle name="Normal 32 7 2 5" xfId="34204" xr:uid="{EA0ABDE5-53B5-4ADA-AA0B-E56060A725E9}"/>
    <cellStyle name="Normal 32 7 2 6" xfId="34205" xr:uid="{D6957E5C-A03F-4B3C-8CCA-FB04CEC42B23}"/>
    <cellStyle name="Normal 32 7 3" xfId="34206" xr:uid="{A86CECFA-CC6A-44B5-93BA-BD823D946EF7}"/>
    <cellStyle name="Normal 32 7 3 2" xfId="34207" xr:uid="{3D047DC2-D6C5-4AA8-A989-73BCFE08D64F}"/>
    <cellStyle name="Normal 32 7 3 3" xfId="34208" xr:uid="{11A7AFA4-BCA1-463D-BEBF-ED9C757B4632}"/>
    <cellStyle name="Normal 32 7 3 4" xfId="34209" xr:uid="{C15A60AC-1DDC-4954-87C4-4D506867AE9F}"/>
    <cellStyle name="Normal 32 7 3 5" xfId="34210" xr:uid="{C0FD5FBE-66DA-4190-A3CE-12312CB1BB84}"/>
    <cellStyle name="Normal 32 7 3 6" xfId="34211" xr:uid="{E84F418A-3A6B-4945-9D99-732E1D90C62C}"/>
    <cellStyle name="Normal 32 7 4" xfId="34212" xr:uid="{F4867644-49FB-4B47-AA09-0C9628E980D7}"/>
    <cellStyle name="Normal 32 7 4 2" xfId="34213" xr:uid="{65478E24-4EAC-47C7-A4B1-0864BC56E13B}"/>
    <cellStyle name="Normal 32 7 4 3" xfId="34214" xr:uid="{0942D987-89EF-4298-9F77-59923413FBC7}"/>
    <cellStyle name="Normal 32 7 4 4" xfId="34215" xr:uid="{6602BB68-7BC6-4298-9652-EE95CB0EF04B}"/>
    <cellStyle name="Normal 32 7 4 5" xfId="34216" xr:uid="{8492E3A3-B675-4EA9-8336-7581E2ED45A6}"/>
    <cellStyle name="Normal 32 7 4 6" xfId="34217" xr:uid="{DBFF182C-2FE1-4317-BA01-584FFCAFA1C6}"/>
    <cellStyle name="Normal 32 7 5" xfId="34218" xr:uid="{6AB675F6-774D-4D0B-BB83-A26D785C0009}"/>
    <cellStyle name="Normal 32 7 5 2" xfId="34219" xr:uid="{416D12C1-B487-4F77-B6CC-49D408F7C622}"/>
    <cellStyle name="Normal 32 7 5 3" xfId="34220" xr:uid="{4978C561-BDD1-4BE7-B6A3-9A3909F23FE2}"/>
    <cellStyle name="Normal 32 7 5 4" xfId="34221" xr:uid="{335077FF-9532-42F3-8FA1-58EB180BD6D0}"/>
    <cellStyle name="Normal 32 7 5 5" xfId="34222" xr:uid="{8D7C8057-3305-422A-9FF0-FED7E2197766}"/>
    <cellStyle name="Normal 32 7 5 6" xfId="34223" xr:uid="{EAEC79A1-9164-471D-AC00-E0AB95A18E38}"/>
    <cellStyle name="Normal 32 7 6" xfId="34224" xr:uid="{D8A73EBA-6047-496D-B8D0-A5B01FD12021}"/>
    <cellStyle name="Normal 32 7 6 2" xfId="34225" xr:uid="{A5F011FB-418B-4DE6-B6D4-CC4BE09F6E30}"/>
    <cellStyle name="Normal 32 7 6 3" xfId="34226" xr:uid="{EE904D0E-A823-4EBF-9B05-5AB4C37BA555}"/>
    <cellStyle name="Normal 32 7 6 4" xfId="34227" xr:uid="{DB281CB9-BB46-446D-AFAA-32CE32C9EF78}"/>
    <cellStyle name="Normal 32 7 6 5" xfId="34228" xr:uid="{CA51962D-1850-4EFA-A7A8-9D5400DC1F97}"/>
    <cellStyle name="Normal 32 7 6 6" xfId="34229" xr:uid="{4F3D7300-BB96-4FC6-96CD-F0ED894FAFF6}"/>
    <cellStyle name="Normal 32 7 7" xfId="34230" xr:uid="{CE97C1D6-B560-491B-BC71-6ED0B6A42A0F}"/>
    <cellStyle name="Normal 32 7 7 2" xfId="34231" xr:uid="{36EC3A1D-13C0-4BD6-BAC5-390C6FE58A80}"/>
    <cellStyle name="Normal 32 7 7 3" xfId="34232" xr:uid="{785153E3-B69B-4150-BABC-0FE5E1FD35C7}"/>
    <cellStyle name="Normal 32 7 7 4" xfId="34233" xr:uid="{85C8A5AB-13C2-4CB2-83DB-D2C4853555D9}"/>
    <cellStyle name="Normal 32 7 7 5" xfId="34234" xr:uid="{960521AB-AB05-41A5-AB19-5C6A937704B0}"/>
    <cellStyle name="Normal 32 7 7 6" xfId="34235" xr:uid="{DC9EF5AB-6D36-4EC6-95B5-5345073705A7}"/>
    <cellStyle name="Normal 32 7 8" xfId="34236" xr:uid="{3801BFB5-68D0-4199-855D-F1C146AA592E}"/>
    <cellStyle name="Normal 32 7 8 2" xfId="34237" xr:uid="{21EF37C5-7553-4E97-A2A3-6752DF3924B3}"/>
    <cellStyle name="Normal 32 7 8 3" xfId="34238" xr:uid="{3CEA3075-DE55-416C-80D6-6DDFC5DBA7FD}"/>
    <cellStyle name="Normal 32 7 8 4" xfId="34239" xr:uid="{41166219-9C4B-48F0-BF00-E8BDFFD37278}"/>
    <cellStyle name="Normal 32 7 8 5" xfId="34240" xr:uid="{94CA6B53-3AB4-4299-81D3-4CDF1CC3C243}"/>
    <cellStyle name="Normal 32 7 8 6" xfId="34241" xr:uid="{CF2E70DE-4339-4326-BB21-BAA9C8C20BC7}"/>
    <cellStyle name="Normal 32 7 9" xfId="34242" xr:uid="{0EC7E4E0-D7A8-48B9-825D-D125333D21A6}"/>
    <cellStyle name="Normal 32 8" xfId="34243" xr:uid="{D04D45BA-FDB6-4790-A52E-7ED586ACD5C9}"/>
    <cellStyle name="Normal 32 8 10" xfId="34244" xr:uid="{D9ABA531-EB18-4261-9E4D-B964BC194BB2}"/>
    <cellStyle name="Normal 32 8 11" xfId="34245" xr:uid="{1C3DA9DD-69C3-4FD9-AE36-75B592F180E1}"/>
    <cellStyle name="Normal 32 8 12" xfId="34246" xr:uid="{D847CD04-8658-443F-AF6A-EED932A30109}"/>
    <cellStyle name="Normal 32 8 13" xfId="34247" xr:uid="{F4D55A29-933C-448D-81DE-F5DA12F1A4B2}"/>
    <cellStyle name="Normal 32 8 2" xfId="34248" xr:uid="{0374F789-960D-4DE8-B559-BA43A0CB0DEB}"/>
    <cellStyle name="Normal 32 8 2 2" xfId="34249" xr:uid="{01B1344D-5D29-41D5-8F1B-E46E970D719A}"/>
    <cellStyle name="Normal 32 8 2 3" xfId="34250" xr:uid="{9296101B-296E-4947-BD41-8954BB7B9E48}"/>
    <cellStyle name="Normal 32 8 2 4" xfId="34251" xr:uid="{D0B5CD4C-5C10-4F89-B321-0771340FB313}"/>
    <cellStyle name="Normal 32 8 2 5" xfId="34252" xr:uid="{C7686618-7677-4297-BC23-8650B7291AEA}"/>
    <cellStyle name="Normal 32 8 2 6" xfId="34253" xr:uid="{CA2CC530-CAB6-49BF-8694-DFFFDD9C11BA}"/>
    <cellStyle name="Normal 32 8 3" xfId="34254" xr:uid="{25712A1F-5B75-41B6-96FA-3DC43065FE95}"/>
    <cellStyle name="Normal 32 8 3 2" xfId="34255" xr:uid="{F960EB09-B678-43F1-85BC-E95762D2CD6A}"/>
    <cellStyle name="Normal 32 8 3 3" xfId="34256" xr:uid="{CF383892-5D5F-41ED-B9F5-C1CCCE715C64}"/>
    <cellStyle name="Normal 32 8 3 4" xfId="34257" xr:uid="{248E81CE-AC0C-46DE-8D6B-A1A1492F2719}"/>
    <cellStyle name="Normal 32 8 3 5" xfId="34258" xr:uid="{EA18BCB8-8DB9-4FC9-A11D-630984407D14}"/>
    <cellStyle name="Normal 32 8 3 6" xfId="34259" xr:uid="{35EBF176-2165-4D9C-A128-B23CB2D91659}"/>
    <cellStyle name="Normal 32 8 4" xfId="34260" xr:uid="{0C8F1B3B-5590-42AC-9ABA-04DA5775C0F3}"/>
    <cellStyle name="Normal 32 8 4 2" xfId="34261" xr:uid="{BACD95D7-E3E6-487E-BEEF-317C13BE5BC1}"/>
    <cellStyle name="Normal 32 8 4 3" xfId="34262" xr:uid="{E613753E-EC01-4ECB-BC2A-970D641DA575}"/>
    <cellStyle name="Normal 32 8 4 4" xfId="34263" xr:uid="{C7700CE7-F9B6-4DBC-A22A-A6452C4EB378}"/>
    <cellStyle name="Normal 32 8 4 5" xfId="34264" xr:uid="{C24E8C06-1F3D-45AA-8EE3-D844999217D3}"/>
    <cellStyle name="Normal 32 8 4 6" xfId="34265" xr:uid="{AC7EB2B2-049D-4F7B-9963-AD491EBB5AA3}"/>
    <cellStyle name="Normal 32 8 5" xfId="34266" xr:uid="{00992555-07FA-43C5-85BB-CA7D0EEF12E2}"/>
    <cellStyle name="Normal 32 8 5 2" xfId="34267" xr:uid="{BA94E5C4-496E-4AD4-BF8F-8B921B1FBD4A}"/>
    <cellStyle name="Normal 32 8 5 3" xfId="34268" xr:uid="{C329ECBE-7085-4AB8-855E-58535EBFD212}"/>
    <cellStyle name="Normal 32 8 5 4" xfId="34269" xr:uid="{B20F5521-E42E-4D0C-88FA-07BBF09DE799}"/>
    <cellStyle name="Normal 32 8 5 5" xfId="34270" xr:uid="{A8A73FA1-FE27-4FCD-B055-00F4A7DC068C}"/>
    <cellStyle name="Normal 32 8 5 6" xfId="34271" xr:uid="{28038767-3FCA-4DB1-B39A-C2F7D7C01D6B}"/>
    <cellStyle name="Normal 32 8 6" xfId="34272" xr:uid="{B5C6468B-EE7B-4D57-A699-4F70955258D9}"/>
    <cellStyle name="Normal 32 8 6 2" xfId="34273" xr:uid="{3182EEE2-D20B-48D0-9F04-869FD6844CE1}"/>
    <cellStyle name="Normal 32 8 6 3" xfId="34274" xr:uid="{2AA61E34-DAD9-437F-87CC-63B6226AB822}"/>
    <cellStyle name="Normal 32 8 6 4" xfId="34275" xr:uid="{698FB540-3733-49F1-8FD5-2F11D887FB36}"/>
    <cellStyle name="Normal 32 8 6 5" xfId="34276" xr:uid="{AF63F7D6-414D-4F23-ACFF-63F64BAE061E}"/>
    <cellStyle name="Normal 32 8 6 6" xfId="34277" xr:uid="{2C2F4642-A292-4673-8229-3F6E0CFB2C4B}"/>
    <cellStyle name="Normal 32 8 7" xfId="34278" xr:uid="{6A529C1C-2166-416F-AEEA-E45634817EA0}"/>
    <cellStyle name="Normal 32 8 7 2" xfId="34279" xr:uid="{44D9B092-906C-4E6E-A98B-7B3F90BAC322}"/>
    <cellStyle name="Normal 32 8 7 3" xfId="34280" xr:uid="{EFEB0783-0813-4ED6-8E37-AEE20AFECF6C}"/>
    <cellStyle name="Normal 32 8 7 4" xfId="34281" xr:uid="{C0B93F82-B06A-4329-9EAA-7904472FAC27}"/>
    <cellStyle name="Normal 32 8 7 5" xfId="34282" xr:uid="{B410EC32-D43D-4518-8E54-F47EF0356C8A}"/>
    <cellStyle name="Normal 32 8 7 6" xfId="34283" xr:uid="{09179F03-A2B0-4697-A221-61ACA35D3B13}"/>
    <cellStyle name="Normal 32 8 8" xfId="34284" xr:uid="{3D71D2AD-34AF-4097-A5A4-BF40CEB05B42}"/>
    <cellStyle name="Normal 32 8 8 2" xfId="34285" xr:uid="{78CAEC01-881C-4CEF-B6F1-A6CD9652D426}"/>
    <cellStyle name="Normal 32 8 8 3" xfId="34286" xr:uid="{06B8DC02-967C-454F-BDD0-B7A2C7178A02}"/>
    <cellStyle name="Normal 32 8 8 4" xfId="34287" xr:uid="{69D1088D-632B-4F52-9618-0821840DD8C5}"/>
    <cellStyle name="Normal 32 8 8 5" xfId="34288" xr:uid="{E36899A2-5A9C-4EBF-A661-468A0F7F49F8}"/>
    <cellStyle name="Normal 32 8 8 6" xfId="34289" xr:uid="{ED39BB1A-5862-46A4-BB57-736689970C4C}"/>
    <cellStyle name="Normal 32 8 9" xfId="34290" xr:uid="{BD856CED-C9D9-44F6-8581-4C546BC3D59D}"/>
    <cellStyle name="Normal 32 9" xfId="34291" xr:uid="{4F0FE3D4-277F-4927-9133-5DCE256FDA2E}"/>
    <cellStyle name="Normal 32 9 10" xfId="34292" xr:uid="{626D0B18-D5E2-41E7-9541-F4E01247B74E}"/>
    <cellStyle name="Normal 32 9 11" xfId="34293" xr:uid="{E7D85242-9083-4458-80C3-AE2289726AE4}"/>
    <cellStyle name="Normal 32 9 12" xfId="34294" xr:uid="{C7C4FA58-D189-4663-B037-29D6E84381A8}"/>
    <cellStyle name="Normal 32 9 13" xfId="34295" xr:uid="{04729369-99D5-462D-86D6-78DA57098DE2}"/>
    <cellStyle name="Normal 32 9 2" xfId="34296" xr:uid="{2E4C4524-5505-4B28-AC8C-CE2E2DA4D47A}"/>
    <cellStyle name="Normal 32 9 2 2" xfId="34297" xr:uid="{40879C2C-6FDF-4477-9DA1-DFD4FE67BDDD}"/>
    <cellStyle name="Normal 32 9 2 3" xfId="34298" xr:uid="{87970285-3000-4C36-B327-93404BF068E5}"/>
    <cellStyle name="Normal 32 9 2 4" xfId="34299" xr:uid="{238AD848-193D-4F54-9AC0-AC985A33C134}"/>
    <cellStyle name="Normal 32 9 2 5" xfId="34300" xr:uid="{B766FE04-6401-4CC7-8C4F-D0206CC76C70}"/>
    <cellStyle name="Normal 32 9 2 6" xfId="34301" xr:uid="{342439EC-4D03-4394-A2DE-02BBBBAA734F}"/>
    <cellStyle name="Normal 32 9 3" xfId="34302" xr:uid="{60BDFB38-0565-44D5-AA79-8E4380C5AC23}"/>
    <cellStyle name="Normal 32 9 3 2" xfId="34303" xr:uid="{69397590-208E-4C35-9884-9322574C1176}"/>
    <cellStyle name="Normal 32 9 3 3" xfId="34304" xr:uid="{98252166-8FC1-4965-A2D2-2860D30301C1}"/>
    <cellStyle name="Normal 32 9 3 4" xfId="34305" xr:uid="{A668570F-8FD2-4215-B42D-091AF9FE0913}"/>
    <cellStyle name="Normal 32 9 3 5" xfId="34306" xr:uid="{144446CF-0C3E-42E5-A2C9-555DF3C274E7}"/>
    <cellStyle name="Normal 32 9 3 6" xfId="34307" xr:uid="{5EB26D5C-60D8-417C-908E-9446F5A0D56B}"/>
    <cellStyle name="Normal 32 9 4" xfId="34308" xr:uid="{A001AB0A-BB6B-4459-B81B-4A52D92E37BE}"/>
    <cellStyle name="Normal 32 9 4 2" xfId="34309" xr:uid="{DBB9165D-D660-4F1A-A492-269A69653939}"/>
    <cellStyle name="Normal 32 9 4 3" xfId="34310" xr:uid="{85A8934F-393F-40EA-B976-87B7A03D9F2F}"/>
    <cellStyle name="Normal 32 9 4 4" xfId="34311" xr:uid="{85E3812E-B375-4E3B-B15B-0458078ACE00}"/>
    <cellStyle name="Normal 32 9 4 5" xfId="34312" xr:uid="{35688AF1-1237-4E3B-8211-D643C3D04E24}"/>
    <cellStyle name="Normal 32 9 4 6" xfId="34313" xr:uid="{78F4B872-9549-4748-937A-B93F6B603C08}"/>
    <cellStyle name="Normal 32 9 5" xfId="34314" xr:uid="{07CD50CF-9B15-405B-93DC-F23EC12468E4}"/>
    <cellStyle name="Normal 32 9 5 2" xfId="34315" xr:uid="{DA43565C-649A-4513-8CE8-959DB202F483}"/>
    <cellStyle name="Normal 32 9 5 3" xfId="34316" xr:uid="{47119AFA-85EB-4574-B634-828071BBB649}"/>
    <cellStyle name="Normal 32 9 5 4" xfId="34317" xr:uid="{E79E5A83-ED01-4C8B-A60E-13B4658C5734}"/>
    <cellStyle name="Normal 32 9 5 5" xfId="34318" xr:uid="{C2111D85-98A9-4E4F-9B79-6356BDE52322}"/>
    <cellStyle name="Normal 32 9 5 6" xfId="34319" xr:uid="{71B7EB01-5126-4C5B-A909-3D5F09CF8412}"/>
    <cellStyle name="Normal 32 9 6" xfId="34320" xr:uid="{A8C2C301-446E-4857-8B85-D69B49A4CE33}"/>
    <cellStyle name="Normal 32 9 6 2" xfId="34321" xr:uid="{E39B837F-F2D2-4B87-805F-71BBC4C88633}"/>
    <cellStyle name="Normal 32 9 6 3" xfId="34322" xr:uid="{923C3B8F-738C-46FE-A659-83216F74F162}"/>
    <cellStyle name="Normal 32 9 6 4" xfId="34323" xr:uid="{E0D519FF-4B21-495E-BD28-A1EEA017D089}"/>
    <cellStyle name="Normal 32 9 6 5" xfId="34324" xr:uid="{FE19CEC1-C851-49BE-B86C-1EE17C17C446}"/>
    <cellStyle name="Normal 32 9 6 6" xfId="34325" xr:uid="{FC429BD4-B79C-4927-9CFE-094E4016AE8A}"/>
    <cellStyle name="Normal 32 9 7" xfId="34326" xr:uid="{319049D8-085B-412C-A004-4AC3483D02ED}"/>
    <cellStyle name="Normal 32 9 7 2" xfId="34327" xr:uid="{4E647686-06CC-4543-BBCE-20397EA29D7E}"/>
    <cellStyle name="Normal 32 9 7 3" xfId="34328" xr:uid="{186F563E-F0EB-4F6E-8162-55E3D581D29F}"/>
    <cellStyle name="Normal 32 9 7 4" xfId="34329" xr:uid="{E87D863A-381F-40B6-AEA1-2E392087BE1B}"/>
    <cellStyle name="Normal 32 9 7 5" xfId="34330" xr:uid="{5E05B7F8-AE37-4576-8CBB-247A66695CBB}"/>
    <cellStyle name="Normal 32 9 7 6" xfId="34331" xr:uid="{AD4EDA34-0CB3-4ED8-9E1A-692363F5527D}"/>
    <cellStyle name="Normal 32 9 8" xfId="34332" xr:uid="{126FDE62-4DD3-4546-9337-1FD6911BEFE7}"/>
    <cellStyle name="Normal 32 9 8 2" xfId="34333" xr:uid="{634113CB-6DDA-4F33-98B2-D75EFFE0EA1C}"/>
    <cellStyle name="Normal 32 9 8 3" xfId="34334" xr:uid="{88351F01-0925-4544-AB4F-32F6EFBDFE43}"/>
    <cellStyle name="Normal 32 9 8 4" xfId="34335" xr:uid="{A5BA5E72-E663-4EDD-B8D3-22D92573AD61}"/>
    <cellStyle name="Normal 32 9 8 5" xfId="34336" xr:uid="{89A71834-D008-40FA-AEF6-33DFDB5059C0}"/>
    <cellStyle name="Normal 32 9 8 6" xfId="34337" xr:uid="{1D3DABB8-BB4A-47CB-B0A9-2DEC74C4BD5D}"/>
    <cellStyle name="Normal 32 9 9" xfId="34338" xr:uid="{03CD4CE2-7731-4016-8303-0BE4F5606828}"/>
    <cellStyle name="Normal 33" xfId="34339" xr:uid="{0A2E7AF9-EB01-492A-A7CD-3577D0A92F73}"/>
    <cellStyle name="Normal 33 10" xfId="34340" xr:uid="{A2360396-378A-4D63-9964-36D46634F313}"/>
    <cellStyle name="Normal 33 10 10" xfId="34341" xr:uid="{AC912A47-6E67-4742-B431-1E6A3AD90FE9}"/>
    <cellStyle name="Normal 33 10 11" xfId="34342" xr:uid="{42F0A38F-5127-4EF8-96B6-4A17066D6257}"/>
    <cellStyle name="Normal 33 10 12" xfId="34343" xr:uid="{FFED7592-0B06-4DE4-B608-554FF70EF30D}"/>
    <cellStyle name="Normal 33 10 13" xfId="34344" xr:uid="{28B5C0A9-7F8A-439E-AD70-4649489EEF2D}"/>
    <cellStyle name="Normal 33 10 2" xfId="34345" xr:uid="{EA28DDDB-4721-4D21-BCB7-133ED15D7C12}"/>
    <cellStyle name="Normal 33 10 2 2" xfId="34346" xr:uid="{44D84FA3-036B-4634-BB8C-32AED2DE6823}"/>
    <cellStyle name="Normal 33 10 2 3" xfId="34347" xr:uid="{AD9ED115-AF9B-493B-A4EC-F1F003E9CCD7}"/>
    <cellStyle name="Normal 33 10 2 4" xfId="34348" xr:uid="{74BA08A0-3A48-42C3-BA51-EE809A2E4DBE}"/>
    <cellStyle name="Normal 33 10 2 5" xfId="34349" xr:uid="{61828890-202F-433B-8E16-0BA0A74003DA}"/>
    <cellStyle name="Normal 33 10 2 6" xfId="34350" xr:uid="{9A8187C5-4308-4509-903C-FDDD4B181655}"/>
    <cellStyle name="Normal 33 10 3" xfId="34351" xr:uid="{1D47BFAA-97E3-4000-8B7C-5513F3365F70}"/>
    <cellStyle name="Normal 33 10 3 2" xfId="34352" xr:uid="{C281AFFE-4B24-4253-B93C-061842E9B7A6}"/>
    <cellStyle name="Normal 33 10 3 3" xfId="34353" xr:uid="{6C237FCC-055F-4C37-A9B3-A71E1EBA03A8}"/>
    <cellStyle name="Normal 33 10 3 4" xfId="34354" xr:uid="{6D0B380C-7E70-4A62-B087-C3F05127C80D}"/>
    <cellStyle name="Normal 33 10 3 5" xfId="34355" xr:uid="{89AE98E8-35B8-41B6-BE5B-CF4E77AE272D}"/>
    <cellStyle name="Normal 33 10 3 6" xfId="34356" xr:uid="{9AF96A09-C05F-4D8C-B5CD-655382F224AA}"/>
    <cellStyle name="Normal 33 10 4" xfId="34357" xr:uid="{F7DB3033-9F01-46B6-B559-25E8B36361E2}"/>
    <cellStyle name="Normal 33 10 4 2" xfId="34358" xr:uid="{D57A1736-37D6-4B22-A2CE-980F9257A12F}"/>
    <cellStyle name="Normal 33 10 4 3" xfId="34359" xr:uid="{25A31BB7-15B3-4717-87AB-AB88EB6FE553}"/>
    <cellStyle name="Normal 33 10 4 4" xfId="34360" xr:uid="{05AA044E-3A41-4BEC-9579-68EA95A5714D}"/>
    <cellStyle name="Normal 33 10 4 5" xfId="34361" xr:uid="{9E14B3DE-6CD3-4E25-B655-F8CC0D212236}"/>
    <cellStyle name="Normal 33 10 4 6" xfId="34362" xr:uid="{BC34CBC4-ADF3-4342-8B14-EBC103E46675}"/>
    <cellStyle name="Normal 33 10 5" xfId="34363" xr:uid="{4B1B541F-0057-43A5-A0F1-A776655D2547}"/>
    <cellStyle name="Normal 33 10 5 2" xfId="34364" xr:uid="{BFD69049-9E28-4950-85EF-9E5DA0AEC150}"/>
    <cellStyle name="Normal 33 10 5 3" xfId="34365" xr:uid="{BDEE1DE0-B7CB-4125-84C2-C8BAFB4FEE2F}"/>
    <cellStyle name="Normal 33 10 5 4" xfId="34366" xr:uid="{5486F97E-2406-418A-A672-CF8F017F48DB}"/>
    <cellStyle name="Normal 33 10 5 5" xfId="34367" xr:uid="{7EC35C55-3283-46D4-9FE3-9B1A86F5D5E9}"/>
    <cellStyle name="Normal 33 10 5 6" xfId="34368" xr:uid="{2FFC24B5-B40A-410A-BDC6-7331F2EB612B}"/>
    <cellStyle name="Normal 33 10 6" xfId="34369" xr:uid="{488DF5EE-1812-4092-99E5-1729C593BA22}"/>
    <cellStyle name="Normal 33 10 6 2" xfId="34370" xr:uid="{D417806B-46E4-490D-9EA5-09BEE7D6B05C}"/>
    <cellStyle name="Normal 33 10 6 3" xfId="34371" xr:uid="{9420ADA5-D1AF-43DA-BC36-976E87F6CFBA}"/>
    <cellStyle name="Normal 33 10 6 4" xfId="34372" xr:uid="{E40F3CDC-E2EF-4FC3-B395-F0B31FD9F679}"/>
    <cellStyle name="Normal 33 10 6 5" xfId="34373" xr:uid="{F3596C6C-03B8-4A43-9051-C3B02FDB6B52}"/>
    <cellStyle name="Normal 33 10 6 6" xfId="34374" xr:uid="{9B49F29F-91F6-418B-B36B-A91225FC7638}"/>
    <cellStyle name="Normal 33 10 7" xfId="34375" xr:uid="{40485529-4356-4072-BB48-B57C81261D18}"/>
    <cellStyle name="Normal 33 10 7 2" xfId="34376" xr:uid="{929506A8-3C3B-441F-B3D8-5D4CA87A861D}"/>
    <cellStyle name="Normal 33 10 7 3" xfId="34377" xr:uid="{944D3872-9FE3-4134-866E-7153F94D745E}"/>
    <cellStyle name="Normal 33 10 7 4" xfId="34378" xr:uid="{02414B68-A4F2-41C3-BD45-61EFBC9610EE}"/>
    <cellStyle name="Normal 33 10 7 5" xfId="34379" xr:uid="{4AE4C90E-ADB6-4761-9CB1-2A8F25011C1D}"/>
    <cellStyle name="Normal 33 10 7 6" xfId="34380" xr:uid="{FFCCB38C-F0DC-4651-A1F2-C82220A0861B}"/>
    <cellStyle name="Normal 33 10 8" xfId="34381" xr:uid="{2C229F0F-D75C-4BF7-BC51-CBCCDEF44416}"/>
    <cellStyle name="Normal 33 10 8 2" xfId="34382" xr:uid="{11F6AA82-CAB3-4E7A-A7CD-B2743BFC8231}"/>
    <cellStyle name="Normal 33 10 8 3" xfId="34383" xr:uid="{8D0C3077-0A8D-4316-B33F-897922898434}"/>
    <cellStyle name="Normal 33 10 8 4" xfId="34384" xr:uid="{1192EC88-F854-457A-9AE1-17EB52C5C361}"/>
    <cellStyle name="Normal 33 10 8 5" xfId="34385" xr:uid="{0A7B8E08-A7A4-49D7-9EFD-7FF49019616D}"/>
    <cellStyle name="Normal 33 10 8 6" xfId="34386" xr:uid="{9DF023C0-C677-4528-840F-A1C6CCBEDDCB}"/>
    <cellStyle name="Normal 33 10 9" xfId="34387" xr:uid="{73F44C2F-E5DE-44BD-B7CE-FE608D043D59}"/>
    <cellStyle name="Normal 33 11" xfId="34388" xr:uid="{890AF3C0-EC3C-43ED-9D30-C653F8E59D8A}"/>
    <cellStyle name="Normal 33 11 10" xfId="34389" xr:uid="{AA47E765-AAE8-4725-B905-C408E1408058}"/>
    <cellStyle name="Normal 33 11 11" xfId="34390" xr:uid="{67580932-E9E1-4D1F-A384-952EEA8B6350}"/>
    <cellStyle name="Normal 33 11 12" xfId="34391" xr:uid="{A87F8CEB-00B7-4D78-9F9A-5C5F8E50A9CC}"/>
    <cellStyle name="Normal 33 11 13" xfId="34392" xr:uid="{DFB197FE-189B-4429-8F75-6A576B9F09C8}"/>
    <cellStyle name="Normal 33 11 2" xfId="34393" xr:uid="{A382A525-2016-41EF-9187-5604509F09E0}"/>
    <cellStyle name="Normal 33 11 2 2" xfId="34394" xr:uid="{6D74735E-1356-4600-B55F-839FB21F767A}"/>
    <cellStyle name="Normal 33 11 2 3" xfId="34395" xr:uid="{CD941BEC-6F6D-4114-86E4-BB18966E36A6}"/>
    <cellStyle name="Normal 33 11 2 4" xfId="34396" xr:uid="{159F9B58-999C-4560-8FAF-D78982465DE7}"/>
    <cellStyle name="Normal 33 11 2 5" xfId="34397" xr:uid="{32D39601-2314-4C67-B332-84CE0B0E4B8C}"/>
    <cellStyle name="Normal 33 11 2 6" xfId="34398" xr:uid="{0F67B7B0-6622-41D8-961B-1CE08D6D0A37}"/>
    <cellStyle name="Normal 33 11 3" xfId="34399" xr:uid="{2342C9A9-FC71-4E53-B2F6-73D98884A5B9}"/>
    <cellStyle name="Normal 33 11 3 2" xfId="34400" xr:uid="{0EEB4208-6791-45CA-AB9D-98E48C58178E}"/>
    <cellStyle name="Normal 33 11 3 3" xfId="34401" xr:uid="{A39D2248-BF1F-467B-BC9C-0B8086174252}"/>
    <cellStyle name="Normal 33 11 3 4" xfId="34402" xr:uid="{8BA73B96-BA5D-47E9-BD6C-333A44398522}"/>
    <cellStyle name="Normal 33 11 3 5" xfId="34403" xr:uid="{978652D7-7747-4F77-B0B1-2CD9AE39B988}"/>
    <cellStyle name="Normal 33 11 3 6" xfId="34404" xr:uid="{22770FFF-E6AB-4EFC-8103-C8D08794DE35}"/>
    <cellStyle name="Normal 33 11 4" xfId="34405" xr:uid="{83352CBF-7B99-45B4-A8E2-A827A06B0C8F}"/>
    <cellStyle name="Normal 33 11 4 2" xfId="34406" xr:uid="{D5C8E08D-15D9-4043-A323-36696285FB04}"/>
    <cellStyle name="Normal 33 11 4 3" xfId="34407" xr:uid="{400FC1E4-693B-4DAE-850C-9CC0B85705D8}"/>
    <cellStyle name="Normal 33 11 4 4" xfId="34408" xr:uid="{AD694198-EF97-4EC9-AFC7-24F2D1DC4487}"/>
    <cellStyle name="Normal 33 11 4 5" xfId="34409" xr:uid="{4E869084-3A95-47AC-B02D-171F640DCFE5}"/>
    <cellStyle name="Normal 33 11 4 6" xfId="34410" xr:uid="{490AF804-558C-492E-8A13-6ED934EC1D06}"/>
    <cellStyle name="Normal 33 11 5" xfId="34411" xr:uid="{B9EBA869-37D3-4733-8E34-33726F7F22E1}"/>
    <cellStyle name="Normal 33 11 5 2" xfId="34412" xr:uid="{7258C67C-AFAD-446C-AB8B-B764BBBCC649}"/>
    <cellStyle name="Normal 33 11 5 3" xfId="34413" xr:uid="{E9234E21-E7FF-4F62-9272-7E474FFCB872}"/>
    <cellStyle name="Normal 33 11 5 4" xfId="34414" xr:uid="{AC5A7D0F-484D-463F-A9E2-E19A49A49C03}"/>
    <cellStyle name="Normal 33 11 5 5" xfId="34415" xr:uid="{B45ED776-1F34-4151-BE02-14EEE783D073}"/>
    <cellStyle name="Normal 33 11 5 6" xfId="34416" xr:uid="{ADD1D199-701B-4CC6-83A5-9625F7F29E34}"/>
    <cellStyle name="Normal 33 11 6" xfId="34417" xr:uid="{B4D6D749-4AD9-4E1D-8F9D-A5D84A7F9838}"/>
    <cellStyle name="Normal 33 11 6 2" xfId="34418" xr:uid="{37A51D79-07E6-4D19-BB24-C59A135C4F1F}"/>
    <cellStyle name="Normal 33 11 6 3" xfId="34419" xr:uid="{60CB0784-C366-48F2-AD6B-66AFC510CD86}"/>
    <cellStyle name="Normal 33 11 6 4" xfId="34420" xr:uid="{C03CE7BD-9E7B-48BD-AC04-D1FB490A8ED1}"/>
    <cellStyle name="Normal 33 11 6 5" xfId="34421" xr:uid="{067AED5C-7957-4B5C-9D4B-B0158AF65E78}"/>
    <cellStyle name="Normal 33 11 6 6" xfId="34422" xr:uid="{6B37955F-29A4-4D73-831F-D46F5D4874D7}"/>
    <cellStyle name="Normal 33 11 7" xfId="34423" xr:uid="{D4C9E997-FD42-4559-B63A-C30FA9041FC9}"/>
    <cellStyle name="Normal 33 11 7 2" xfId="34424" xr:uid="{370E3C71-B331-402C-BD06-EA6C25FE430B}"/>
    <cellStyle name="Normal 33 11 7 3" xfId="34425" xr:uid="{B912B42E-4BD5-4733-91BA-E2AA5016C60D}"/>
    <cellStyle name="Normal 33 11 7 4" xfId="34426" xr:uid="{60F3A4CF-1B31-40D2-BCDA-508EB9DBDA6E}"/>
    <cellStyle name="Normal 33 11 7 5" xfId="34427" xr:uid="{78B76309-1518-4BAE-957A-1105255CC10A}"/>
    <cellStyle name="Normal 33 11 7 6" xfId="34428" xr:uid="{4F7B47EB-9A31-4C15-B36A-218CA2ED2424}"/>
    <cellStyle name="Normal 33 11 8" xfId="34429" xr:uid="{DFFA4670-EFB9-44BF-AEE1-36A216A9E4A4}"/>
    <cellStyle name="Normal 33 11 8 2" xfId="34430" xr:uid="{2A381738-D49E-4FC6-BECE-11865DC854D3}"/>
    <cellStyle name="Normal 33 11 8 3" xfId="34431" xr:uid="{7E96216B-FDB4-4B09-A5A8-103A5CFEB88D}"/>
    <cellStyle name="Normal 33 11 8 4" xfId="34432" xr:uid="{C6CC8720-64E5-4556-8CAE-A4AD15C410A6}"/>
    <cellStyle name="Normal 33 11 8 5" xfId="34433" xr:uid="{651B4BCD-D9EC-4DC4-80C3-6547B95D3BA1}"/>
    <cellStyle name="Normal 33 11 8 6" xfId="34434" xr:uid="{31FF14E3-B3E6-41F4-92FE-6D7503AEBED4}"/>
    <cellStyle name="Normal 33 11 9" xfId="34435" xr:uid="{39ABDCF8-535D-4D4D-A5A5-969D2F3643FC}"/>
    <cellStyle name="Normal 33 12" xfId="34436" xr:uid="{FB5F1F3C-BD84-4A47-A84A-9A9068AC3A4D}"/>
    <cellStyle name="Normal 33 12 2" xfId="34437" xr:uid="{0E5892AE-A965-47D5-8677-244F47A44587}"/>
    <cellStyle name="Normal 33 12 3" xfId="34438" xr:uid="{F515CD00-4F56-4946-A9FC-2072EDEEB900}"/>
    <cellStyle name="Normal 33 12 4" xfId="34439" xr:uid="{9F41F90A-44AC-43A3-9A50-97B9231DF7A4}"/>
    <cellStyle name="Normal 33 12 5" xfId="34440" xr:uid="{21635392-36E9-4F11-A99D-FDE32A0331B5}"/>
    <cellStyle name="Normal 33 12 6" xfId="34441" xr:uid="{89E1CDA6-5F9F-4EE5-95F1-8B016D18E6CB}"/>
    <cellStyle name="Normal 33 13" xfId="34442" xr:uid="{1A9FF89F-300F-436C-8028-2C958573BDE3}"/>
    <cellStyle name="Normal 33 13 2" xfId="34443" xr:uid="{37351CF8-55AD-41CE-B0FA-1CF802055349}"/>
    <cellStyle name="Normal 33 13 3" xfId="34444" xr:uid="{46095D5E-2AF5-4735-A403-5DFE20C175DB}"/>
    <cellStyle name="Normal 33 13 4" xfId="34445" xr:uid="{A37EB76A-3D06-406E-9A4E-A9F8AE1D1E90}"/>
    <cellStyle name="Normal 33 13 5" xfId="34446" xr:uid="{FC290FF8-EE65-4DBE-918A-35FA2C088215}"/>
    <cellStyle name="Normal 33 13 6" xfId="34447" xr:uid="{A1A3FEFC-3231-4176-9855-CB17727AA066}"/>
    <cellStyle name="Normal 33 14" xfId="34448" xr:uid="{4DB39CDB-6418-492C-8324-ADA1B91ABFF4}"/>
    <cellStyle name="Normal 33 14 2" xfId="34449" xr:uid="{9E408FD1-1F46-4BAC-A12A-F2517C4056D0}"/>
    <cellStyle name="Normal 33 14 3" xfId="34450" xr:uid="{2E37AEE7-49C8-4748-B542-B9592B7BD363}"/>
    <cellStyle name="Normal 33 14 4" xfId="34451" xr:uid="{ED70C464-F627-4548-AA20-64BB4BD0B331}"/>
    <cellStyle name="Normal 33 14 5" xfId="34452" xr:uid="{EA5FB269-7D6A-4D91-ABEC-3EFFB9AF3CC8}"/>
    <cellStyle name="Normal 33 14 6" xfId="34453" xr:uid="{59D0B199-1A51-4B4B-BC3E-6F1FCC344F7C}"/>
    <cellStyle name="Normal 33 15" xfId="34454" xr:uid="{749B9651-63A4-45E4-94D5-B72469A89D69}"/>
    <cellStyle name="Normal 33 15 2" xfId="34455" xr:uid="{A96F2E3D-1889-4932-B8AB-170A546D852C}"/>
    <cellStyle name="Normal 33 15 3" xfId="34456" xr:uid="{54BC51A0-47D9-40A1-9016-5287D6352595}"/>
    <cellStyle name="Normal 33 15 4" xfId="34457" xr:uid="{CD02D66A-61F2-4B40-A321-1C009C3CFF36}"/>
    <cellStyle name="Normal 33 15 5" xfId="34458" xr:uid="{3CEF2AB0-14F1-4CCC-9C58-39CBF4ECA200}"/>
    <cellStyle name="Normal 33 15 6" xfId="34459" xr:uid="{98E89828-F28A-41D7-AF15-F419EE304EF5}"/>
    <cellStyle name="Normal 33 16" xfId="34460" xr:uid="{A84CF087-FD9C-46B9-89A0-F96457B54736}"/>
    <cellStyle name="Normal 33 16 2" xfId="34461" xr:uid="{4DD9A3C2-F870-4B59-ABC2-2A3EA09A6B54}"/>
    <cellStyle name="Normal 33 16 3" xfId="34462" xr:uid="{0B3F324D-A98E-4F1E-B23B-6480C3E56EDE}"/>
    <cellStyle name="Normal 33 16 4" xfId="34463" xr:uid="{9748C5A6-B3BD-40C5-8FA7-C74D277C50B5}"/>
    <cellStyle name="Normal 33 16 5" xfId="34464" xr:uid="{D2A856CB-78CD-482F-9A58-A904E68C4678}"/>
    <cellStyle name="Normal 33 16 6" xfId="34465" xr:uid="{87A7AC7E-F8B8-4920-ACD0-C4C8EF35E821}"/>
    <cellStyle name="Normal 33 17" xfId="34466" xr:uid="{4FE0C2ED-90D7-4B06-9D9B-8F3131747589}"/>
    <cellStyle name="Normal 33 17 2" xfId="34467" xr:uid="{357BBB99-68A1-456D-8498-3599B39927A1}"/>
    <cellStyle name="Normal 33 17 3" xfId="34468" xr:uid="{A1E0AB83-BCDC-4BB9-BDC6-6CB992D8B54E}"/>
    <cellStyle name="Normal 33 17 4" xfId="34469" xr:uid="{A654A1BD-9D0E-4CBF-9A24-E5B45C11571B}"/>
    <cellStyle name="Normal 33 17 5" xfId="34470" xr:uid="{A903B426-61E5-471C-96CE-DB8C738BF560}"/>
    <cellStyle name="Normal 33 17 6" xfId="34471" xr:uid="{096FC821-8100-4C9E-9059-23E4FE624629}"/>
    <cellStyle name="Normal 33 18" xfId="34472" xr:uid="{A86592E2-D28C-4EB2-9C40-4DEA4F3104D9}"/>
    <cellStyle name="Normal 33 18 2" xfId="34473" xr:uid="{AC80A605-24CE-41F4-9F81-A223A9E96382}"/>
    <cellStyle name="Normal 33 18 3" xfId="34474" xr:uid="{57755A66-7C3B-4E5F-BCC7-4E27DBD17492}"/>
    <cellStyle name="Normal 33 18 4" xfId="34475" xr:uid="{CFF8469B-0CEA-44AA-90CB-05A5F101E9C8}"/>
    <cellStyle name="Normal 33 18 5" xfId="34476" xr:uid="{682BBB23-FA94-41E0-B64D-19B1621CBBD3}"/>
    <cellStyle name="Normal 33 18 6" xfId="34477" xr:uid="{3F1A1018-DB51-4C15-B866-EFB5ED213C36}"/>
    <cellStyle name="Normal 33 19" xfId="34478" xr:uid="{FB6DD1C5-CDF6-495F-9404-78128CA5C221}"/>
    <cellStyle name="Normal 33 2" xfId="34479" xr:uid="{AF86A9DF-38E6-480F-BEE8-70C14C454108}"/>
    <cellStyle name="Normal 33 2 10" xfId="34480" xr:uid="{EB812DCA-6138-43EF-9416-6E2518FE7357}"/>
    <cellStyle name="Normal 33 2 11" xfId="34481" xr:uid="{E87C69CD-25F7-4574-A805-2F9ED7ABDDFC}"/>
    <cellStyle name="Normal 33 2 12" xfId="34482" xr:uid="{49B8B3A1-A567-4D07-9ECD-3E0AC154AFE6}"/>
    <cellStyle name="Normal 33 2 13" xfId="34483" xr:uid="{94AF63B0-2E86-41B2-9F20-E8B784355B21}"/>
    <cellStyle name="Normal 33 2 2" xfId="34484" xr:uid="{87C17A34-A6BA-4968-BCA9-BBDA73FDDCDE}"/>
    <cellStyle name="Normal 33 2 2 2" xfId="34485" xr:uid="{30CB84D5-1F58-4D4A-A02C-DEFBB8915706}"/>
    <cellStyle name="Normal 33 2 2 3" xfId="34486" xr:uid="{C0733CB5-A7FB-47B6-8A1D-39A5DD306EAD}"/>
    <cellStyle name="Normal 33 2 2 4" xfId="34487" xr:uid="{26B05BF9-DD8F-47DE-96A6-5B5E054EA0C7}"/>
    <cellStyle name="Normal 33 2 2 5" xfId="34488" xr:uid="{93B71D59-B111-4DCE-957A-DB46F5F7C8F2}"/>
    <cellStyle name="Normal 33 2 2 6" xfId="34489" xr:uid="{498676D4-AAB5-444A-8011-9068BE7592D9}"/>
    <cellStyle name="Normal 33 2 3" xfId="34490" xr:uid="{C162E819-362C-42AD-A0A5-8D49FB238841}"/>
    <cellStyle name="Normal 33 2 3 2" xfId="34491" xr:uid="{B2D15ECE-8574-4027-B5F1-544C7F8DDAA9}"/>
    <cellStyle name="Normal 33 2 3 3" xfId="34492" xr:uid="{0C90C8A5-8510-4CB5-A493-D680155DB5D6}"/>
    <cellStyle name="Normal 33 2 3 4" xfId="34493" xr:uid="{83F81433-29C9-47F8-9CB8-825C6BBB79DC}"/>
    <cellStyle name="Normal 33 2 3 5" xfId="34494" xr:uid="{96947D42-543F-4094-B9EE-F6886DB871EC}"/>
    <cellStyle name="Normal 33 2 3 6" xfId="34495" xr:uid="{B131417D-7D43-4BE3-8C4B-3B53F31431BB}"/>
    <cellStyle name="Normal 33 2 4" xfId="34496" xr:uid="{AB9EF13D-0595-49A2-9646-A08F2EE86C76}"/>
    <cellStyle name="Normal 33 2 4 2" xfId="34497" xr:uid="{A1C40D4D-6DDC-468D-A480-6EE7080D671B}"/>
    <cellStyle name="Normal 33 2 4 3" xfId="34498" xr:uid="{8B4D5627-06CA-4776-AD99-A5C24BBDD988}"/>
    <cellStyle name="Normal 33 2 4 4" xfId="34499" xr:uid="{0FFADFC0-A23B-4E08-9AF1-A62F19B10D8F}"/>
    <cellStyle name="Normal 33 2 4 5" xfId="34500" xr:uid="{D3F1C12B-9C13-4F31-8541-2A694F09D6C3}"/>
    <cellStyle name="Normal 33 2 4 6" xfId="34501" xr:uid="{CE2B8646-9C37-413F-8A27-6BB8C17EAC23}"/>
    <cellStyle name="Normal 33 2 5" xfId="34502" xr:uid="{8052146C-0F35-4B67-8CE5-DC9CFC358783}"/>
    <cellStyle name="Normal 33 2 5 2" xfId="34503" xr:uid="{C516D88D-DC22-4103-9586-7EDC9EC33155}"/>
    <cellStyle name="Normal 33 2 5 3" xfId="34504" xr:uid="{1F85BACA-AA88-40CD-B8F4-02D20244F0F8}"/>
    <cellStyle name="Normal 33 2 5 4" xfId="34505" xr:uid="{07798818-32C1-4716-B68C-34266045AC62}"/>
    <cellStyle name="Normal 33 2 5 5" xfId="34506" xr:uid="{1A0E8605-0A57-4438-B3FE-908CF7371704}"/>
    <cellStyle name="Normal 33 2 5 6" xfId="34507" xr:uid="{81BBB60F-BC03-42FD-8CBF-708667E965BA}"/>
    <cellStyle name="Normal 33 2 6" xfId="34508" xr:uid="{957BF52F-CAB7-42BE-9C66-C5E3BAEECACB}"/>
    <cellStyle name="Normal 33 2 6 2" xfId="34509" xr:uid="{9B5FD1AF-3E13-46F4-B7BC-4CDCC29685B8}"/>
    <cellStyle name="Normal 33 2 6 3" xfId="34510" xr:uid="{803072AF-B2EB-4921-8F3C-13F8862CDA6D}"/>
    <cellStyle name="Normal 33 2 6 4" xfId="34511" xr:uid="{7AF57D0A-4A2A-46D2-A8CE-F6F928F70689}"/>
    <cellStyle name="Normal 33 2 6 5" xfId="34512" xr:uid="{66380B6D-9CFB-4E07-A861-1A6CA804CAEB}"/>
    <cellStyle name="Normal 33 2 6 6" xfId="34513" xr:uid="{D323775E-657B-4B7B-A846-A987AFABF88A}"/>
    <cellStyle name="Normal 33 2 7" xfId="34514" xr:uid="{7B48D11D-656C-4A5E-BF95-120668417DB2}"/>
    <cellStyle name="Normal 33 2 7 2" xfId="34515" xr:uid="{32DE6F3D-E7E1-4210-B23F-4D5140234E0A}"/>
    <cellStyle name="Normal 33 2 7 3" xfId="34516" xr:uid="{942770EA-630B-42C3-8906-2CEDDD19063B}"/>
    <cellStyle name="Normal 33 2 7 4" xfId="34517" xr:uid="{4E8225FD-CBB2-423A-88A2-E4C230AF1119}"/>
    <cellStyle name="Normal 33 2 7 5" xfId="34518" xr:uid="{837A5091-D8C1-41B8-A282-603BEA3D4DF7}"/>
    <cellStyle name="Normal 33 2 7 6" xfId="34519" xr:uid="{E1A8B74D-437C-4963-8CBD-EF36B378189A}"/>
    <cellStyle name="Normal 33 2 8" xfId="34520" xr:uid="{A7B7C72A-89B0-465F-8809-77A90C62F316}"/>
    <cellStyle name="Normal 33 2 8 2" xfId="34521" xr:uid="{C5912FB8-AE8E-424A-A4F3-82E779B4924A}"/>
    <cellStyle name="Normal 33 2 8 3" xfId="34522" xr:uid="{E5AB98DA-C3C3-49C2-8D64-4E8D472A7BB8}"/>
    <cellStyle name="Normal 33 2 8 4" xfId="34523" xr:uid="{4F28F056-327A-4190-BE96-598C478331A1}"/>
    <cellStyle name="Normal 33 2 8 5" xfId="34524" xr:uid="{77E8F41E-1C89-41D6-B5A9-2250D07CB975}"/>
    <cellStyle name="Normal 33 2 8 6" xfId="34525" xr:uid="{A6D1673D-F700-470F-82C6-5C35B8DA82AB}"/>
    <cellStyle name="Normal 33 2 9" xfId="34526" xr:uid="{62DB79BE-0E9C-4198-BA74-4581F2265A34}"/>
    <cellStyle name="Normal 33 20" xfId="34527" xr:uid="{FF45716A-B7B4-45F2-B431-35F82CBEC3A7}"/>
    <cellStyle name="Normal 33 21" xfId="34528" xr:uid="{29FC38DB-5988-4F2E-A9AB-332373DC61B3}"/>
    <cellStyle name="Normal 33 22" xfId="34529" xr:uid="{93DB7A67-EFD7-4B51-B52B-EDD4D95D1459}"/>
    <cellStyle name="Normal 33 23" xfId="34530" xr:uid="{89BEE212-B646-46D7-BCF4-FA47DB0ED514}"/>
    <cellStyle name="Normal 33 3" xfId="34531" xr:uid="{EAB2A226-E544-40D2-ABA4-D405F42F3692}"/>
    <cellStyle name="Normal 33 3 10" xfId="34532" xr:uid="{846A9E55-CB52-4713-B675-9411303CDBE2}"/>
    <cellStyle name="Normal 33 3 11" xfId="34533" xr:uid="{771A45E8-772E-4881-B68E-C555B91421EC}"/>
    <cellStyle name="Normal 33 3 12" xfId="34534" xr:uid="{89CF1A9F-D7B4-4D98-8DC1-5ED44460FDDD}"/>
    <cellStyle name="Normal 33 3 13" xfId="34535" xr:uid="{F83D73BC-CF69-415E-9603-9149BB1ED86C}"/>
    <cellStyle name="Normal 33 3 2" xfId="34536" xr:uid="{A0BA4DDD-E1C4-4A2C-825F-7738BE964ED4}"/>
    <cellStyle name="Normal 33 3 2 2" xfId="34537" xr:uid="{AAD33EA3-78C9-4E08-90A7-F7865B55A914}"/>
    <cellStyle name="Normal 33 3 2 3" xfId="34538" xr:uid="{EBEB9D11-D8C1-425D-BB6C-6D43E89E1A56}"/>
    <cellStyle name="Normal 33 3 2 4" xfId="34539" xr:uid="{F69633B4-BB1A-45D7-B962-30FBC79D761A}"/>
    <cellStyle name="Normal 33 3 2 5" xfId="34540" xr:uid="{BC9A0D09-E844-4875-B5FE-019C6F2F0993}"/>
    <cellStyle name="Normal 33 3 2 6" xfId="34541" xr:uid="{D176B309-FECF-4812-B864-338BDD0EA2F4}"/>
    <cellStyle name="Normal 33 3 3" xfId="34542" xr:uid="{1FEED61B-975F-49A8-A2F7-3225DF4A06C8}"/>
    <cellStyle name="Normal 33 3 3 2" xfId="34543" xr:uid="{44CEB4AB-80C0-40D7-A6BB-3B62C5F94C5F}"/>
    <cellStyle name="Normal 33 3 3 3" xfId="34544" xr:uid="{BF7536AB-B932-4030-B506-C0E3EBACDDA1}"/>
    <cellStyle name="Normal 33 3 3 4" xfId="34545" xr:uid="{CC024F41-363C-4C16-8923-F49D8B404A45}"/>
    <cellStyle name="Normal 33 3 3 5" xfId="34546" xr:uid="{DA43383D-B2AB-4E9D-BF2B-FBF975D6B1CE}"/>
    <cellStyle name="Normal 33 3 3 6" xfId="34547" xr:uid="{A7E6F1A6-239E-4D4E-AB98-206EB9DF45DC}"/>
    <cellStyle name="Normal 33 3 4" xfId="34548" xr:uid="{3B115C32-52BB-46FA-85D6-0F4747C8DD1F}"/>
    <cellStyle name="Normal 33 3 4 2" xfId="34549" xr:uid="{43230FEA-583D-48C2-9352-4BD35511056C}"/>
    <cellStyle name="Normal 33 3 4 3" xfId="34550" xr:uid="{8C594E34-847C-49A6-A1E8-FD3F8B2B81E9}"/>
    <cellStyle name="Normal 33 3 4 4" xfId="34551" xr:uid="{FEC7643D-5A91-4E71-9364-5FBF2F56F329}"/>
    <cellStyle name="Normal 33 3 4 5" xfId="34552" xr:uid="{C6FDC3EA-C5B2-4AE8-AD5D-E3246634E8A0}"/>
    <cellStyle name="Normal 33 3 4 6" xfId="34553" xr:uid="{4D6496F9-804C-4AB9-8839-A9F6CE24C185}"/>
    <cellStyle name="Normal 33 3 5" xfId="34554" xr:uid="{94A7837D-9427-4947-B668-CC53D737F906}"/>
    <cellStyle name="Normal 33 3 5 2" xfId="34555" xr:uid="{C7E9E471-B11F-4A33-8C95-0DFC9EF21E6B}"/>
    <cellStyle name="Normal 33 3 5 3" xfId="34556" xr:uid="{90C6A7D6-EB28-4213-ABCA-13C8C0C7338E}"/>
    <cellStyle name="Normal 33 3 5 4" xfId="34557" xr:uid="{FE72DC3C-09E8-4B25-A509-B195C5064CA0}"/>
    <cellStyle name="Normal 33 3 5 5" xfId="34558" xr:uid="{C2087378-56FA-43A7-936F-A38403BF8686}"/>
    <cellStyle name="Normal 33 3 5 6" xfId="34559" xr:uid="{87C6048D-6FA2-4D23-AA22-AFD0EA6EC35D}"/>
    <cellStyle name="Normal 33 3 6" xfId="34560" xr:uid="{47370829-40A8-403E-A6CF-485434302E3A}"/>
    <cellStyle name="Normal 33 3 6 2" xfId="34561" xr:uid="{A7874E4D-58A3-412A-8E00-61606C182603}"/>
    <cellStyle name="Normal 33 3 6 3" xfId="34562" xr:uid="{C67776AC-A63D-4570-AC85-9B9950A27E94}"/>
    <cellStyle name="Normal 33 3 6 4" xfId="34563" xr:uid="{8C77E000-571C-40F8-8354-1EB9D70AD2B2}"/>
    <cellStyle name="Normal 33 3 6 5" xfId="34564" xr:uid="{7B044B2D-08CE-4C45-A0C1-82C84E054015}"/>
    <cellStyle name="Normal 33 3 6 6" xfId="34565" xr:uid="{5E03002E-369F-4D57-9CED-456DE0AB881D}"/>
    <cellStyle name="Normal 33 3 7" xfId="34566" xr:uid="{E07ABEEA-7ACD-4A7A-87BC-D111A4E26B10}"/>
    <cellStyle name="Normal 33 3 7 2" xfId="34567" xr:uid="{9A4E656D-79AD-4867-A037-9759AD3F5F54}"/>
    <cellStyle name="Normal 33 3 7 3" xfId="34568" xr:uid="{1C1E66AE-9A4D-4367-A453-EBCABE6CE161}"/>
    <cellStyle name="Normal 33 3 7 4" xfId="34569" xr:uid="{0B29A77D-36FA-4A16-94E7-7B1F757F701E}"/>
    <cellStyle name="Normal 33 3 7 5" xfId="34570" xr:uid="{251DA20F-9699-4395-9BAF-559F825B9D95}"/>
    <cellStyle name="Normal 33 3 7 6" xfId="34571" xr:uid="{57955482-F3D9-43E7-9DD6-EBC133433605}"/>
    <cellStyle name="Normal 33 3 8" xfId="34572" xr:uid="{94134C20-A225-4EA4-923D-134F3DA4D120}"/>
    <cellStyle name="Normal 33 3 8 2" xfId="34573" xr:uid="{D04D56A6-75ED-4909-86C9-A19EB21EFC24}"/>
    <cellStyle name="Normal 33 3 8 3" xfId="34574" xr:uid="{9137280C-2133-402E-8188-914C44854FEF}"/>
    <cellStyle name="Normal 33 3 8 4" xfId="34575" xr:uid="{0AEB3CF2-2EC1-43A4-B7C4-5EA25E8D49F3}"/>
    <cellStyle name="Normal 33 3 8 5" xfId="34576" xr:uid="{3401B21B-12E7-4613-ABC0-69525DC551E3}"/>
    <cellStyle name="Normal 33 3 8 6" xfId="34577" xr:uid="{100E7E9F-F3A9-4980-8182-A09A08DA95E3}"/>
    <cellStyle name="Normal 33 3 9" xfId="34578" xr:uid="{E22A1594-0F56-4B6C-9BD5-39C4300BED61}"/>
    <cellStyle name="Normal 33 4" xfId="34579" xr:uid="{9BDE0B89-4844-44F8-B054-C4F7A5BCFA4F}"/>
    <cellStyle name="Normal 33 4 10" xfId="34580" xr:uid="{8441E0FF-3FDA-4B22-BC58-0388B909E510}"/>
    <cellStyle name="Normal 33 4 11" xfId="34581" xr:uid="{F286D84B-C916-4381-9BB0-58F6614190A7}"/>
    <cellStyle name="Normal 33 4 12" xfId="34582" xr:uid="{F06029AF-1953-4C0D-8540-14BD53636E7F}"/>
    <cellStyle name="Normal 33 4 13" xfId="34583" xr:uid="{1ABCBB47-DE6A-429A-A1FE-024E8CB4947F}"/>
    <cellStyle name="Normal 33 4 2" xfId="34584" xr:uid="{99473D8D-45AC-46B8-9C7D-E1D50747A805}"/>
    <cellStyle name="Normal 33 4 2 2" xfId="34585" xr:uid="{1BCA406E-9EF2-47AF-A4D5-BA192D37FD28}"/>
    <cellStyle name="Normal 33 4 2 3" xfId="34586" xr:uid="{62295C33-EF3E-433B-AA77-C56E5EC2E9CF}"/>
    <cellStyle name="Normal 33 4 2 4" xfId="34587" xr:uid="{997CAF02-5303-4EE6-B28E-79DDCB5BC72C}"/>
    <cellStyle name="Normal 33 4 2 5" xfId="34588" xr:uid="{D3BC4449-DFA7-43F2-9724-94E324BE93E9}"/>
    <cellStyle name="Normal 33 4 2 6" xfId="34589" xr:uid="{CB33F3FE-C0D4-4F10-BD1C-FAB288058955}"/>
    <cellStyle name="Normal 33 4 3" xfId="34590" xr:uid="{E817A350-5927-43C3-84A0-921690255EBA}"/>
    <cellStyle name="Normal 33 4 3 2" xfId="34591" xr:uid="{AF59BF62-1686-41D2-BDC7-E5BBE6DFBE91}"/>
    <cellStyle name="Normal 33 4 3 3" xfId="34592" xr:uid="{060086BC-5108-48F4-882C-46B6F66222B5}"/>
    <cellStyle name="Normal 33 4 3 4" xfId="34593" xr:uid="{BA269D06-F7B0-452E-8BE3-A09A8B271E9A}"/>
    <cellStyle name="Normal 33 4 3 5" xfId="34594" xr:uid="{ECCAEE67-9A5E-451F-BCAE-03D3A4BBFB85}"/>
    <cellStyle name="Normal 33 4 3 6" xfId="34595" xr:uid="{D042FC53-E30D-4127-A43C-78B3C7E02EBD}"/>
    <cellStyle name="Normal 33 4 4" xfId="34596" xr:uid="{120A2EE6-1FA1-496C-B3CB-C30373086C15}"/>
    <cellStyle name="Normal 33 4 4 2" xfId="34597" xr:uid="{F18EAF1F-7F72-41E9-8055-038BE355B503}"/>
    <cellStyle name="Normal 33 4 4 3" xfId="34598" xr:uid="{2E67EFC3-D41F-4B0A-82C4-196A48EB283E}"/>
    <cellStyle name="Normal 33 4 4 4" xfId="34599" xr:uid="{6A47E196-6ED8-4C8C-82EA-CB5850EBFDEA}"/>
    <cellStyle name="Normal 33 4 4 5" xfId="34600" xr:uid="{0E43AAEB-79A6-42F7-A8D1-B5A2D6E33037}"/>
    <cellStyle name="Normal 33 4 4 6" xfId="34601" xr:uid="{AFDCB076-F7DD-4BE0-B4CA-8EE497200025}"/>
    <cellStyle name="Normal 33 4 5" xfId="34602" xr:uid="{565DB406-74BC-4208-8E1E-34372CA45203}"/>
    <cellStyle name="Normal 33 4 5 2" xfId="34603" xr:uid="{37EED4E1-7C73-46D0-9B6C-40CAC952233B}"/>
    <cellStyle name="Normal 33 4 5 3" xfId="34604" xr:uid="{0A0BE04D-2879-475D-A48C-EF3027E402D8}"/>
    <cellStyle name="Normal 33 4 5 4" xfId="34605" xr:uid="{521FE481-FDC3-4A74-962A-CABDE76E2E5B}"/>
    <cellStyle name="Normal 33 4 5 5" xfId="34606" xr:uid="{50360D1C-76C4-441E-A5BD-56FD4949684F}"/>
    <cellStyle name="Normal 33 4 5 6" xfId="34607" xr:uid="{080249BE-6091-49EA-8C05-D05084297324}"/>
    <cellStyle name="Normal 33 4 6" xfId="34608" xr:uid="{4FF59385-90BD-4474-81D6-D6216B999D0C}"/>
    <cellStyle name="Normal 33 4 6 2" xfId="34609" xr:uid="{7586F96F-43E5-4D03-9446-FEB29EDD6FE8}"/>
    <cellStyle name="Normal 33 4 6 3" xfId="34610" xr:uid="{6D3F403B-4CC1-4144-B8A9-C8ED9786C174}"/>
    <cellStyle name="Normal 33 4 6 4" xfId="34611" xr:uid="{38AEF0E8-C29E-4897-B0A8-9DF0E7438146}"/>
    <cellStyle name="Normal 33 4 6 5" xfId="34612" xr:uid="{3CFAAC21-A57D-4800-BDE5-82A08689A577}"/>
    <cellStyle name="Normal 33 4 6 6" xfId="34613" xr:uid="{31CEF98F-B805-46D6-8272-14CBE947FD51}"/>
    <cellStyle name="Normal 33 4 7" xfId="34614" xr:uid="{59E1A54B-E28C-4883-8774-A48310F5BC37}"/>
    <cellStyle name="Normal 33 4 7 2" xfId="34615" xr:uid="{106AFA39-3F45-48D1-A67E-B388D3A7B5E2}"/>
    <cellStyle name="Normal 33 4 7 3" xfId="34616" xr:uid="{A77EDEF1-8276-4F63-B50E-6390430209D4}"/>
    <cellStyle name="Normal 33 4 7 4" xfId="34617" xr:uid="{E655C976-E4BA-4277-9AED-FB787107F50A}"/>
    <cellStyle name="Normal 33 4 7 5" xfId="34618" xr:uid="{2CED0A0E-5D39-4C26-8CE4-CF04617A94A0}"/>
    <cellStyle name="Normal 33 4 7 6" xfId="34619" xr:uid="{7FB408A6-72F2-48FB-99E3-245DE80598F8}"/>
    <cellStyle name="Normal 33 4 8" xfId="34620" xr:uid="{5469E79D-2A3C-4AF6-8BD9-080EF3567CA0}"/>
    <cellStyle name="Normal 33 4 8 2" xfId="34621" xr:uid="{0718B96F-591E-4928-B138-05C1D96BCF1D}"/>
    <cellStyle name="Normal 33 4 8 3" xfId="34622" xr:uid="{DF70C4D3-A3C1-444E-A857-406930353CDB}"/>
    <cellStyle name="Normal 33 4 8 4" xfId="34623" xr:uid="{913D1EF3-B11F-4225-9511-D7D5178D52FD}"/>
    <cellStyle name="Normal 33 4 8 5" xfId="34624" xr:uid="{E67BE4A9-9852-4942-8542-9BB7F45ED596}"/>
    <cellStyle name="Normal 33 4 8 6" xfId="34625" xr:uid="{7493CF8B-3BF6-4F8C-B14A-ADC4C8C4265C}"/>
    <cellStyle name="Normal 33 4 9" xfId="34626" xr:uid="{5D930127-35D8-40D0-B361-970D712FD313}"/>
    <cellStyle name="Normal 33 5" xfId="34627" xr:uid="{C4141600-C4AA-4DDE-995E-73F21355F193}"/>
    <cellStyle name="Normal 33 5 10" xfId="34628" xr:uid="{F1A9FBE3-920C-4C6B-8A60-471C0ECB40ED}"/>
    <cellStyle name="Normal 33 5 11" xfId="34629" xr:uid="{15764EA0-C88A-43BE-AE2F-D13847A56AB0}"/>
    <cellStyle name="Normal 33 5 12" xfId="34630" xr:uid="{8CD61676-67FA-4022-A82B-09F9990CDC57}"/>
    <cellStyle name="Normal 33 5 13" xfId="34631" xr:uid="{7ADD02A7-464F-43EB-87F9-1AA647B6C63E}"/>
    <cellStyle name="Normal 33 5 2" xfId="34632" xr:uid="{E364B01F-3A97-47FD-A265-6D69DD083166}"/>
    <cellStyle name="Normal 33 5 2 2" xfId="34633" xr:uid="{7EE18DDA-F55F-4088-865A-2441E1E509AE}"/>
    <cellStyle name="Normal 33 5 2 3" xfId="34634" xr:uid="{B18BA42F-7416-4FA2-B620-75938DA2DB9C}"/>
    <cellStyle name="Normal 33 5 2 4" xfId="34635" xr:uid="{E1CACD9E-5E46-45D5-8C65-7161F7E994EB}"/>
    <cellStyle name="Normal 33 5 2 5" xfId="34636" xr:uid="{AB314646-BF9B-47EF-8E25-8D69CB600D15}"/>
    <cellStyle name="Normal 33 5 2 6" xfId="34637" xr:uid="{CEE0A6EF-4D27-43A9-A6A7-26DD1C38D92F}"/>
    <cellStyle name="Normal 33 5 3" xfId="34638" xr:uid="{B6CF1DAD-F6FC-4743-B983-0B690B58EDBF}"/>
    <cellStyle name="Normal 33 5 3 2" xfId="34639" xr:uid="{BE5EAFE9-FA2F-4CBE-BE51-B99E544F978B}"/>
    <cellStyle name="Normal 33 5 3 3" xfId="34640" xr:uid="{55648E13-F539-4D07-A295-5FA8D388A8B0}"/>
    <cellStyle name="Normal 33 5 3 4" xfId="34641" xr:uid="{C932308B-8DD3-44A1-89AC-1CE74EA1FE45}"/>
    <cellStyle name="Normal 33 5 3 5" xfId="34642" xr:uid="{A733CF30-13FE-498C-8D1D-2242BED4A9BE}"/>
    <cellStyle name="Normal 33 5 3 6" xfId="34643" xr:uid="{E230C004-A5CF-4DD3-B857-71D4E70DE132}"/>
    <cellStyle name="Normal 33 5 4" xfId="34644" xr:uid="{EF0EA23E-39A8-4862-B6E0-8DE286CF5773}"/>
    <cellStyle name="Normal 33 5 4 2" xfId="34645" xr:uid="{C532A2E1-FBB9-4AE1-B97E-1C22EEB5D8E4}"/>
    <cellStyle name="Normal 33 5 4 3" xfId="34646" xr:uid="{A15EF655-8F0F-40A4-9E61-28DB8B86EBAC}"/>
    <cellStyle name="Normal 33 5 4 4" xfId="34647" xr:uid="{14F2F089-2376-4D47-92B0-3F53DDA68C32}"/>
    <cellStyle name="Normal 33 5 4 5" xfId="34648" xr:uid="{1E6C4E98-AD1C-4E82-9304-C792FE722B65}"/>
    <cellStyle name="Normal 33 5 4 6" xfId="34649" xr:uid="{C3D6ABD7-FDA3-4074-B133-3D04958923E9}"/>
    <cellStyle name="Normal 33 5 5" xfId="34650" xr:uid="{95494937-C451-432F-930C-998D9B9B0FFE}"/>
    <cellStyle name="Normal 33 5 5 2" xfId="34651" xr:uid="{3A23AB3E-7EF6-4FA4-8491-0EC5B4E1522A}"/>
    <cellStyle name="Normal 33 5 5 3" xfId="34652" xr:uid="{656EB226-AA7C-4354-9A1E-1DBA543C77B5}"/>
    <cellStyle name="Normal 33 5 5 4" xfId="34653" xr:uid="{91E450C6-3D8E-4C7F-AF1D-46338910BBE2}"/>
    <cellStyle name="Normal 33 5 5 5" xfId="34654" xr:uid="{C511C0B8-91C5-4A26-A3EC-4BE7DF2481E2}"/>
    <cellStyle name="Normal 33 5 5 6" xfId="34655" xr:uid="{B27BF450-DFA7-4A13-92D4-93282AC36173}"/>
    <cellStyle name="Normal 33 5 6" xfId="34656" xr:uid="{FA1E7BD6-6CF8-443B-A1A1-89976E0A4461}"/>
    <cellStyle name="Normal 33 5 6 2" xfId="34657" xr:uid="{13E4366A-FCD0-46F4-83B1-D61512CDE2BD}"/>
    <cellStyle name="Normal 33 5 6 3" xfId="34658" xr:uid="{FF94D849-08A8-4380-A362-042D62FF6254}"/>
    <cellStyle name="Normal 33 5 6 4" xfId="34659" xr:uid="{A532A0E6-95C9-454A-BE2E-C39B5330EF41}"/>
    <cellStyle name="Normal 33 5 6 5" xfId="34660" xr:uid="{6899F844-E418-4B1D-947F-CF1733C7185A}"/>
    <cellStyle name="Normal 33 5 6 6" xfId="34661" xr:uid="{0F7CE843-4B34-46D3-8E54-A5A08345B4D3}"/>
    <cellStyle name="Normal 33 5 7" xfId="34662" xr:uid="{1FB4BDDA-DB00-4F30-91B7-8223EA276A83}"/>
    <cellStyle name="Normal 33 5 7 2" xfId="34663" xr:uid="{A044D13B-9629-452B-98BD-A44F17B21C35}"/>
    <cellStyle name="Normal 33 5 7 3" xfId="34664" xr:uid="{BB2D807A-6604-4684-A9F5-1AF27213F0C9}"/>
    <cellStyle name="Normal 33 5 7 4" xfId="34665" xr:uid="{1597B5B3-9264-4460-8346-08B1F1017A42}"/>
    <cellStyle name="Normal 33 5 7 5" xfId="34666" xr:uid="{1BE7860D-4803-4CF0-99B4-0A85B235B5BD}"/>
    <cellStyle name="Normal 33 5 7 6" xfId="34667" xr:uid="{A77160F1-6319-4402-8C40-7E12F5ED42D4}"/>
    <cellStyle name="Normal 33 5 8" xfId="34668" xr:uid="{A3CDB90F-2495-4A47-B3EB-77299BBAA932}"/>
    <cellStyle name="Normal 33 5 8 2" xfId="34669" xr:uid="{CD5A8946-A7D1-448F-A7AC-6590EB07AA59}"/>
    <cellStyle name="Normal 33 5 8 3" xfId="34670" xr:uid="{36F015BF-483C-4615-BCAA-8476ED67F6D9}"/>
    <cellStyle name="Normal 33 5 8 4" xfId="34671" xr:uid="{7ABEE459-C7CA-4572-B55F-2A3A1FD46A1B}"/>
    <cellStyle name="Normal 33 5 8 5" xfId="34672" xr:uid="{12C4C459-0297-4D74-A35F-4D84F8BAEE64}"/>
    <cellStyle name="Normal 33 5 8 6" xfId="34673" xr:uid="{FF677030-050F-4874-A91C-46B8319534C8}"/>
    <cellStyle name="Normal 33 5 9" xfId="34674" xr:uid="{1AA0606E-3706-485A-8BB0-95C588505E87}"/>
    <cellStyle name="Normal 33 6" xfId="34675" xr:uid="{9095697F-890A-46C1-9659-02FD990DA987}"/>
    <cellStyle name="Normal 33 6 10" xfId="34676" xr:uid="{3B78DD25-A5CD-485B-9D52-45CFB0D277ED}"/>
    <cellStyle name="Normal 33 6 11" xfId="34677" xr:uid="{F6735DE4-CB73-416C-8EE0-426917D99D68}"/>
    <cellStyle name="Normal 33 6 12" xfId="34678" xr:uid="{5916FFC2-C4E5-433F-9A86-E6B062F50A14}"/>
    <cellStyle name="Normal 33 6 13" xfId="34679" xr:uid="{4CCE238A-4FE4-48C5-AF03-417A7FCB0906}"/>
    <cellStyle name="Normal 33 6 2" xfId="34680" xr:uid="{F1334639-CCC7-466D-95AD-6A14294FADD2}"/>
    <cellStyle name="Normal 33 6 2 2" xfId="34681" xr:uid="{61CA2D1A-BEFB-4303-8D75-37BBF5B4C75D}"/>
    <cellStyle name="Normal 33 6 2 3" xfId="34682" xr:uid="{02A55D1D-0E54-4EBF-AD7D-D84D49AC79B0}"/>
    <cellStyle name="Normal 33 6 2 4" xfId="34683" xr:uid="{A067C644-977E-4404-B8B4-C3032152819E}"/>
    <cellStyle name="Normal 33 6 2 5" xfId="34684" xr:uid="{143E4273-520E-4260-8AEC-070F16FBE515}"/>
    <cellStyle name="Normal 33 6 2 6" xfId="34685" xr:uid="{4BE4F976-45AC-4D6D-9000-40B4C0D1AB24}"/>
    <cellStyle name="Normal 33 6 3" xfId="34686" xr:uid="{09A2E536-BA06-481E-9FCD-735AC040867B}"/>
    <cellStyle name="Normal 33 6 3 2" xfId="34687" xr:uid="{3F50D4A2-9125-480C-A06B-36CD39D36E0D}"/>
    <cellStyle name="Normal 33 6 3 3" xfId="34688" xr:uid="{1FC71B2F-B98E-412D-8767-54CA9558A698}"/>
    <cellStyle name="Normal 33 6 3 4" xfId="34689" xr:uid="{F80106B2-A7BB-4B6D-8BFD-C22E5595888E}"/>
    <cellStyle name="Normal 33 6 3 5" xfId="34690" xr:uid="{4B483D9B-B2AC-4DE8-8E06-674AE0CD86D8}"/>
    <cellStyle name="Normal 33 6 3 6" xfId="34691" xr:uid="{75D7C438-3777-4497-9D2A-1FE89C6BAEB0}"/>
    <cellStyle name="Normal 33 6 4" xfId="34692" xr:uid="{150BD5BE-9A03-4657-8EF9-019657A11B60}"/>
    <cellStyle name="Normal 33 6 4 2" xfId="34693" xr:uid="{2EC96EF9-599F-4E33-B358-F55030E4517D}"/>
    <cellStyle name="Normal 33 6 4 3" xfId="34694" xr:uid="{1AA25A44-562F-4DB1-A875-75A2077ABFD4}"/>
    <cellStyle name="Normal 33 6 4 4" xfId="34695" xr:uid="{D0E913C3-C12A-487E-9103-FB2B78962B23}"/>
    <cellStyle name="Normal 33 6 4 5" xfId="34696" xr:uid="{EEAB682C-13B1-45E9-9D92-9C27F5B633A6}"/>
    <cellStyle name="Normal 33 6 4 6" xfId="34697" xr:uid="{A78C6562-5FC2-4956-801F-DE1E30BB9A80}"/>
    <cellStyle name="Normal 33 6 5" xfId="34698" xr:uid="{8F58B070-F472-49C1-89E7-385AC4519291}"/>
    <cellStyle name="Normal 33 6 5 2" xfId="34699" xr:uid="{8418C346-83EB-491E-A39D-7973008E4EFA}"/>
    <cellStyle name="Normal 33 6 5 3" xfId="34700" xr:uid="{825DA9FE-A56B-4512-8A77-EACE34ACC3A0}"/>
    <cellStyle name="Normal 33 6 5 4" xfId="34701" xr:uid="{3C656670-E8E6-4AB1-AF2E-BCCE386C5263}"/>
    <cellStyle name="Normal 33 6 5 5" xfId="34702" xr:uid="{D8478CE3-07EA-473F-A9CD-D2CCFD4422FB}"/>
    <cellStyle name="Normal 33 6 5 6" xfId="34703" xr:uid="{02BADD52-3408-4B12-87B8-B3A385A99124}"/>
    <cellStyle name="Normal 33 6 6" xfId="34704" xr:uid="{F1282526-B192-4E9E-8189-D109A6CA37B9}"/>
    <cellStyle name="Normal 33 6 6 2" xfId="34705" xr:uid="{1D164485-C412-4BD6-B098-8CC2E6BD3F7D}"/>
    <cellStyle name="Normal 33 6 6 3" xfId="34706" xr:uid="{BD67F861-A1F6-4EDA-AB61-0F95F484D468}"/>
    <cellStyle name="Normal 33 6 6 4" xfId="34707" xr:uid="{913B84D5-8A66-40FA-AC77-B414EE28781D}"/>
    <cellStyle name="Normal 33 6 6 5" xfId="34708" xr:uid="{F2D078FF-F5F1-4E5F-8E1C-8F26A671936E}"/>
    <cellStyle name="Normal 33 6 6 6" xfId="34709" xr:uid="{F4EED2E8-5FFE-4ED0-9386-AE7A17A4D0A0}"/>
    <cellStyle name="Normal 33 6 7" xfId="34710" xr:uid="{2D9F870E-21F9-4B1A-9DE4-1ACEFBD459C6}"/>
    <cellStyle name="Normal 33 6 7 2" xfId="34711" xr:uid="{FB8B1C7F-98A1-46AD-B83B-9CF040E3535F}"/>
    <cellStyle name="Normal 33 6 7 3" xfId="34712" xr:uid="{A47EFDD9-9409-4C95-BF25-3F87361DB5D5}"/>
    <cellStyle name="Normal 33 6 7 4" xfId="34713" xr:uid="{1A379AB2-EC02-4720-A7F4-48E25BCC6CE2}"/>
    <cellStyle name="Normal 33 6 7 5" xfId="34714" xr:uid="{20C95882-51C7-407A-9D26-D5E0AD75BE51}"/>
    <cellStyle name="Normal 33 6 7 6" xfId="34715" xr:uid="{D4ED56E4-70B1-4C06-8CB6-46285893CFE1}"/>
    <cellStyle name="Normal 33 6 8" xfId="34716" xr:uid="{B133C565-E922-4FB6-909E-353821360376}"/>
    <cellStyle name="Normal 33 6 8 2" xfId="34717" xr:uid="{D4335388-1BCC-4407-825D-95D1FD27455E}"/>
    <cellStyle name="Normal 33 6 8 3" xfId="34718" xr:uid="{476F9A2B-E3F8-4310-8CCE-8D6346717A74}"/>
    <cellStyle name="Normal 33 6 8 4" xfId="34719" xr:uid="{C7D418E0-6A63-474A-8E4A-BD067AD0B342}"/>
    <cellStyle name="Normal 33 6 8 5" xfId="34720" xr:uid="{971571E2-FEE6-4DCE-92F9-B753BBAE271D}"/>
    <cellStyle name="Normal 33 6 8 6" xfId="34721" xr:uid="{FBB785B7-E31B-45BE-B048-0CB45B02788D}"/>
    <cellStyle name="Normal 33 6 9" xfId="34722" xr:uid="{853B3A5F-1E49-4F99-BD13-2A2C7855B39C}"/>
    <cellStyle name="Normal 33 7" xfId="34723" xr:uid="{77633B14-D9CE-408E-BF31-65E8B50A5D0F}"/>
    <cellStyle name="Normal 33 7 10" xfId="34724" xr:uid="{A4C0BE67-70E6-4FA8-806F-316BB6EBFB0E}"/>
    <cellStyle name="Normal 33 7 11" xfId="34725" xr:uid="{2651655D-1443-4260-BD66-8E3DAF0AD5E2}"/>
    <cellStyle name="Normal 33 7 12" xfId="34726" xr:uid="{53F05877-9677-404F-AF18-7E625C7790EE}"/>
    <cellStyle name="Normal 33 7 13" xfId="34727" xr:uid="{6F241948-F929-478C-BAAE-E13514D31CC2}"/>
    <cellStyle name="Normal 33 7 2" xfId="34728" xr:uid="{FE352F41-0CDD-49B6-B5EF-58269299FE84}"/>
    <cellStyle name="Normal 33 7 2 2" xfId="34729" xr:uid="{EF874F45-7ADB-4BD3-BD7A-679C51B0D4E1}"/>
    <cellStyle name="Normal 33 7 2 3" xfId="34730" xr:uid="{8B178199-3679-485F-983E-2C14E29F952A}"/>
    <cellStyle name="Normal 33 7 2 4" xfId="34731" xr:uid="{B1D6C941-A7C2-4CFC-999E-6AC5A0BD5E2B}"/>
    <cellStyle name="Normal 33 7 2 5" xfId="34732" xr:uid="{CEF86460-542D-4CD7-AD6F-63C7C2DF5914}"/>
    <cellStyle name="Normal 33 7 2 6" xfId="34733" xr:uid="{19108C8B-4C2A-4E72-B501-F718EDF24850}"/>
    <cellStyle name="Normal 33 7 3" xfId="34734" xr:uid="{7928EC87-9B01-4DE1-9866-274051356A1E}"/>
    <cellStyle name="Normal 33 7 3 2" xfId="34735" xr:uid="{AB1AB7A4-7A66-4542-9FAF-BF5B4A19DAD1}"/>
    <cellStyle name="Normal 33 7 3 3" xfId="34736" xr:uid="{861F5B16-1B55-44DF-828F-85A4BD965166}"/>
    <cellStyle name="Normal 33 7 3 4" xfId="34737" xr:uid="{B4CE7F5B-B625-4CEE-A8FC-8CB31688027C}"/>
    <cellStyle name="Normal 33 7 3 5" xfId="34738" xr:uid="{C676F39F-9E7C-450C-B9B9-86C35E948E3B}"/>
    <cellStyle name="Normal 33 7 3 6" xfId="34739" xr:uid="{DC4D779B-B83D-4DC6-B218-89B9B5548F03}"/>
    <cellStyle name="Normal 33 7 4" xfId="34740" xr:uid="{6065CC6C-2A94-4001-8300-75FD5F9748C1}"/>
    <cellStyle name="Normal 33 7 4 2" xfId="34741" xr:uid="{251FA6FF-42D5-4471-9C85-97DB800FD71A}"/>
    <cellStyle name="Normal 33 7 4 3" xfId="34742" xr:uid="{19EAA279-C811-4609-ABB9-7E57245F4D22}"/>
    <cellStyle name="Normal 33 7 4 4" xfId="34743" xr:uid="{E13E4896-0D6E-4F32-BF6A-7A438C8080AF}"/>
    <cellStyle name="Normal 33 7 4 5" xfId="34744" xr:uid="{BF0F3F9A-A4B3-4193-BC55-82F204D52E98}"/>
    <cellStyle name="Normal 33 7 4 6" xfId="34745" xr:uid="{A8C8799A-CE3A-4B6A-9F97-438FFACF26D1}"/>
    <cellStyle name="Normal 33 7 5" xfId="34746" xr:uid="{04F5EB78-03DB-4DFE-BF30-1B62F97EBC86}"/>
    <cellStyle name="Normal 33 7 5 2" xfId="34747" xr:uid="{F3845B08-4640-43E6-B7BF-05B132C9EF50}"/>
    <cellStyle name="Normal 33 7 5 3" xfId="34748" xr:uid="{A21B9F6B-2181-44B8-BD3F-8B6CC7C732FB}"/>
    <cellStyle name="Normal 33 7 5 4" xfId="34749" xr:uid="{3BB62BEA-375B-4EB9-84F5-7E095CE1CB58}"/>
    <cellStyle name="Normal 33 7 5 5" xfId="34750" xr:uid="{025C5D1D-9CD7-4F2F-BFC0-FB6ACB9CB33C}"/>
    <cellStyle name="Normal 33 7 5 6" xfId="34751" xr:uid="{39A927CA-CC5A-43FF-B4DD-B69FD1E55C49}"/>
    <cellStyle name="Normal 33 7 6" xfId="34752" xr:uid="{8DF8E304-7412-428C-A836-C6271783CBEE}"/>
    <cellStyle name="Normal 33 7 6 2" xfId="34753" xr:uid="{129445A0-065A-45C8-8299-C5BEE39A0F3D}"/>
    <cellStyle name="Normal 33 7 6 3" xfId="34754" xr:uid="{15A70B7E-0590-4F6E-AD5F-27C2F4BA4484}"/>
    <cellStyle name="Normal 33 7 6 4" xfId="34755" xr:uid="{11362888-AB06-4A46-8541-E73286E314C1}"/>
    <cellStyle name="Normal 33 7 6 5" xfId="34756" xr:uid="{BC73C221-353E-400A-9C07-9F56C99E27AF}"/>
    <cellStyle name="Normal 33 7 6 6" xfId="34757" xr:uid="{266AAB0B-45DF-45B3-8D72-32B53AE51E9A}"/>
    <cellStyle name="Normal 33 7 7" xfId="34758" xr:uid="{689BF1F6-7FBC-4E26-8012-C71202ED1DC8}"/>
    <cellStyle name="Normal 33 7 7 2" xfId="34759" xr:uid="{70114016-1C00-4F0E-B4C8-FC6654537FA0}"/>
    <cellStyle name="Normal 33 7 7 3" xfId="34760" xr:uid="{D5FA203F-025D-4CAA-AEDB-B3486EFE035B}"/>
    <cellStyle name="Normal 33 7 7 4" xfId="34761" xr:uid="{6EE81011-509F-4B0C-A3EF-A21DF285462B}"/>
    <cellStyle name="Normal 33 7 7 5" xfId="34762" xr:uid="{F5B64B92-3CD9-4CE2-930F-6AC03257742A}"/>
    <cellStyle name="Normal 33 7 7 6" xfId="34763" xr:uid="{74347158-DD58-48D1-9A90-4509D5157766}"/>
    <cellStyle name="Normal 33 7 8" xfId="34764" xr:uid="{9787C8A9-A834-4B65-A86A-A5C09DC5EA30}"/>
    <cellStyle name="Normal 33 7 8 2" xfId="34765" xr:uid="{1FD9101A-CEF2-4CE3-BB4D-15A3783CF14B}"/>
    <cellStyle name="Normal 33 7 8 3" xfId="34766" xr:uid="{E37D836C-94A5-4CF2-9306-2F00ACD584F0}"/>
    <cellStyle name="Normal 33 7 8 4" xfId="34767" xr:uid="{DE45FE3F-87EB-43A6-9020-3930745CB9B7}"/>
    <cellStyle name="Normal 33 7 8 5" xfId="34768" xr:uid="{0F36871D-44D1-4341-84ED-B04C41FB73C6}"/>
    <cellStyle name="Normal 33 7 8 6" xfId="34769" xr:uid="{EE9A6BBC-5A94-4D96-8C08-DFB3382970AC}"/>
    <cellStyle name="Normal 33 7 9" xfId="34770" xr:uid="{B32C75EE-5C78-4823-8B50-7AC893F041E9}"/>
    <cellStyle name="Normal 33 8" xfId="34771" xr:uid="{BFEC8C6D-420D-4CCB-9A62-BEF8B35E9818}"/>
    <cellStyle name="Normal 33 8 10" xfId="34772" xr:uid="{F2F744FA-E175-4896-94C0-FDFE74CAB4CC}"/>
    <cellStyle name="Normal 33 8 11" xfId="34773" xr:uid="{85F6F619-2502-4786-B0BA-BF77186F7608}"/>
    <cellStyle name="Normal 33 8 12" xfId="34774" xr:uid="{2CE8A403-95FD-4F9A-8F4A-E35C74F0EE85}"/>
    <cellStyle name="Normal 33 8 13" xfId="34775" xr:uid="{3E044D8F-7113-4D6E-8CC5-EBB9C9175AB0}"/>
    <cellStyle name="Normal 33 8 2" xfId="34776" xr:uid="{8D148095-A182-49E1-9E2D-EDB0021B8740}"/>
    <cellStyle name="Normal 33 8 2 2" xfId="34777" xr:uid="{A8DDC655-AFC6-4916-9BBF-9905829A2349}"/>
    <cellStyle name="Normal 33 8 2 3" xfId="34778" xr:uid="{F20B2870-BD77-45A4-953D-889931F5A414}"/>
    <cellStyle name="Normal 33 8 2 4" xfId="34779" xr:uid="{A3263A1D-7F63-448C-9935-93E55B0159D8}"/>
    <cellStyle name="Normal 33 8 2 5" xfId="34780" xr:uid="{A1EE6B0F-B92E-4B86-8713-464C79BD3E0E}"/>
    <cellStyle name="Normal 33 8 2 6" xfId="34781" xr:uid="{AC80F3A7-D389-4AE2-9336-C9C77D25BBC2}"/>
    <cellStyle name="Normal 33 8 3" xfId="34782" xr:uid="{B4700539-65FF-4A48-AAC6-C507B04A64D3}"/>
    <cellStyle name="Normal 33 8 3 2" xfId="34783" xr:uid="{4120626F-48B6-4DED-A282-260477F6204E}"/>
    <cellStyle name="Normal 33 8 3 3" xfId="34784" xr:uid="{23AA1607-D74B-470B-9D45-43A4CB0E28EB}"/>
    <cellStyle name="Normal 33 8 3 4" xfId="34785" xr:uid="{3C09117B-5622-4971-8939-7B941EAE0360}"/>
    <cellStyle name="Normal 33 8 3 5" xfId="34786" xr:uid="{17B23C6D-8C4A-4D86-BE91-2D9F5C7FC133}"/>
    <cellStyle name="Normal 33 8 3 6" xfId="34787" xr:uid="{3D470CF4-B9C3-4802-AB73-3693B9C26B47}"/>
    <cellStyle name="Normal 33 8 4" xfId="34788" xr:uid="{C55D03A0-213C-4C71-B9F7-08DF9BEECC70}"/>
    <cellStyle name="Normal 33 8 4 2" xfId="34789" xr:uid="{0EF983AC-C6E1-4F41-8C64-971E64575900}"/>
    <cellStyle name="Normal 33 8 4 3" xfId="34790" xr:uid="{22077DBE-3F02-43D6-B1AF-FE73C2694718}"/>
    <cellStyle name="Normal 33 8 4 4" xfId="34791" xr:uid="{F2DF06F3-414E-40BE-B8F0-0C45EF6713A1}"/>
    <cellStyle name="Normal 33 8 4 5" xfId="34792" xr:uid="{A7A869D9-EA8B-4D0E-8698-D43E773F1423}"/>
    <cellStyle name="Normal 33 8 4 6" xfId="34793" xr:uid="{40255E9E-9A76-48AB-8601-C51989744F60}"/>
    <cellStyle name="Normal 33 8 5" xfId="34794" xr:uid="{C7E3DB48-5EBA-423C-A089-13E36E9B99E9}"/>
    <cellStyle name="Normal 33 8 5 2" xfId="34795" xr:uid="{EB209AB5-29FB-4067-BEFA-0D0BE92164AB}"/>
    <cellStyle name="Normal 33 8 5 3" xfId="34796" xr:uid="{87FC759E-CE34-4F2A-8E52-B17DB7191873}"/>
    <cellStyle name="Normal 33 8 5 4" xfId="34797" xr:uid="{445B7680-58B6-474B-9FFE-34287CBCAC9E}"/>
    <cellStyle name="Normal 33 8 5 5" xfId="34798" xr:uid="{18890A99-E5D4-46ED-BFF8-8ED56986A5BE}"/>
    <cellStyle name="Normal 33 8 5 6" xfId="34799" xr:uid="{ACE6D095-C605-4591-A89A-754319A9221D}"/>
    <cellStyle name="Normal 33 8 6" xfId="34800" xr:uid="{FEC20B30-347D-423D-A50C-1F688EDDE471}"/>
    <cellStyle name="Normal 33 8 6 2" xfId="34801" xr:uid="{88D73721-53DB-409B-AAFE-90A2FF7544E6}"/>
    <cellStyle name="Normal 33 8 6 3" xfId="34802" xr:uid="{B4D344C5-9467-47E8-9257-C0F3680B6CC0}"/>
    <cellStyle name="Normal 33 8 6 4" xfId="34803" xr:uid="{1B3004D8-1980-49A1-8365-FD8E3F8B027A}"/>
    <cellStyle name="Normal 33 8 6 5" xfId="34804" xr:uid="{0CAA9B45-3BC5-4B30-A00B-D837DDDFFBD4}"/>
    <cellStyle name="Normal 33 8 6 6" xfId="34805" xr:uid="{48C5CE31-5CD5-495F-BEA8-3243E350A5AF}"/>
    <cellStyle name="Normal 33 8 7" xfId="34806" xr:uid="{704C7AF0-266C-48C1-8E30-AAFFFA7864B3}"/>
    <cellStyle name="Normal 33 8 7 2" xfId="34807" xr:uid="{252E38CC-5290-440D-B7E1-7769689E034B}"/>
    <cellStyle name="Normal 33 8 7 3" xfId="34808" xr:uid="{A39FD43E-F9D5-4011-8D13-5012A29F8088}"/>
    <cellStyle name="Normal 33 8 7 4" xfId="34809" xr:uid="{EC4F6C80-801F-4D4A-9531-D013B343830C}"/>
    <cellStyle name="Normal 33 8 7 5" xfId="34810" xr:uid="{F8C347B1-B2FE-4198-AB0A-547E2D22B94E}"/>
    <cellStyle name="Normal 33 8 7 6" xfId="34811" xr:uid="{61F3BBD3-E5AC-413F-96A5-C1D8FC506F7A}"/>
    <cellStyle name="Normal 33 8 8" xfId="34812" xr:uid="{E9159931-30E9-4447-90F0-27F76130C178}"/>
    <cellStyle name="Normal 33 8 8 2" xfId="34813" xr:uid="{74542495-D1BD-4607-B178-3BDA0A77FD97}"/>
    <cellStyle name="Normal 33 8 8 3" xfId="34814" xr:uid="{55DE1694-FE84-48B1-8263-334BBB936B56}"/>
    <cellStyle name="Normal 33 8 8 4" xfId="34815" xr:uid="{A1410A9C-4280-49CB-80E8-74A5ED493A7F}"/>
    <cellStyle name="Normal 33 8 8 5" xfId="34816" xr:uid="{F30EB761-E84B-4F3D-84FA-DF755C85BC9C}"/>
    <cellStyle name="Normal 33 8 8 6" xfId="34817" xr:uid="{D3BF6767-4B5F-4164-9386-D026720F8620}"/>
    <cellStyle name="Normal 33 8 9" xfId="34818" xr:uid="{60ECA046-E279-48BA-B568-1B339BBC177C}"/>
    <cellStyle name="Normal 33 9" xfId="34819" xr:uid="{B851AB89-EDD6-493C-B702-02F252B2FA69}"/>
    <cellStyle name="Normal 33 9 10" xfId="34820" xr:uid="{20ABEFA7-0D21-404B-A1C3-D7949AB988D4}"/>
    <cellStyle name="Normal 33 9 11" xfId="34821" xr:uid="{11F6A95C-4301-4268-B92D-728177D1CA25}"/>
    <cellStyle name="Normal 33 9 12" xfId="34822" xr:uid="{62E4C177-5911-46F5-8897-EFD4C86CA5C6}"/>
    <cellStyle name="Normal 33 9 13" xfId="34823" xr:uid="{39EA570A-2BBE-4706-BE7B-D536E1D0BD4C}"/>
    <cellStyle name="Normal 33 9 2" xfId="34824" xr:uid="{CA0F27A3-503D-4287-8417-2D30849F6845}"/>
    <cellStyle name="Normal 33 9 2 2" xfId="34825" xr:uid="{D6B46152-7F8C-4A08-86B5-3E832A850386}"/>
    <cellStyle name="Normal 33 9 2 3" xfId="34826" xr:uid="{EE3F9594-CD1D-40D7-9928-9ABD387EAADC}"/>
    <cellStyle name="Normal 33 9 2 4" xfId="34827" xr:uid="{D56E711C-6F88-42C4-8A04-0FF1AB78D63D}"/>
    <cellStyle name="Normal 33 9 2 5" xfId="34828" xr:uid="{9DF7ECE8-FDD6-4782-A9DA-09338A0EB024}"/>
    <cellStyle name="Normal 33 9 2 6" xfId="34829" xr:uid="{B29ABE94-C6ED-4A78-AC5A-052B3CB31ED2}"/>
    <cellStyle name="Normal 33 9 3" xfId="34830" xr:uid="{6E801F4F-2C3F-4C0C-BC9B-26A02C8E264B}"/>
    <cellStyle name="Normal 33 9 3 2" xfId="34831" xr:uid="{9DBF195D-696D-4756-A282-ADF3C96EBE96}"/>
    <cellStyle name="Normal 33 9 3 3" xfId="34832" xr:uid="{46BA2033-33BD-464B-87F8-23EE7FAABE04}"/>
    <cellStyle name="Normal 33 9 3 4" xfId="34833" xr:uid="{969B19A0-5927-46C1-BCF4-A3675D9212BA}"/>
    <cellStyle name="Normal 33 9 3 5" xfId="34834" xr:uid="{63A2504B-3CEC-4F16-9482-5976B39C1181}"/>
    <cellStyle name="Normal 33 9 3 6" xfId="34835" xr:uid="{D3637C39-A9F6-4C96-88B9-30FD21AA383A}"/>
    <cellStyle name="Normal 33 9 4" xfId="34836" xr:uid="{88D8EE5F-2925-41AC-83A9-A8FE8FA4D969}"/>
    <cellStyle name="Normal 33 9 4 2" xfId="34837" xr:uid="{0D6B98DA-7E72-493E-9B6D-32FB6A1A9361}"/>
    <cellStyle name="Normal 33 9 4 3" xfId="34838" xr:uid="{C769C6AA-CA89-49AD-B5F7-2DEEB337AFD1}"/>
    <cellStyle name="Normal 33 9 4 4" xfId="34839" xr:uid="{A5D30884-759C-40F6-9491-6D0502F481D2}"/>
    <cellStyle name="Normal 33 9 4 5" xfId="34840" xr:uid="{50F73FC4-F682-4C59-924E-9205D87A4907}"/>
    <cellStyle name="Normal 33 9 4 6" xfId="34841" xr:uid="{3E0CDFF0-ACBC-4188-ADF6-998661D853DC}"/>
    <cellStyle name="Normal 33 9 5" xfId="34842" xr:uid="{F738A433-D5ED-4CD2-A0AD-0AFB5BA5AA03}"/>
    <cellStyle name="Normal 33 9 5 2" xfId="34843" xr:uid="{6D66E868-1607-4A37-BFD5-4B10DF24E3E8}"/>
    <cellStyle name="Normal 33 9 5 3" xfId="34844" xr:uid="{B1264E8D-2A62-4117-8CB1-550F17203B5E}"/>
    <cellStyle name="Normal 33 9 5 4" xfId="34845" xr:uid="{C53EC05B-F922-485A-98A3-10323BD7177E}"/>
    <cellStyle name="Normal 33 9 5 5" xfId="34846" xr:uid="{D06581CC-6760-438D-8DA4-0CE715C5D446}"/>
    <cellStyle name="Normal 33 9 5 6" xfId="34847" xr:uid="{E720CE09-80E3-4380-8663-19C772B1117D}"/>
    <cellStyle name="Normal 33 9 6" xfId="34848" xr:uid="{15157FA6-38F0-4DEC-AC27-25654AE93062}"/>
    <cellStyle name="Normal 33 9 6 2" xfId="34849" xr:uid="{97DBC7AB-6C42-492E-8547-7CAD77C64EF0}"/>
    <cellStyle name="Normal 33 9 6 3" xfId="34850" xr:uid="{96E28EF6-50CF-4AE4-AD5B-4AD87F6CC932}"/>
    <cellStyle name="Normal 33 9 6 4" xfId="34851" xr:uid="{E3A57167-CC7B-443A-A30B-48C846F742DE}"/>
    <cellStyle name="Normal 33 9 6 5" xfId="34852" xr:uid="{13114690-BFF7-46BD-9030-2C34D9B53577}"/>
    <cellStyle name="Normal 33 9 6 6" xfId="34853" xr:uid="{D6A96ECC-A773-43C2-B7B2-F1B52DF78031}"/>
    <cellStyle name="Normal 33 9 7" xfId="34854" xr:uid="{07525C8A-DC02-40D5-9806-C60FECBD35CF}"/>
    <cellStyle name="Normal 33 9 7 2" xfId="34855" xr:uid="{CA1F2DF7-54CE-40F5-BF13-ECF245F55703}"/>
    <cellStyle name="Normal 33 9 7 3" xfId="34856" xr:uid="{455AD02E-89DB-4130-AA95-7EEECD70C0D6}"/>
    <cellStyle name="Normal 33 9 7 4" xfId="34857" xr:uid="{150455C5-04C3-470E-BC66-EC18DDAB7E42}"/>
    <cellStyle name="Normal 33 9 7 5" xfId="34858" xr:uid="{976DF135-5BF8-4863-8817-737F91B1BF29}"/>
    <cellStyle name="Normal 33 9 7 6" xfId="34859" xr:uid="{8A706FC4-EA7F-4487-B01C-DDB1D6B10BD0}"/>
    <cellStyle name="Normal 33 9 8" xfId="34860" xr:uid="{7AAB9F38-B1DC-492F-9E7A-4002CC421E42}"/>
    <cellStyle name="Normal 33 9 8 2" xfId="34861" xr:uid="{FCD81C11-CF21-45DA-B80A-7410FC279817}"/>
    <cellStyle name="Normal 33 9 8 3" xfId="34862" xr:uid="{EA293EF0-4359-41DA-BBA6-65EBAFE527FC}"/>
    <cellStyle name="Normal 33 9 8 4" xfId="34863" xr:uid="{46219CAF-39B6-4588-A17A-A6597773009E}"/>
    <cellStyle name="Normal 33 9 8 5" xfId="34864" xr:uid="{2C478F8E-5179-47AF-8565-60BBC05C8441}"/>
    <cellStyle name="Normal 33 9 8 6" xfId="34865" xr:uid="{4D53BB9E-DBD9-4DDE-ACB0-8E74C7189598}"/>
    <cellStyle name="Normal 33 9 9" xfId="34866" xr:uid="{F43B92CA-B6E0-420F-A862-596B099235CA}"/>
    <cellStyle name="Normal 34" xfId="34867" xr:uid="{07F29628-265E-432A-951D-59EEC52E531D}"/>
    <cellStyle name="Normal 34 10" xfId="34868" xr:uid="{776044B4-71BE-4B35-A14B-25223F044AC2}"/>
    <cellStyle name="Normal 34 10 10" xfId="34869" xr:uid="{F298E480-194F-42A1-A7DE-499A7C34F49C}"/>
    <cellStyle name="Normal 34 10 11" xfId="34870" xr:uid="{267AD986-F26F-4162-9FBD-EDF9E4D13E70}"/>
    <cellStyle name="Normal 34 10 12" xfId="34871" xr:uid="{B8C6FF9C-0DC8-492C-861D-412A5E5A502B}"/>
    <cellStyle name="Normal 34 10 13" xfId="34872" xr:uid="{E36FBF2D-1E76-46E2-B9FA-E642AB8AC2CC}"/>
    <cellStyle name="Normal 34 10 2" xfId="34873" xr:uid="{2DABC5F2-215D-4230-8EC7-50B6D2FB3EEB}"/>
    <cellStyle name="Normal 34 10 2 2" xfId="34874" xr:uid="{1F8A19A9-A697-4A4F-81CC-75190F253554}"/>
    <cellStyle name="Normal 34 10 2 3" xfId="34875" xr:uid="{20EC1189-B2D3-443C-9B05-C07D366113AC}"/>
    <cellStyle name="Normal 34 10 2 4" xfId="34876" xr:uid="{12E187A2-C89F-4461-A431-15283E6B10CB}"/>
    <cellStyle name="Normal 34 10 2 5" xfId="34877" xr:uid="{D1C6AFE4-89AB-430C-AC7E-6723EA2EE916}"/>
    <cellStyle name="Normal 34 10 2 6" xfId="34878" xr:uid="{C98C7A57-0C93-4E57-8D20-498AEFCC52E6}"/>
    <cellStyle name="Normal 34 10 3" xfId="34879" xr:uid="{E54E4C4F-C127-4719-9C6B-49CEF0DE9494}"/>
    <cellStyle name="Normal 34 10 3 2" xfId="34880" xr:uid="{E5A4EB43-A335-46F2-8E0E-19436CD3311B}"/>
    <cellStyle name="Normal 34 10 3 3" xfId="34881" xr:uid="{7033DFAB-C336-4BD3-87B0-B273CA902EB1}"/>
    <cellStyle name="Normal 34 10 3 4" xfId="34882" xr:uid="{9EFD83A1-2063-4282-81A4-6B36EDC4A30F}"/>
    <cellStyle name="Normal 34 10 3 5" xfId="34883" xr:uid="{3B142C3C-8700-4799-A6C6-392A732D8023}"/>
    <cellStyle name="Normal 34 10 3 6" xfId="34884" xr:uid="{C78E73DA-E0A0-4A4C-AF1B-AF358A6C27A8}"/>
    <cellStyle name="Normal 34 10 4" xfId="34885" xr:uid="{D2C6413C-9DD7-4E43-810F-EF0D625E690C}"/>
    <cellStyle name="Normal 34 10 4 2" xfId="34886" xr:uid="{8AF62E09-6FD6-429F-B573-F8EC0F7A636F}"/>
    <cellStyle name="Normal 34 10 4 3" xfId="34887" xr:uid="{4E0D6D26-A5AB-4991-B782-A8EFFCC3D2D9}"/>
    <cellStyle name="Normal 34 10 4 4" xfId="34888" xr:uid="{5C675B8C-7067-4B78-BE42-67093374C90F}"/>
    <cellStyle name="Normal 34 10 4 5" xfId="34889" xr:uid="{780B2072-B09E-4A0B-B7E9-763CD4BCB430}"/>
    <cellStyle name="Normal 34 10 4 6" xfId="34890" xr:uid="{7C43DC1A-831E-4CA8-96DB-26CAFB3EA066}"/>
    <cellStyle name="Normal 34 10 5" xfId="34891" xr:uid="{A56538EE-57C6-471E-A4DE-E49536550354}"/>
    <cellStyle name="Normal 34 10 5 2" xfId="34892" xr:uid="{80802C32-2F43-420F-B725-6461A0479142}"/>
    <cellStyle name="Normal 34 10 5 3" xfId="34893" xr:uid="{1068FBAF-52F6-4EAB-BB63-460B9373B7B2}"/>
    <cellStyle name="Normal 34 10 5 4" xfId="34894" xr:uid="{A47FA874-BF7A-47EB-B6D3-3EE0000BF16F}"/>
    <cellStyle name="Normal 34 10 5 5" xfId="34895" xr:uid="{1FCE5261-ACE4-4DD6-92D8-EB8C9457EB9D}"/>
    <cellStyle name="Normal 34 10 5 6" xfId="34896" xr:uid="{998C9B9B-5524-4A15-A9CE-E181822B111D}"/>
    <cellStyle name="Normal 34 10 6" xfId="34897" xr:uid="{A4FF29F3-A2F0-4995-97CC-9B53B732427F}"/>
    <cellStyle name="Normal 34 10 6 2" xfId="34898" xr:uid="{291BA11F-B9C0-443B-B542-8484AD7F14B1}"/>
    <cellStyle name="Normal 34 10 6 3" xfId="34899" xr:uid="{7967C419-1D70-4703-A170-FE5AA2E0E885}"/>
    <cellStyle name="Normal 34 10 6 4" xfId="34900" xr:uid="{E0E73258-2B02-46E3-9AE0-5CF18EAFFC7E}"/>
    <cellStyle name="Normal 34 10 6 5" xfId="34901" xr:uid="{86861704-8E6F-4980-9CFE-75B9739FF24C}"/>
    <cellStyle name="Normal 34 10 6 6" xfId="34902" xr:uid="{2FE20448-8C31-4934-8EA1-2255DE51868D}"/>
    <cellStyle name="Normal 34 10 7" xfId="34903" xr:uid="{931B2FCA-6817-4CF7-957F-397298B0ADF7}"/>
    <cellStyle name="Normal 34 10 7 2" xfId="34904" xr:uid="{0D86218F-C59C-46D7-95A6-7F9C06FB305F}"/>
    <cellStyle name="Normal 34 10 7 3" xfId="34905" xr:uid="{B1C7E153-9CAB-487C-B3C3-4782EB6DAC5F}"/>
    <cellStyle name="Normal 34 10 7 4" xfId="34906" xr:uid="{1BD18523-3658-44C3-98CD-A7B64512C8FA}"/>
    <cellStyle name="Normal 34 10 7 5" xfId="34907" xr:uid="{72BD65B9-FFE5-49C6-A896-51DEAB91CB08}"/>
    <cellStyle name="Normal 34 10 7 6" xfId="34908" xr:uid="{044A60B0-2427-40FB-9809-7146F6DDF950}"/>
    <cellStyle name="Normal 34 10 8" xfId="34909" xr:uid="{8CB1B882-586B-45CA-81D0-697DCA9D8C8E}"/>
    <cellStyle name="Normal 34 10 8 2" xfId="34910" xr:uid="{A554EAD2-9BA1-4F89-B4A0-1A4A0DCE941D}"/>
    <cellStyle name="Normal 34 10 8 3" xfId="34911" xr:uid="{6A33FB82-60C5-43D0-81E0-FE80EC3D0C15}"/>
    <cellStyle name="Normal 34 10 8 4" xfId="34912" xr:uid="{7B3B92B6-393A-4469-BBA3-893E11959DE0}"/>
    <cellStyle name="Normal 34 10 8 5" xfId="34913" xr:uid="{A870E384-FB74-4811-A397-F9FB531BDBC2}"/>
    <cellStyle name="Normal 34 10 8 6" xfId="34914" xr:uid="{7BDF4A5C-46ED-43E1-8F42-AC5E89CD7768}"/>
    <cellStyle name="Normal 34 10 9" xfId="34915" xr:uid="{3585744D-C80F-49E3-B306-3F43FF420E03}"/>
    <cellStyle name="Normal 34 11" xfId="34916" xr:uid="{549BE514-D6D0-4BC5-9F3B-34D0DC6C01F0}"/>
    <cellStyle name="Normal 34 11 10" xfId="34917" xr:uid="{440F8872-2F40-400D-87FE-1496D009BFAD}"/>
    <cellStyle name="Normal 34 11 11" xfId="34918" xr:uid="{BFED9333-29C9-4C1D-9349-8D6485F2DAE7}"/>
    <cellStyle name="Normal 34 11 12" xfId="34919" xr:uid="{889D2E88-0710-49CC-B1A6-AD246905D44A}"/>
    <cellStyle name="Normal 34 11 13" xfId="34920" xr:uid="{2372B271-341E-4A0A-83B2-6747FB1BF19C}"/>
    <cellStyle name="Normal 34 11 2" xfId="34921" xr:uid="{3E403039-D6F8-4E2C-93FE-926BB24E100A}"/>
    <cellStyle name="Normal 34 11 2 2" xfId="34922" xr:uid="{D6DE9846-8F9D-463D-A70F-9168AB4C0C05}"/>
    <cellStyle name="Normal 34 11 2 3" xfId="34923" xr:uid="{887834CF-DF39-4E64-A642-9CA1180623FB}"/>
    <cellStyle name="Normal 34 11 2 4" xfId="34924" xr:uid="{08A372D2-9953-495D-94BC-BC61497B16D6}"/>
    <cellStyle name="Normal 34 11 2 5" xfId="34925" xr:uid="{340A95AA-628D-4B70-B293-21E2181675A0}"/>
    <cellStyle name="Normal 34 11 2 6" xfId="34926" xr:uid="{910F4F16-785B-4CE8-8BA0-087784534FF5}"/>
    <cellStyle name="Normal 34 11 3" xfId="34927" xr:uid="{B93B5E9F-B74D-47B3-B1E5-F3A077885178}"/>
    <cellStyle name="Normal 34 11 3 2" xfId="34928" xr:uid="{077D4070-5DA3-402A-B94A-4C4999B0AD09}"/>
    <cellStyle name="Normal 34 11 3 3" xfId="34929" xr:uid="{FE69A2BC-BFB1-4EFE-8D71-C51F4AD6F6C9}"/>
    <cellStyle name="Normal 34 11 3 4" xfId="34930" xr:uid="{C007EC22-F3D3-4EF5-9BB2-16AF9C8C5F8D}"/>
    <cellStyle name="Normal 34 11 3 5" xfId="34931" xr:uid="{72FC96D9-DF60-4B1C-8D5E-E034AC321AE1}"/>
    <cellStyle name="Normal 34 11 3 6" xfId="34932" xr:uid="{824D5757-574F-467D-A4BE-27DD108C632D}"/>
    <cellStyle name="Normal 34 11 4" xfId="34933" xr:uid="{68D3F05E-780E-4C30-AED3-D95C8F46ACC6}"/>
    <cellStyle name="Normal 34 11 4 2" xfId="34934" xr:uid="{393C8371-0AD5-429E-8600-B6950D20D9C9}"/>
    <cellStyle name="Normal 34 11 4 3" xfId="34935" xr:uid="{BF03A659-DFC0-4159-8BE7-35E17DF35A0E}"/>
    <cellStyle name="Normal 34 11 4 4" xfId="34936" xr:uid="{0220EA09-C147-4230-ADED-6BCB6B9EFE7A}"/>
    <cellStyle name="Normal 34 11 4 5" xfId="34937" xr:uid="{20B5BEB3-2BC3-4B6C-80EF-C62D814B338A}"/>
    <cellStyle name="Normal 34 11 4 6" xfId="34938" xr:uid="{02B71295-262B-4677-B58E-E0E90A4CAE70}"/>
    <cellStyle name="Normal 34 11 5" xfId="34939" xr:uid="{11FBFF71-5B4F-4230-9B80-57557DD534AA}"/>
    <cellStyle name="Normal 34 11 5 2" xfId="34940" xr:uid="{55451290-0DBA-4F92-8D55-EC52B8CD41B8}"/>
    <cellStyle name="Normal 34 11 5 3" xfId="34941" xr:uid="{27F1E77D-9EF5-463A-97B2-7DA7B215884F}"/>
    <cellStyle name="Normal 34 11 5 4" xfId="34942" xr:uid="{DD85B37C-E74B-43AD-857E-2C9AC7E69264}"/>
    <cellStyle name="Normal 34 11 5 5" xfId="34943" xr:uid="{0C8A4695-1A04-4A3E-8315-C2308C31F6C2}"/>
    <cellStyle name="Normal 34 11 5 6" xfId="34944" xr:uid="{D83D9522-BD0B-46D4-BEA7-77630D15F290}"/>
    <cellStyle name="Normal 34 11 6" xfId="34945" xr:uid="{1047E6BD-DACB-4E75-A18A-6C2DDFE634C4}"/>
    <cellStyle name="Normal 34 11 6 2" xfId="34946" xr:uid="{9AA85BB7-4DF2-4C64-8853-9F9DF1D943E0}"/>
    <cellStyle name="Normal 34 11 6 3" xfId="34947" xr:uid="{A17E8437-7CAF-4B44-8BB6-80D5711E61E3}"/>
    <cellStyle name="Normal 34 11 6 4" xfId="34948" xr:uid="{4BABA413-888B-4299-AAAA-B7C5B587264C}"/>
    <cellStyle name="Normal 34 11 6 5" xfId="34949" xr:uid="{D76707AD-347C-4D12-BD6B-F95BC422A6A5}"/>
    <cellStyle name="Normal 34 11 6 6" xfId="34950" xr:uid="{FAB19A1C-2A4F-4512-92F5-CB3292B042B9}"/>
    <cellStyle name="Normal 34 11 7" xfId="34951" xr:uid="{70E0B4C1-E5EA-4C5C-91B7-DEE271F159B6}"/>
    <cellStyle name="Normal 34 11 7 2" xfId="34952" xr:uid="{58663214-C515-43C8-9CDF-781D15AABEBD}"/>
    <cellStyle name="Normal 34 11 7 3" xfId="34953" xr:uid="{410D8FF4-E004-4E69-BA8E-8111354837BC}"/>
    <cellStyle name="Normal 34 11 7 4" xfId="34954" xr:uid="{8D53EDAE-24F5-4B9C-AE8D-6DFB3DC7203F}"/>
    <cellStyle name="Normal 34 11 7 5" xfId="34955" xr:uid="{93B98645-B2D6-4117-888C-AA43FA295B1C}"/>
    <cellStyle name="Normal 34 11 7 6" xfId="34956" xr:uid="{BAF7E431-41FF-47E8-B734-1D616F992CDD}"/>
    <cellStyle name="Normal 34 11 8" xfId="34957" xr:uid="{FE64F27F-FEC8-4CD0-8FD6-682509B94427}"/>
    <cellStyle name="Normal 34 11 8 2" xfId="34958" xr:uid="{6DA3C67D-FED0-4CF6-973B-A8784AA0EC4E}"/>
    <cellStyle name="Normal 34 11 8 3" xfId="34959" xr:uid="{546AAEDD-3800-4E82-A594-CB52050F2F05}"/>
    <cellStyle name="Normal 34 11 8 4" xfId="34960" xr:uid="{2A0A87C5-0F39-4543-AFAC-4141CB713EA3}"/>
    <cellStyle name="Normal 34 11 8 5" xfId="34961" xr:uid="{87C13963-CFBD-41F6-B25B-28D4451A67FD}"/>
    <cellStyle name="Normal 34 11 8 6" xfId="34962" xr:uid="{31374401-A7FF-4D84-8A85-3054E6FCE6FE}"/>
    <cellStyle name="Normal 34 11 9" xfId="34963" xr:uid="{5C73727C-45B0-4E64-8D8B-6F22C0ECA24F}"/>
    <cellStyle name="Normal 34 12" xfId="34964" xr:uid="{CB70C869-F233-436A-A24C-45AEA0184A1C}"/>
    <cellStyle name="Normal 34 12 2" xfId="34965" xr:uid="{7BBFBCCA-2980-4D73-860E-C4E2C7A1C451}"/>
    <cellStyle name="Normal 34 12 3" xfId="34966" xr:uid="{BBA4BB06-030B-4A69-B91B-B33FB1895081}"/>
    <cellStyle name="Normal 34 12 4" xfId="34967" xr:uid="{3D0B7903-4619-42AA-8F02-EEC12AAC103D}"/>
    <cellStyle name="Normal 34 12 5" xfId="34968" xr:uid="{587EDA0B-C146-4F4C-99FB-6A42ACD509AF}"/>
    <cellStyle name="Normal 34 12 6" xfId="34969" xr:uid="{C78E8E7E-398A-4848-84D5-ABABD74ACA41}"/>
    <cellStyle name="Normal 34 13" xfId="34970" xr:uid="{78D3DDE9-9A16-4ACC-93A8-7B92B8694261}"/>
    <cellStyle name="Normal 34 13 2" xfId="34971" xr:uid="{1A4CB570-8A17-438C-9C5E-7D661B6A55E7}"/>
    <cellStyle name="Normal 34 13 3" xfId="34972" xr:uid="{0BC690B2-7171-4BC8-9EFF-EC00E71E4D43}"/>
    <cellStyle name="Normal 34 13 4" xfId="34973" xr:uid="{701DDC30-0599-45B4-A400-601D8A1A86A6}"/>
    <cellStyle name="Normal 34 13 5" xfId="34974" xr:uid="{93371FAF-7B88-4181-9FE1-AC9510021545}"/>
    <cellStyle name="Normal 34 13 6" xfId="34975" xr:uid="{487C0058-4D30-4B35-A00A-BA8A8F21BA61}"/>
    <cellStyle name="Normal 34 14" xfId="34976" xr:uid="{DE515278-BB1C-4CFA-9360-7D27C1A233DA}"/>
    <cellStyle name="Normal 34 14 2" xfId="34977" xr:uid="{5ED91891-989D-4B8D-8B45-4089A404A16C}"/>
    <cellStyle name="Normal 34 14 3" xfId="34978" xr:uid="{EF4A941C-611D-4046-9774-1DD77BF3F059}"/>
    <cellStyle name="Normal 34 14 4" xfId="34979" xr:uid="{C7F18799-5384-4FC2-9A2E-2014CD408BEC}"/>
    <cellStyle name="Normal 34 14 5" xfId="34980" xr:uid="{B6CCDC6F-DCFD-4EE4-AB8D-8083E8E3821A}"/>
    <cellStyle name="Normal 34 14 6" xfId="34981" xr:uid="{C6D71FEA-C6D2-424B-B912-F2FCDEE09CDF}"/>
    <cellStyle name="Normal 34 15" xfId="34982" xr:uid="{D4AD5DF2-3FD0-4527-9F2F-4EEB0C542F08}"/>
    <cellStyle name="Normal 34 15 2" xfId="34983" xr:uid="{F7E592E8-F7DE-4A76-B3C6-E67BFE0AF229}"/>
    <cellStyle name="Normal 34 15 3" xfId="34984" xr:uid="{811CF2D8-5164-4157-A8A9-87C21AA5B476}"/>
    <cellStyle name="Normal 34 15 4" xfId="34985" xr:uid="{0D748310-F5EA-4A7F-AC19-F58EE3D88BB0}"/>
    <cellStyle name="Normal 34 15 5" xfId="34986" xr:uid="{1B1E81D2-FB1D-4B5D-B9F1-B684ACDBFD94}"/>
    <cellStyle name="Normal 34 15 6" xfId="34987" xr:uid="{14C751E7-76A6-4D13-8C91-F25D7F001A81}"/>
    <cellStyle name="Normal 34 16" xfId="34988" xr:uid="{E886F6A8-2AEF-4A74-92A3-BCCA769BFC31}"/>
    <cellStyle name="Normal 34 16 2" xfId="34989" xr:uid="{E9F72AEA-B56A-4C4B-86D0-ABC24CFA7C3D}"/>
    <cellStyle name="Normal 34 16 3" xfId="34990" xr:uid="{B2C2D1CF-6A3F-410E-8EB1-C4BDBF7C514C}"/>
    <cellStyle name="Normal 34 16 4" xfId="34991" xr:uid="{31494B81-6FE0-49BB-B5F9-F565B576A0F9}"/>
    <cellStyle name="Normal 34 16 5" xfId="34992" xr:uid="{18FCFA11-3BB9-4EEA-9FBC-AEB165BC1DF5}"/>
    <cellStyle name="Normal 34 16 6" xfId="34993" xr:uid="{1278B262-7617-4AE9-856A-94BCFBFEB67E}"/>
    <cellStyle name="Normal 34 17" xfId="34994" xr:uid="{5D3FB7A5-DBC8-4E92-9393-B563E1BC4B7F}"/>
    <cellStyle name="Normal 34 17 2" xfId="34995" xr:uid="{B738976C-7AEC-4DB3-908A-739B8B217A9F}"/>
    <cellStyle name="Normal 34 17 3" xfId="34996" xr:uid="{BDEA448F-D9B9-40ED-86C8-FBED57DF4BFC}"/>
    <cellStyle name="Normal 34 17 4" xfId="34997" xr:uid="{65A122A1-4A5D-46A5-B7D1-55F2C38E4957}"/>
    <cellStyle name="Normal 34 17 5" xfId="34998" xr:uid="{8DEEC9E2-73E7-4DE3-B9E8-D4E7FD3A19DB}"/>
    <cellStyle name="Normal 34 17 6" xfId="34999" xr:uid="{F4679458-30BC-45F4-BD38-AC457BB42E78}"/>
    <cellStyle name="Normal 34 18" xfId="35000" xr:uid="{9D81894C-3ED7-480D-97FA-D54D5F8B6797}"/>
    <cellStyle name="Normal 34 18 2" xfId="35001" xr:uid="{DDDE2E3B-E86A-443D-8DE8-0FABD4C6ABCD}"/>
    <cellStyle name="Normal 34 18 3" xfId="35002" xr:uid="{25F1C78B-F2F5-40C2-BFF9-DAD73E1D36BC}"/>
    <cellStyle name="Normal 34 18 4" xfId="35003" xr:uid="{5D034690-83A5-4F60-A6FB-8C15C2865DC4}"/>
    <cellStyle name="Normal 34 18 5" xfId="35004" xr:uid="{DADEB32E-8B58-41F8-936B-43B0F365C328}"/>
    <cellStyle name="Normal 34 18 6" xfId="35005" xr:uid="{25454EAD-73E6-4CA4-A83D-9E86804DCCC6}"/>
    <cellStyle name="Normal 34 19" xfId="35006" xr:uid="{680EBAFF-A95A-4DDA-809F-516E5F4611C7}"/>
    <cellStyle name="Normal 34 2" xfId="35007" xr:uid="{1672A3AD-87C8-41FC-9623-88D3969CA91C}"/>
    <cellStyle name="Normal 34 2 10" xfId="35008" xr:uid="{113BD2C8-7AEF-4342-A493-108827625A02}"/>
    <cellStyle name="Normal 34 2 11" xfId="35009" xr:uid="{4B9E747D-2C46-40C9-87FA-8A4F553F365B}"/>
    <cellStyle name="Normal 34 2 12" xfId="35010" xr:uid="{6025A841-FF9E-4652-9051-63EE7094DFF5}"/>
    <cellStyle name="Normal 34 2 13" xfId="35011" xr:uid="{753F41B2-0E20-4CBA-8340-EF79E98629E6}"/>
    <cellStyle name="Normal 34 2 2" xfId="35012" xr:uid="{643B15E8-E9D2-493D-8675-ABECB24829D8}"/>
    <cellStyle name="Normal 34 2 2 2" xfId="35013" xr:uid="{82D1F7AC-C9AA-4D5E-818C-728A036360EB}"/>
    <cellStyle name="Normal 34 2 2 3" xfId="35014" xr:uid="{706C7703-2E52-499E-AAE3-8AA7CE34D2B2}"/>
    <cellStyle name="Normal 34 2 2 4" xfId="35015" xr:uid="{F3011BC7-E4E5-4CFA-AA19-0B268B2E04D5}"/>
    <cellStyle name="Normal 34 2 2 5" xfId="35016" xr:uid="{C8940693-2399-4B49-980D-0CFE3F942487}"/>
    <cellStyle name="Normal 34 2 2 6" xfId="35017" xr:uid="{F9FD02FD-E4E0-47C9-B81C-3C79042C663C}"/>
    <cellStyle name="Normal 34 2 3" xfId="35018" xr:uid="{95731E13-9450-49AA-8EBA-AF4452F218C8}"/>
    <cellStyle name="Normal 34 2 3 2" xfId="35019" xr:uid="{CD398282-58F1-4229-853A-404CEE7405A0}"/>
    <cellStyle name="Normal 34 2 3 3" xfId="35020" xr:uid="{C4A8401A-7510-45BD-B8F0-E51CBC55ED36}"/>
    <cellStyle name="Normal 34 2 3 4" xfId="35021" xr:uid="{07593EBB-9DEC-4CA4-9913-BB10A86FDA3D}"/>
    <cellStyle name="Normal 34 2 3 5" xfId="35022" xr:uid="{B0A2262E-6233-471D-902A-96DCD5EFB718}"/>
    <cellStyle name="Normal 34 2 3 6" xfId="35023" xr:uid="{421B2EDA-8F79-4E93-96E5-87A530A35B70}"/>
    <cellStyle name="Normal 34 2 4" xfId="35024" xr:uid="{FEDA0F49-27E5-447C-A52F-B6C4F56DA7D5}"/>
    <cellStyle name="Normal 34 2 4 2" xfId="35025" xr:uid="{081174F6-C56B-4232-955E-B190A427D21E}"/>
    <cellStyle name="Normal 34 2 4 3" xfId="35026" xr:uid="{8AFA6771-ADF9-4548-8466-63396D88B3F1}"/>
    <cellStyle name="Normal 34 2 4 4" xfId="35027" xr:uid="{6153896D-1603-4C5C-A4AF-1E4CCF22D9CB}"/>
    <cellStyle name="Normal 34 2 4 5" xfId="35028" xr:uid="{C91FBD46-D8D4-4DED-BE74-FFE0291CACAD}"/>
    <cellStyle name="Normal 34 2 4 6" xfId="35029" xr:uid="{741D8CBB-73A3-4143-A408-BF8BA806B8AD}"/>
    <cellStyle name="Normal 34 2 5" xfId="35030" xr:uid="{04BE85B9-71BA-476C-AA1E-CEAF53EB2A97}"/>
    <cellStyle name="Normal 34 2 5 2" xfId="35031" xr:uid="{E8D937C1-B2C7-42F6-B994-7A620F5DC494}"/>
    <cellStyle name="Normal 34 2 5 3" xfId="35032" xr:uid="{8D9189BC-0544-416E-B763-7F61211E9FC4}"/>
    <cellStyle name="Normal 34 2 5 4" xfId="35033" xr:uid="{279C4515-B54F-49BE-B214-B250B7B5017E}"/>
    <cellStyle name="Normal 34 2 5 5" xfId="35034" xr:uid="{331E447E-9284-44ED-937E-3144F5CB5808}"/>
    <cellStyle name="Normal 34 2 5 6" xfId="35035" xr:uid="{AD43CA8C-81D0-402B-9AA5-944CF896A8EB}"/>
    <cellStyle name="Normal 34 2 6" xfId="35036" xr:uid="{3C6F657B-024A-4275-B529-402802327B97}"/>
    <cellStyle name="Normal 34 2 6 2" xfId="35037" xr:uid="{E61352C2-0EC3-49C0-B490-590CDD4A64CC}"/>
    <cellStyle name="Normal 34 2 6 3" xfId="35038" xr:uid="{1B6D700C-0536-430C-9B18-7E7D52AEBFC9}"/>
    <cellStyle name="Normal 34 2 6 4" xfId="35039" xr:uid="{D3F92409-0820-41B6-9DDE-C9FADA5E19E0}"/>
    <cellStyle name="Normal 34 2 6 5" xfId="35040" xr:uid="{10682529-7E98-4BD9-BDF0-EFD262BA4793}"/>
    <cellStyle name="Normal 34 2 6 6" xfId="35041" xr:uid="{8C96817C-5EB1-4CAE-9C7A-41376EB5ACCE}"/>
    <cellStyle name="Normal 34 2 7" xfId="35042" xr:uid="{1A5BAE0D-3ED5-4B3C-9E27-E02CA3D98DF9}"/>
    <cellStyle name="Normal 34 2 7 2" xfId="35043" xr:uid="{D6758355-AFE8-4D40-B23B-5147D3CE3C60}"/>
    <cellStyle name="Normal 34 2 7 3" xfId="35044" xr:uid="{DF1AAE6A-E28C-4D7E-A491-C2FCEF542BBA}"/>
    <cellStyle name="Normal 34 2 7 4" xfId="35045" xr:uid="{B37EDB14-46A7-4B4B-9B55-61B149298C32}"/>
    <cellStyle name="Normal 34 2 7 5" xfId="35046" xr:uid="{04B6D113-28D6-408D-B7C0-4EFF2BC4E08D}"/>
    <cellStyle name="Normal 34 2 7 6" xfId="35047" xr:uid="{C71F938A-BD96-48BB-9866-AAAD25E7E646}"/>
    <cellStyle name="Normal 34 2 8" xfId="35048" xr:uid="{F464C79B-E26C-4427-9A9C-8839473C0666}"/>
    <cellStyle name="Normal 34 2 8 2" xfId="35049" xr:uid="{D4E6154B-602D-43A2-B0AF-C8864203B66E}"/>
    <cellStyle name="Normal 34 2 8 3" xfId="35050" xr:uid="{BC894DA3-27F5-406D-8445-EE50C5A051F0}"/>
    <cellStyle name="Normal 34 2 8 4" xfId="35051" xr:uid="{D7335440-D497-4080-8B89-E754CC870C6C}"/>
    <cellStyle name="Normal 34 2 8 5" xfId="35052" xr:uid="{84C0DF46-7061-44B8-8FED-218FD5DACDA5}"/>
    <cellStyle name="Normal 34 2 8 6" xfId="35053" xr:uid="{572EB040-A268-434E-8BFC-DFFF944A3426}"/>
    <cellStyle name="Normal 34 2 9" xfId="35054" xr:uid="{037D9CF7-DCE5-4BBF-AF04-4D0485DC6515}"/>
    <cellStyle name="Normal 34 20" xfId="35055" xr:uid="{D76BBCCD-ED43-45A7-8FA2-802270437631}"/>
    <cellStyle name="Normal 34 21" xfId="35056" xr:uid="{F0E2A02C-3F2E-400C-8F38-5CB00FD33AAF}"/>
    <cellStyle name="Normal 34 22" xfId="35057" xr:uid="{A36E8D2E-492A-43C5-8456-CF57CA4BA147}"/>
    <cellStyle name="Normal 34 23" xfId="35058" xr:uid="{5617D7B1-C440-490B-AE7A-FC4D3561AE71}"/>
    <cellStyle name="Normal 34 3" xfId="35059" xr:uid="{C57B6DEA-05F5-44BA-AB7B-B2D9C4C0DC96}"/>
    <cellStyle name="Normal 34 3 10" xfId="35060" xr:uid="{8D3912ED-C73D-4558-A524-37F035A82D5E}"/>
    <cellStyle name="Normal 34 3 11" xfId="35061" xr:uid="{E289C303-CB7C-448F-9FFB-5D360E7D2C9A}"/>
    <cellStyle name="Normal 34 3 12" xfId="35062" xr:uid="{CC14EB96-53F2-4DA8-8A6F-F8BDC69363CC}"/>
    <cellStyle name="Normal 34 3 13" xfId="35063" xr:uid="{867D0200-FA48-47E3-9537-291EB2E62D33}"/>
    <cellStyle name="Normal 34 3 2" xfId="35064" xr:uid="{0B940A5E-3FE0-47DB-B992-9AD804DE4369}"/>
    <cellStyle name="Normal 34 3 2 2" xfId="35065" xr:uid="{551E4BAE-6F6C-4E9C-856B-71178A55AC68}"/>
    <cellStyle name="Normal 34 3 2 3" xfId="35066" xr:uid="{FC5FFB3C-062A-42AE-9A8A-7DE3CC527BBE}"/>
    <cellStyle name="Normal 34 3 2 4" xfId="35067" xr:uid="{D7C510BF-D048-415F-85AF-2C7B8EE5689D}"/>
    <cellStyle name="Normal 34 3 2 5" xfId="35068" xr:uid="{C3679A0B-7E5D-4CE2-AB28-BB5671FE6CA0}"/>
    <cellStyle name="Normal 34 3 2 6" xfId="35069" xr:uid="{A31D56EC-846C-491C-A52B-C4DE5E57BE05}"/>
    <cellStyle name="Normal 34 3 3" xfId="35070" xr:uid="{D8B77722-249F-499D-8BDD-19E6B7D933B5}"/>
    <cellStyle name="Normal 34 3 3 2" xfId="35071" xr:uid="{A9C89A9D-49E3-433F-8843-C0145ABADB67}"/>
    <cellStyle name="Normal 34 3 3 3" xfId="35072" xr:uid="{E64D3329-BD0E-44C0-BDA3-B28A01879594}"/>
    <cellStyle name="Normal 34 3 3 4" xfId="35073" xr:uid="{C6E32607-EEA5-429D-A70F-9345455391CE}"/>
    <cellStyle name="Normal 34 3 3 5" xfId="35074" xr:uid="{9F6B93D2-6CD7-4355-BC44-353B6B13AE04}"/>
    <cellStyle name="Normal 34 3 3 6" xfId="35075" xr:uid="{95C12643-3B82-418D-9EC5-F3FE411F6B02}"/>
    <cellStyle name="Normal 34 3 4" xfId="35076" xr:uid="{BFA1CC19-D63F-4816-8363-D0D808FEBCA7}"/>
    <cellStyle name="Normal 34 3 4 2" xfId="35077" xr:uid="{52874CC7-A92F-4A49-B1CE-E4B10287EA5E}"/>
    <cellStyle name="Normal 34 3 4 3" xfId="35078" xr:uid="{8CFE0AAC-627A-494C-9E43-46D057E9F8AE}"/>
    <cellStyle name="Normal 34 3 4 4" xfId="35079" xr:uid="{3F8829CB-AB49-45BB-B05C-10CCCF7F9434}"/>
    <cellStyle name="Normal 34 3 4 5" xfId="35080" xr:uid="{6F490D87-C090-42D9-AE0B-459000AE0CDA}"/>
    <cellStyle name="Normal 34 3 4 6" xfId="35081" xr:uid="{1972125A-F5D5-4A2B-9E42-C05C4AD4DEAD}"/>
    <cellStyle name="Normal 34 3 5" xfId="35082" xr:uid="{B29F9A30-2AF9-40A9-9DED-0B4ACDAF15E2}"/>
    <cellStyle name="Normal 34 3 5 2" xfId="35083" xr:uid="{ECF97503-DCCC-456E-8205-32929B9F5EB3}"/>
    <cellStyle name="Normal 34 3 5 3" xfId="35084" xr:uid="{EE87FAB9-4CA4-4064-9AFE-0EBAE2B08835}"/>
    <cellStyle name="Normal 34 3 5 4" xfId="35085" xr:uid="{541C3672-ABB5-4993-A904-94A93BE8259E}"/>
    <cellStyle name="Normal 34 3 5 5" xfId="35086" xr:uid="{C79E401E-BC54-47D3-975C-21BCD4E64B99}"/>
    <cellStyle name="Normal 34 3 5 6" xfId="35087" xr:uid="{1F78C0E0-0271-454A-A7D5-49EDE677FE1E}"/>
    <cellStyle name="Normal 34 3 6" xfId="35088" xr:uid="{1ADC0F66-DDEB-4B61-AD3A-DCA7CD8E7D32}"/>
    <cellStyle name="Normal 34 3 6 2" xfId="35089" xr:uid="{71A7550D-2151-4321-808B-E6840FC63A4F}"/>
    <cellStyle name="Normal 34 3 6 3" xfId="35090" xr:uid="{438C469B-FDA4-4E94-B165-4485B5A26F20}"/>
    <cellStyle name="Normal 34 3 6 4" xfId="35091" xr:uid="{FDCAD98F-53D9-4919-B54C-7B0C57242949}"/>
    <cellStyle name="Normal 34 3 6 5" xfId="35092" xr:uid="{6D18B508-498D-41B7-8441-CD117A2918F2}"/>
    <cellStyle name="Normal 34 3 6 6" xfId="35093" xr:uid="{DAD59C84-5A61-4CC2-A6B1-F92AABA1AAE0}"/>
    <cellStyle name="Normal 34 3 7" xfId="35094" xr:uid="{A6AAFA77-02F1-478E-9968-359B2655966F}"/>
    <cellStyle name="Normal 34 3 7 2" xfId="35095" xr:uid="{D08172D1-B4AA-45F7-B702-763FD1F0F6D9}"/>
    <cellStyle name="Normal 34 3 7 3" xfId="35096" xr:uid="{4A551DC3-B89B-4D08-8FDD-CFC79FA2C0FE}"/>
    <cellStyle name="Normal 34 3 7 4" xfId="35097" xr:uid="{3A89A9FB-D64D-4637-82A8-62371462261A}"/>
    <cellStyle name="Normal 34 3 7 5" xfId="35098" xr:uid="{3769FE16-3CF4-425A-AF47-DA1499FD0A08}"/>
    <cellStyle name="Normal 34 3 7 6" xfId="35099" xr:uid="{39A12317-05AB-4F49-A169-60E56595CB38}"/>
    <cellStyle name="Normal 34 3 8" xfId="35100" xr:uid="{6876B58D-9A4E-4A73-BB3E-94E3AC12FBF1}"/>
    <cellStyle name="Normal 34 3 8 2" xfId="35101" xr:uid="{4187672C-8A6D-4B15-964C-CA6B037B4A79}"/>
    <cellStyle name="Normal 34 3 8 3" xfId="35102" xr:uid="{91A4F593-7AC6-4387-A1FC-7F1A16C812FC}"/>
    <cellStyle name="Normal 34 3 8 4" xfId="35103" xr:uid="{B0D0F91B-9548-4C56-BF81-425F6B7D3BCB}"/>
    <cellStyle name="Normal 34 3 8 5" xfId="35104" xr:uid="{654C3B2B-B0B8-400D-B2C9-E07F5990781E}"/>
    <cellStyle name="Normal 34 3 8 6" xfId="35105" xr:uid="{F670CAA6-8D6A-4941-8AB9-585E4E2BA9C2}"/>
    <cellStyle name="Normal 34 3 9" xfId="35106" xr:uid="{04A5071E-7648-4C47-AE73-CA47E2FE6196}"/>
    <cellStyle name="Normal 34 4" xfId="35107" xr:uid="{FEE5EF62-70A6-414C-A8D7-7F3BCBCEC7A7}"/>
    <cellStyle name="Normal 34 4 10" xfId="35108" xr:uid="{839A8266-7257-4248-8246-907AA566BC8A}"/>
    <cellStyle name="Normal 34 4 11" xfId="35109" xr:uid="{01D42EB8-C96D-43A9-86E7-188FF4901863}"/>
    <cellStyle name="Normal 34 4 12" xfId="35110" xr:uid="{45661DB2-E9ED-4E33-9E1C-D41293FD23D3}"/>
    <cellStyle name="Normal 34 4 13" xfId="35111" xr:uid="{DC4906C4-2F0A-4D9A-9E94-12C941DC50BF}"/>
    <cellStyle name="Normal 34 4 2" xfId="35112" xr:uid="{56EF6B12-66A8-4708-BEB9-B7B2D24EDBEC}"/>
    <cellStyle name="Normal 34 4 2 2" xfId="35113" xr:uid="{75118ADD-CAA2-4E72-8B8A-D63DAAE0EB35}"/>
    <cellStyle name="Normal 34 4 2 3" xfId="35114" xr:uid="{1492E04C-22B6-4CF2-A36A-E0408F0CBD3E}"/>
    <cellStyle name="Normal 34 4 2 4" xfId="35115" xr:uid="{11818AE2-1EC9-4C55-9DC9-A52E33A8C6D0}"/>
    <cellStyle name="Normal 34 4 2 5" xfId="35116" xr:uid="{5B864F5A-0D39-4526-8B08-B1CFC6044FAE}"/>
    <cellStyle name="Normal 34 4 2 6" xfId="35117" xr:uid="{F566FC2F-B41D-49DB-B0AD-FA11FD88933B}"/>
    <cellStyle name="Normal 34 4 3" xfId="35118" xr:uid="{0B94C0CC-1AEE-4BBE-A6BF-93DA3CB602A2}"/>
    <cellStyle name="Normal 34 4 3 2" xfId="35119" xr:uid="{68A18135-9753-457B-9DCE-7AEEE9699E67}"/>
    <cellStyle name="Normal 34 4 3 3" xfId="35120" xr:uid="{19E184CC-C6D9-4A8C-87F4-7E142EBAD350}"/>
    <cellStyle name="Normal 34 4 3 4" xfId="35121" xr:uid="{B5FA6881-047C-4950-8F51-0DC5E5139436}"/>
    <cellStyle name="Normal 34 4 3 5" xfId="35122" xr:uid="{44A3CFE7-0645-4A1C-9E1A-E99F858F6FA4}"/>
    <cellStyle name="Normal 34 4 3 6" xfId="35123" xr:uid="{A69A914C-E693-402D-9A26-19293B415119}"/>
    <cellStyle name="Normal 34 4 4" xfId="35124" xr:uid="{753AE821-517F-4B38-B181-A60A3A08E2E4}"/>
    <cellStyle name="Normal 34 4 4 2" xfId="35125" xr:uid="{53F38940-7A57-411E-8EA9-F87B9D4ECD2B}"/>
    <cellStyle name="Normal 34 4 4 3" xfId="35126" xr:uid="{3D3175F8-A3E3-4A8E-9E53-C9F4F4961288}"/>
    <cellStyle name="Normal 34 4 4 4" xfId="35127" xr:uid="{1CCD2E8B-57FE-492B-AEBF-88D70AD3BF34}"/>
    <cellStyle name="Normal 34 4 4 5" xfId="35128" xr:uid="{222DB2D8-8DA1-413C-9DD4-C2127774984D}"/>
    <cellStyle name="Normal 34 4 4 6" xfId="35129" xr:uid="{BDCBB9B5-FF31-408F-A805-9B5C554BA8A4}"/>
    <cellStyle name="Normal 34 4 5" xfId="35130" xr:uid="{29260AF2-524F-4A16-9882-63ADC87D0D64}"/>
    <cellStyle name="Normal 34 4 5 2" xfId="35131" xr:uid="{8919DEA4-3345-4B00-9308-A74F9F1618BF}"/>
    <cellStyle name="Normal 34 4 5 3" xfId="35132" xr:uid="{6F3E7817-38E9-44AC-80E7-DDC8B329785B}"/>
    <cellStyle name="Normal 34 4 5 4" xfId="35133" xr:uid="{67D0FB18-28DB-40C7-99B8-98663326D1A9}"/>
    <cellStyle name="Normal 34 4 5 5" xfId="35134" xr:uid="{F1B46183-FCC2-4896-876B-E43062ABEA11}"/>
    <cellStyle name="Normal 34 4 5 6" xfId="35135" xr:uid="{3ACBCD7A-88B6-4509-9FC0-ED822E74F347}"/>
    <cellStyle name="Normal 34 4 6" xfId="35136" xr:uid="{5EBB993F-5BEE-4C82-88FB-296741E481C5}"/>
    <cellStyle name="Normal 34 4 6 2" xfId="35137" xr:uid="{F026E63C-A4D2-4703-B7FA-7969E5FB3789}"/>
    <cellStyle name="Normal 34 4 6 3" xfId="35138" xr:uid="{3108CDFE-1981-4A94-B6BB-501EF10F8306}"/>
    <cellStyle name="Normal 34 4 6 4" xfId="35139" xr:uid="{091F99F1-CD6A-4243-ABF5-008EC8B2A858}"/>
    <cellStyle name="Normal 34 4 6 5" xfId="35140" xr:uid="{77A8FA82-73E3-475E-8AB5-DADA509BB1BF}"/>
    <cellStyle name="Normal 34 4 6 6" xfId="35141" xr:uid="{DC6C0D83-6D61-415B-9479-189C343AB5C0}"/>
    <cellStyle name="Normal 34 4 7" xfId="35142" xr:uid="{6A0DC784-7E14-4C44-8083-A56CC873F777}"/>
    <cellStyle name="Normal 34 4 7 2" xfId="35143" xr:uid="{FC544761-D228-4283-A8DB-819A22011C86}"/>
    <cellStyle name="Normal 34 4 7 3" xfId="35144" xr:uid="{5418E29B-FD7E-4276-8340-98DB58BD22BC}"/>
    <cellStyle name="Normal 34 4 7 4" xfId="35145" xr:uid="{5EF49F75-E6E2-4072-9592-5BDC01557505}"/>
    <cellStyle name="Normal 34 4 7 5" xfId="35146" xr:uid="{D6F169E9-572B-4BF1-984B-62CB61EAC6BA}"/>
    <cellStyle name="Normal 34 4 7 6" xfId="35147" xr:uid="{B83C4E1C-BEEC-4D41-BD09-AC15251E8FDE}"/>
    <cellStyle name="Normal 34 4 8" xfId="35148" xr:uid="{BAD74D17-0AAF-4A27-809E-406D658D43ED}"/>
    <cellStyle name="Normal 34 4 8 2" xfId="35149" xr:uid="{EDD1E01B-5EBD-4FC7-9417-457A6A857F0D}"/>
    <cellStyle name="Normal 34 4 8 3" xfId="35150" xr:uid="{2751E8BF-BC43-4CE3-AD27-F3F9341F9469}"/>
    <cellStyle name="Normal 34 4 8 4" xfId="35151" xr:uid="{332EFAEB-DDA9-4D34-B23C-E6A24A4797B2}"/>
    <cellStyle name="Normal 34 4 8 5" xfId="35152" xr:uid="{0982276E-77FE-4D19-8B7B-9E01B7A79CD4}"/>
    <cellStyle name="Normal 34 4 8 6" xfId="35153" xr:uid="{C11DF883-7254-4F4C-AB64-200DAAB62F29}"/>
    <cellStyle name="Normal 34 4 9" xfId="35154" xr:uid="{DEC95C84-2536-4A42-8ABC-7E816BF2BEE4}"/>
    <cellStyle name="Normal 34 5" xfId="35155" xr:uid="{852D3D03-5C47-4DA1-9C33-E3A7B9AFD5D8}"/>
    <cellStyle name="Normal 34 5 10" xfId="35156" xr:uid="{65C89F83-F4C9-464C-BB81-E4C5304EC78F}"/>
    <cellStyle name="Normal 34 5 11" xfId="35157" xr:uid="{2A07530B-DC5C-45B1-AA6C-F83DC888FD34}"/>
    <cellStyle name="Normal 34 5 12" xfId="35158" xr:uid="{1408BB8C-7F43-4E9E-A7EE-D020AE7C52F0}"/>
    <cellStyle name="Normal 34 5 13" xfId="35159" xr:uid="{9E9AA6AA-879E-4850-8CC5-6BED0AAD38B6}"/>
    <cellStyle name="Normal 34 5 2" xfId="35160" xr:uid="{3E18AD62-A0DF-4033-A95D-387E83A91EFB}"/>
    <cellStyle name="Normal 34 5 2 2" xfId="35161" xr:uid="{29C96583-A257-48FA-9126-C01467A3B8DD}"/>
    <cellStyle name="Normal 34 5 2 3" xfId="35162" xr:uid="{FA9BFBE8-B065-487E-B548-B71C5E9AFCD0}"/>
    <cellStyle name="Normal 34 5 2 4" xfId="35163" xr:uid="{4DFA25FD-58E3-4709-B9A8-17CAAE5E6EEE}"/>
    <cellStyle name="Normal 34 5 2 5" xfId="35164" xr:uid="{49DC2430-8524-4A44-9AA7-16206043B627}"/>
    <cellStyle name="Normal 34 5 2 6" xfId="35165" xr:uid="{E6D6E7D9-A596-49CD-970C-F7FCA7F3C89A}"/>
    <cellStyle name="Normal 34 5 3" xfId="35166" xr:uid="{E55A2535-CC65-40C1-B864-3E78974AA990}"/>
    <cellStyle name="Normal 34 5 3 2" xfId="35167" xr:uid="{68EA9BAC-47DD-42EC-A598-8EB1A4243762}"/>
    <cellStyle name="Normal 34 5 3 3" xfId="35168" xr:uid="{7154B704-CE91-474B-AD7C-014A8161ACAF}"/>
    <cellStyle name="Normal 34 5 3 4" xfId="35169" xr:uid="{0EA47EAE-F963-4E66-9542-B4EE4C53DEB0}"/>
    <cellStyle name="Normal 34 5 3 5" xfId="35170" xr:uid="{916533A0-AEB3-4C5B-9A8E-A6D7C6A3FF4C}"/>
    <cellStyle name="Normal 34 5 3 6" xfId="35171" xr:uid="{75EAF012-E713-4138-A217-728B4DF2DA18}"/>
    <cellStyle name="Normal 34 5 4" xfId="35172" xr:uid="{3537F5C8-5561-48DE-BA00-CE366EB58129}"/>
    <cellStyle name="Normal 34 5 4 2" xfId="35173" xr:uid="{BED07F1E-8B42-4C5F-9F45-269E293A59AE}"/>
    <cellStyle name="Normal 34 5 4 3" xfId="35174" xr:uid="{10D59AC8-B262-4029-8541-2BE28AE1C43C}"/>
    <cellStyle name="Normal 34 5 4 4" xfId="35175" xr:uid="{8E807E85-2A6E-4BB0-A2F3-9B230815F562}"/>
    <cellStyle name="Normal 34 5 4 5" xfId="35176" xr:uid="{C93525D5-1399-40FD-943A-540B4F3516C8}"/>
    <cellStyle name="Normal 34 5 4 6" xfId="35177" xr:uid="{2C4202BA-6506-438D-A4FD-5BB37A6F5F1F}"/>
    <cellStyle name="Normal 34 5 5" xfId="35178" xr:uid="{6EAB1923-7F40-4864-B316-8D7D84C346FE}"/>
    <cellStyle name="Normal 34 5 5 2" xfId="35179" xr:uid="{6DC7DF62-B08A-4EB2-9853-C146D699EA8B}"/>
    <cellStyle name="Normal 34 5 5 3" xfId="35180" xr:uid="{D46FE89B-9E7F-46F6-A4C0-995893CA9976}"/>
    <cellStyle name="Normal 34 5 5 4" xfId="35181" xr:uid="{D98D334A-C743-409D-95AD-86EA428E4FCA}"/>
    <cellStyle name="Normal 34 5 5 5" xfId="35182" xr:uid="{36B887CF-A3CB-498B-9681-ACF4C5B3F456}"/>
    <cellStyle name="Normal 34 5 5 6" xfId="35183" xr:uid="{72D6251D-C60F-4CA9-AA1C-C244C587B26F}"/>
    <cellStyle name="Normal 34 5 6" xfId="35184" xr:uid="{56CFF13F-1421-4F88-89BC-3618D199C09B}"/>
    <cellStyle name="Normal 34 5 6 2" xfId="35185" xr:uid="{893E9B57-2FB2-44D8-B8BD-3F8E367E89F1}"/>
    <cellStyle name="Normal 34 5 6 3" xfId="35186" xr:uid="{DA7A5F91-EA2D-4E92-8265-6DD2DF1F3060}"/>
    <cellStyle name="Normal 34 5 6 4" xfId="35187" xr:uid="{158C861E-C560-4B2A-BAE3-579BFA61D1EB}"/>
    <cellStyle name="Normal 34 5 6 5" xfId="35188" xr:uid="{745891B4-B4E3-443B-B020-10044BAEBA78}"/>
    <cellStyle name="Normal 34 5 6 6" xfId="35189" xr:uid="{EB504382-91C2-45CA-A884-62D225147EFD}"/>
    <cellStyle name="Normal 34 5 7" xfId="35190" xr:uid="{A46F8057-6D51-4F54-AFD8-5D8F64ACAC7B}"/>
    <cellStyle name="Normal 34 5 7 2" xfId="35191" xr:uid="{F5FAFAAD-CF84-4A63-9BCB-143680D757FC}"/>
    <cellStyle name="Normal 34 5 7 3" xfId="35192" xr:uid="{817632E9-43BB-4AE2-8D8F-11C5C1CAD243}"/>
    <cellStyle name="Normal 34 5 7 4" xfId="35193" xr:uid="{7D10918E-FD78-4827-9A2D-3BD2993A36B8}"/>
    <cellStyle name="Normal 34 5 7 5" xfId="35194" xr:uid="{EA4AEF9E-5DC0-4805-99A8-70E2FB913CF3}"/>
    <cellStyle name="Normal 34 5 7 6" xfId="35195" xr:uid="{D31D860A-47B7-437F-85CD-9988AD7D237F}"/>
    <cellStyle name="Normal 34 5 8" xfId="35196" xr:uid="{24DAC512-219E-4C01-A81B-1D0C6F4B1904}"/>
    <cellStyle name="Normal 34 5 8 2" xfId="35197" xr:uid="{3B70F5EB-EB6D-45A2-A3A8-092B3437498E}"/>
    <cellStyle name="Normal 34 5 8 3" xfId="35198" xr:uid="{574B2980-C9A7-48C1-ADBE-B65BCC948715}"/>
    <cellStyle name="Normal 34 5 8 4" xfId="35199" xr:uid="{DF7E87A0-F31F-45CA-B877-CDBFC02791E6}"/>
    <cellStyle name="Normal 34 5 8 5" xfId="35200" xr:uid="{9B79810E-70AB-49A3-B5BA-6F8E5CF1BE51}"/>
    <cellStyle name="Normal 34 5 8 6" xfId="35201" xr:uid="{AE9B679A-9F3D-41FB-9C6B-5FFF412ADBD0}"/>
    <cellStyle name="Normal 34 5 9" xfId="35202" xr:uid="{45CBA5CC-2E09-49A0-A1E8-FB1AC8B2123D}"/>
    <cellStyle name="Normal 34 6" xfId="35203" xr:uid="{7BF7CD54-CD65-4E7A-999F-25172AECEB17}"/>
    <cellStyle name="Normal 34 6 10" xfId="35204" xr:uid="{9F58D6AB-B26B-4C88-AF55-F61AB2985712}"/>
    <cellStyle name="Normal 34 6 11" xfId="35205" xr:uid="{568DA66D-43AD-4B77-97BF-6EAED4873105}"/>
    <cellStyle name="Normal 34 6 12" xfId="35206" xr:uid="{67E8D903-28C2-4C17-A9BF-7DCFAA01C9E8}"/>
    <cellStyle name="Normal 34 6 13" xfId="35207" xr:uid="{1B96E625-2A73-4A40-BEDD-7CF50AB2C600}"/>
    <cellStyle name="Normal 34 6 2" xfId="35208" xr:uid="{8D80E7E9-27E8-4DB9-B8DC-1BBD20C5BD9F}"/>
    <cellStyle name="Normal 34 6 2 2" xfId="35209" xr:uid="{F0836F44-C444-4E2B-8740-919B9FF1ED59}"/>
    <cellStyle name="Normal 34 6 2 3" xfId="35210" xr:uid="{75B42CC2-71DB-4CC8-9ECC-F14DE7806DFE}"/>
    <cellStyle name="Normal 34 6 2 4" xfId="35211" xr:uid="{4D0AD4AA-4FB4-4A01-B0F0-86CC2E54937C}"/>
    <cellStyle name="Normal 34 6 2 5" xfId="35212" xr:uid="{CF094B67-DE7F-4B7E-B2E1-F616A18FB66E}"/>
    <cellStyle name="Normal 34 6 2 6" xfId="35213" xr:uid="{26A6E6D1-1241-4436-84C8-40FC7F37FB9D}"/>
    <cellStyle name="Normal 34 6 3" xfId="35214" xr:uid="{C61A285C-291B-4919-A664-93A61B53C075}"/>
    <cellStyle name="Normal 34 6 3 2" xfId="35215" xr:uid="{79E40790-08FA-4E41-84CA-310D1DDF4C43}"/>
    <cellStyle name="Normal 34 6 3 3" xfId="35216" xr:uid="{AABD3E19-7273-4972-AD12-7F11A20DCA6A}"/>
    <cellStyle name="Normal 34 6 3 4" xfId="35217" xr:uid="{7E9763F5-3A4D-4EE6-94B1-23EC10665212}"/>
    <cellStyle name="Normal 34 6 3 5" xfId="35218" xr:uid="{6A40AB71-C973-4177-BDC5-7E948537C6D7}"/>
    <cellStyle name="Normal 34 6 3 6" xfId="35219" xr:uid="{C9B5BD77-E109-462C-9EEC-E1F46B90BECF}"/>
    <cellStyle name="Normal 34 6 4" xfId="35220" xr:uid="{40287D5B-5BB7-4485-A736-D7E25DFA8014}"/>
    <cellStyle name="Normal 34 6 4 2" xfId="35221" xr:uid="{089FAEAE-65FF-40F3-8A5B-4E1A89B013EC}"/>
    <cellStyle name="Normal 34 6 4 3" xfId="35222" xr:uid="{EE994C08-03F0-426C-B9C0-657DBA37C888}"/>
    <cellStyle name="Normal 34 6 4 4" xfId="35223" xr:uid="{841AB613-291C-4064-927A-F5862283A7AE}"/>
    <cellStyle name="Normal 34 6 4 5" xfId="35224" xr:uid="{F71C4D6C-7AE3-473E-BCAC-8C4905E79E3A}"/>
    <cellStyle name="Normal 34 6 4 6" xfId="35225" xr:uid="{87787C21-76A8-4AA9-8009-C5E7EAF6D640}"/>
    <cellStyle name="Normal 34 6 5" xfId="35226" xr:uid="{81B2C0F5-EED2-4DB1-B7A7-FFCAE57C7CD7}"/>
    <cellStyle name="Normal 34 6 5 2" xfId="35227" xr:uid="{1B229281-3E36-4331-8205-F5C600D76E0E}"/>
    <cellStyle name="Normal 34 6 5 3" xfId="35228" xr:uid="{62966D8F-C09D-4B2E-AB74-8F1A6165C9DB}"/>
    <cellStyle name="Normal 34 6 5 4" xfId="35229" xr:uid="{9A804A0F-25B4-41AA-A0A6-BD8D52579B20}"/>
    <cellStyle name="Normal 34 6 5 5" xfId="35230" xr:uid="{2B7B1939-FB5E-440D-AB5A-579F251E767F}"/>
    <cellStyle name="Normal 34 6 5 6" xfId="35231" xr:uid="{4DB37E11-9865-4164-91E8-8A795DB05831}"/>
    <cellStyle name="Normal 34 6 6" xfId="35232" xr:uid="{AE15F986-78C7-4DC8-A144-16CED54ECE91}"/>
    <cellStyle name="Normal 34 6 6 2" xfId="35233" xr:uid="{155C90FD-8797-4C28-9CDA-AF38B852E399}"/>
    <cellStyle name="Normal 34 6 6 3" xfId="35234" xr:uid="{25A8283F-F388-42F9-8AA5-066D7B1B5629}"/>
    <cellStyle name="Normal 34 6 6 4" xfId="35235" xr:uid="{68AB1C68-3616-48F5-85E2-94CC08EA81DD}"/>
    <cellStyle name="Normal 34 6 6 5" xfId="35236" xr:uid="{5B7969CB-0054-4157-AEF1-C8855F368350}"/>
    <cellStyle name="Normal 34 6 6 6" xfId="35237" xr:uid="{57F5524D-691D-4E6B-B892-02156D0E6831}"/>
    <cellStyle name="Normal 34 6 7" xfId="35238" xr:uid="{291C6E5C-5181-4803-B95E-BFF4AA1FAD4E}"/>
    <cellStyle name="Normal 34 6 7 2" xfId="35239" xr:uid="{C7ABB5DB-CD18-4BA6-AB9E-F5028A92F03B}"/>
    <cellStyle name="Normal 34 6 7 3" xfId="35240" xr:uid="{6DDD4BDE-E0BF-4360-9752-F654FD83D96C}"/>
    <cellStyle name="Normal 34 6 7 4" xfId="35241" xr:uid="{48FF51F9-CC73-463B-822A-D2A6D80F325A}"/>
    <cellStyle name="Normal 34 6 7 5" xfId="35242" xr:uid="{6710E016-85E3-49B6-B559-96C933476A47}"/>
    <cellStyle name="Normal 34 6 7 6" xfId="35243" xr:uid="{934A47B6-0BDB-4C3D-850C-6B217E70F04A}"/>
    <cellStyle name="Normal 34 6 8" xfId="35244" xr:uid="{BB1E82FF-5CE6-41DF-8C0A-17DD1E7A61AD}"/>
    <cellStyle name="Normal 34 6 8 2" xfId="35245" xr:uid="{AD838637-37EE-4BEB-B8DD-CF8D8647A190}"/>
    <cellStyle name="Normal 34 6 8 3" xfId="35246" xr:uid="{F75DB539-0995-45DD-9FC8-5FCE52D5B35C}"/>
    <cellStyle name="Normal 34 6 8 4" xfId="35247" xr:uid="{B887910F-AAF4-4AD4-9FE8-F62800038B17}"/>
    <cellStyle name="Normal 34 6 8 5" xfId="35248" xr:uid="{0EF81AC3-04F6-4238-9296-ACAF608AC4F5}"/>
    <cellStyle name="Normal 34 6 8 6" xfId="35249" xr:uid="{B6949736-A298-47E7-BA41-5A6CC4EF48C4}"/>
    <cellStyle name="Normal 34 6 9" xfId="35250" xr:uid="{F8C062EB-3F2F-435C-9FDC-8212169A81E8}"/>
    <cellStyle name="Normal 34 7" xfId="35251" xr:uid="{44EB733E-AC65-4236-8DB1-624D2337A73E}"/>
    <cellStyle name="Normal 34 7 10" xfId="35252" xr:uid="{39716487-A140-4929-A7E3-7038B1921505}"/>
    <cellStyle name="Normal 34 7 11" xfId="35253" xr:uid="{111308B9-D953-4E00-A876-EF06012B6ADD}"/>
    <cellStyle name="Normal 34 7 12" xfId="35254" xr:uid="{6659AA0C-C89E-4227-BCE4-8F765ABD0AB8}"/>
    <cellStyle name="Normal 34 7 13" xfId="35255" xr:uid="{6B24A736-4E8F-46DE-920F-E99ED9AA354A}"/>
    <cellStyle name="Normal 34 7 2" xfId="35256" xr:uid="{C66AE953-043A-4890-866A-B945C0DD7A67}"/>
    <cellStyle name="Normal 34 7 2 2" xfId="35257" xr:uid="{3FAE8E80-AE4B-40BE-A8B6-465C892667AD}"/>
    <cellStyle name="Normal 34 7 2 3" xfId="35258" xr:uid="{CA2AEBDE-B29E-4255-B5C0-AB7CB57FDA15}"/>
    <cellStyle name="Normal 34 7 2 4" xfId="35259" xr:uid="{32415CAE-A19F-4255-9047-40C029C6D156}"/>
    <cellStyle name="Normal 34 7 2 5" xfId="35260" xr:uid="{4AFA7F94-8F8B-4A1B-81AF-C9CCB7A5ED38}"/>
    <cellStyle name="Normal 34 7 2 6" xfId="35261" xr:uid="{064DA695-5C96-4095-B75B-F89087D2CD03}"/>
    <cellStyle name="Normal 34 7 3" xfId="35262" xr:uid="{080A028F-3C10-493E-A0B5-59DFD7DA1026}"/>
    <cellStyle name="Normal 34 7 3 2" xfId="35263" xr:uid="{015EBB0C-F174-4D52-ABB6-F90364182E4E}"/>
    <cellStyle name="Normal 34 7 3 3" xfId="35264" xr:uid="{54687B7A-0739-4AD1-AA36-33CECD9CB3EC}"/>
    <cellStyle name="Normal 34 7 3 4" xfId="35265" xr:uid="{DB7932DB-FAE8-4C2A-8A8E-61A36F908C13}"/>
    <cellStyle name="Normal 34 7 3 5" xfId="35266" xr:uid="{F61AFCB4-CA48-4752-8C33-B13E9AF123A0}"/>
    <cellStyle name="Normal 34 7 3 6" xfId="35267" xr:uid="{8E15D1FA-4A4E-4E3C-8D80-6A8E27144C76}"/>
    <cellStyle name="Normal 34 7 4" xfId="35268" xr:uid="{A1D92F78-43C1-4C4E-B6A0-330DC7397441}"/>
    <cellStyle name="Normal 34 7 4 2" xfId="35269" xr:uid="{ECC86693-4C38-45C2-B0F0-0EA6C08D5E71}"/>
    <cellStyle name="Normal 34 7 4 3" xfId="35270" xr:uid="{3E0BB21E-CC5C-48C2-BCB7-D6C86919CDEF}"/>
    <cellStyle name="Normal 34 7 4 4" xfId="35271" xr:uid="{EE461804-073A-4B70-910A-7A8FFA82ECED}"/>
    <cellStyle name="Normal 34 7 4 5" xfId="35272" xr:uid="{93C2EFB4-6219-40FA-9717-1994F86486A1}"/>
    <cellStyle name="Normal 34 7 4 6" xfId="35273" xr:uid="{5BDF8A84-CC1B-4C1B-8E1F-243787A3EC3D}"/>
    <cellStyle name="Normal 34 7 5" xfId="35274" xr:uid="{96C30FD5-F5D8-42DA-89DD-66724811F6D4}"/>
    <cellStyle name="Normal 34 7 5 2" xfId="35275" xr:uid="{DBA0F849-D186-40B9-89F2-F804EE65E4D5}"/>
    <cellStyle name="Normal 34 7 5 3" xfId="35276" xr:uid="{5254C514-90A7-442E-8594-6030F674763A}"/>
    <cellStyle name="Normal 34 7 5 4" xfId="35277" xr:uid="{956B5050-6EAB-4C69-AFCF-23A59E8DE2A3}"/>
    <cellStyle name="Normal 34 7 5 5" xfId="35278" xr:uid="{97326CD7-06D9-4A0E-9A8C-64DD1DAFDCA6}"/>
    <cellStyle name="Normal 34 7 5 6" xfId="35279" xr:uid="{FF896FFA-4AAC-4C2C-9971-1B780D09078A}"/>
    <cellStyle name="Normal 34 7 6" xfId="35280" xr:uid="{AF5473ED-E124-4ECB-9418-0C7FF8E547A9}"/>
    <cellStyle name="Normal 34 7 6 2" xfId="35281" xr:uid="{C9DBE386-B7D4-44F3-A217-D87479E2C72A}"/>
    <cellStyle name="Normal 34 7 6 3" xfId="35282" xr:uid="{D485C037-C4DE-4098-AC96-C4CAE590E459}"/>
    <cellStyle name="Normal 34 7 6 4" xfId="35283" xr:uid="{016EB45F-593B-44D2-94F4-158BB343F174}"/>
    <cellStyle name="Normal 34 7 6 5" xfId="35284" xr:uid="{4A31C64B-88B5-4DD5-8A75-62EDEF939D01}"/>
    <cellStyle name="Normal 34 7 6 6" xfId="35285" xr:uid="{F76BC5D6-EBF3-4C91-9FE4-4E0F54843AE2}"/>
    <cellStyle name="Normal 34 7 7" xfId="35286" xr:uid="{75264EA6-90BB-494D-B23F-B9DD9AA9BCA9}"/>
    <cellStyle name="Normal 34 7 7 2" xfId="35287" xr:uid="{5A2C3675-1535-43B4-BF11-7697673E19E2}"/>
    <cellStyle name="Normal 34 7 7 3" xfId="35288" xr:uid="{401F70C3-E0AC-4494-85DC-17082F35C0AA}"/>
    <cellStyle name="Normal 34 7 7 4" xfId="35289" xr:uid="{F5E11F8C-E546-413F-A6B2-350BAC40C2AB}"/>
    <cellStyle name="Normal 34 7 7 5" xfId="35290" xr:uid="{5395193E-2AAB-4900-A871-80E26C60F72E}"/>
    <cellStyle name="Normal 34 7 7 6" xfId="35291" xr:uid="{4783BAA7-6C76-4103-83A3-593578C6BFE4}"/>
    <cellStyle name="Normal 34 7 8" xfId="35292" xr:uid="{B41C1546-F2D9-49B5-8CB0-9CAA79CE1DA6}"/>
    <cellStyle name="Normal 34 7 8 2" xfId="35293" xr:uid="{A666BC97-82B6-4994-95E4-82B2755A7B1A}"/>
    <cellStyle name="Normal 34 7 8 3" xfId="35294" xr:uid="{059BF68A-4D99-4E50-85B0-269FF71BB60D}"/>
    <cellStyle name="Normal 34 7 8 4" xfId="35295" xr:uid="{D7736341-90D6-4CBA-86B5-E08BAB981A31}"/>
    <cellStyle name="Normal 34 7 8 5" xfId="35296" xr:uid="{CC09DF66-5A22-4AEE-A510-A19A4C90883D}"/>
    <cellStyle name="Normal 34 7 8 6" xfId="35297" xr:uid="{BE76EF6A-4686-4D37-858E-55C4BE520BE7}"/>
    <cellStyle name="Normal 34 7 9" xfId="35298" xr:uid="{54D0719D-224E-40AB-AFFA-7D7898E9683F}"/>
    <cellStyle name="Normal 34 8" xfId="35299" xr:uid="{4B98AC09-3497-49AD-BAAC-30C0FFC021CF}"/>
    <cellStyle name="Normal 34 8 10" xfId="35300" xr:uid="{4CD23E61-5AF4-4F78-97D2-756E95EF5B2F}"/>
    <cellStyle name="Normal 34 8 11" xfId="35301" xr:uid="{A29047BC-5D63-4C37-B9A9-871B0DC9750E}"/>
    <cellStyle name="Normal 34 8 12" xfId="35302" xr:uid="{EA98D95C-A3A9-46FD-9A67-DD4234523E84}"/>
    <cellStyle name="Normal 34 8 13" xfId="35303" xr:uid="{ECFBBA81-B07D-4C76-ACC1-D358161FA666}"/>
    <cellStyle name="Normal 34 8 2" xfId="35304" xr:uid="{3E283C47-8AE5-42F2-A01F-3B6E6D764672}"/>
    <cellStyle name="Normal 34 8 2 2" xfId="35305" xr:uid="{62E0FD4B-C5C6-43E1-899B-FEDFDB476441}"/>
    <cellStyle name="Normal 34 8 2 3" xfId="35306" xr:uid="{5EB2E408-A587-4099-8024-2E6018AE5F21}"/>
    <cellStyle name="Normal 34 8 2 4" xfId="35307" xr:uid="{DB437997-D2D2-4284-9E35-8745D9C279B2}"/>
    <cellStyle name="Normal 34 8 2 5" xfId="35308" xr:uid="{7DB97AAC-6C18-4DB1-88E6-F3177C061063}"/>
    <cellStyle name="Normal 34 8 2 6" xfId="35309" xr:uid="{FA223904-4D76-4779-866D-73BFAF726451}"/>
    <cellStyle name="Normal 34 8 3" xfId="35310" xr:uid="{5F44CD5B-A971-446A-BD37-299B9366578B}"/>
    <cellStyle name="Normal 34 8 3 2" xfId="35311" xr:uid="{D72CE0EE-D0BC-4285-A5DB-2C9573C952E6}"/>
    <cellStyle name="Normal 34 8 3 3" xfId="35312" xr:uid="{B0EB0637-96FC-4B4F-BC1C-79880305FF13}"/>
    <cellStyle name="Normal 34 8 3 4" xfId="35313" xr:uid="{96D9BCE4-8064-47EC-A4E7-045EED7AF5B7}"/>
    <cellStyle name="Normal 34 8 3 5" xfId="35314" xr:uid="{480B6F4A-E0CD-4BF2-849C-6EF52149B230}"/>
    <cellStyle name="Normal 34 8 3 6" xfId="35315" xr:uid="{C7DFA21A-266E-4F2A-953E-970CA8D967FD}"/>
    <cellStyle name="Normal 34 8 4" xfId="35316" xr:uid="{207B9A60-A5D8-48F5-AFC7-6E1B36448AD9}"/>
    <cellStyle name="Normal 34 8 4 2" xfId="35317" xr:uid="{65209674-6CB6-4E8B-AA09-3125967FA039}"/>
    <cellStyle name="Normal 34 8 4 3" xfId="35318" xr:uid="{FFE732FF-D0EB-4A41-ABBA-565C3160E451}"/>
    <cellStyle name="Normal 34 8 4 4" xfId="35319" xr:uid="{C046A165-B91B-4176-838F-A18BEA807EF3}"/>
    <cellStyle name="Normal 34 8 4 5" xfId="35320" xr:uid="{88462125-4B7D-4D40-AC34-B649109AA25E}"/>
    <cellStyle name="Normal 34 8 4 6" xfId="35321" xr:uid="{4B06D789-0E58-49A3-A960-EC077C90D7C4}"/>
    <cellStyle name="Normal 34 8 5" xfId="35322" xr:uid="{2524FA6E-CC6A-4470-8B69-DC7D404BD955}"/>
    <cellStyle name="Normal 34 8 5 2" xfId="35323" xr:uid="{B7C4795F-A2C3-4010-AFEE-E6185838D9EB}"/>
    <cellStyle name="Normal 34 8 5 3" xfId="35324" xr:uid="{8FBA08EF-C6CD-4993-A38C-52ACB93476FF}"/>
    <cellStyle name="Normal 34 8 5 4" xfId="35325" xr:uid="{E2AD3B62-BF06-4ED6-B4CB-E713D18F7610}"/>
    <cellStyle name="Normal 34 8 5 5" xfId="35326" xr:uid="{74BF4578-8582-4B21-A8C7-504E4FEA7921}"/>
    <cellStyle name="Normal 34 8 5 6" xfId="35327" xr:uid="{2B29F7A0-52DA-41BE-82B4-CA6C12805B6D}"/>
    <cellStyle name="Normal 34 8 6" xfId="35328" xr:uid="{9FB5A566-5686-45CC-91DA-46A73A651279}"/>
    <cellStyle name="Normal 34 8 6 2" xfId="35329" xr:uid="{206ECD29-EC3E-45FC-8F5D-85D15E6F1C12}"/>
    <cellStyle name="Normal 34 8 6 3" xfId="35330" xr:uid="{6EFE9E8F-B1C9-4310-A067-4BA55C8DBF80}"/>
    <cellStyle name="Normal 34 8 6 4" xfId="35331" xr:uid="{333E5EDB-6E2D-404F-B9D7-D673DFF67B51}"/>
    <cellStyle name="Normal 34 8 6 5" xfId="35332" xr:uid="{147D3BD8-FCBC-4AFF-B1D1-165AB7041FF4}"/>
    <cellStyle name="Normal 34 8 6 6" xfId="35333" xr:uid="{7475715A-A47C-46A0-B3A8-787353B5C22A}"/>
    <cellStyle name="Normal 34 8 7" xfId="35334" xr:uid="{1336221B-FB77-4E9F-BF25-70C375C674E1}"/>
    <cellStyle name="Normal 34 8 7 2" xfId="35335" xr:uid="{5EB0BFA6-700A-4088-BBE1-0E80DE591767}"/>
    <cellStyle name="Normal 34 8 7 3" xfId="35336" xr:uid="{9B065A41-E139-496D-8ACC-19EF7A91B9A0}"/>
    <cellStyle name="Normal 34 8 7 4" xfId="35337" xr:uid="{E97D9967-C8F9-4F7A-9DDB-AD9739E65DC2}"/>
    <cellStyle name="Normal 34 8 7 5" xfId="35338" xr:uid="{4FD9A8EB-BE9C-4886-BE71-9DB98A3DCA7B}"/>
    <cellStyle name="Normal 34 8 7 6" xfId="35339" xr:uid="{AB65DD5A-75CB-4447-8CE2-E7E9E338F67D}"/>
    <cellStyle name="Normal 34 8 8" xfId="35340" xr:uid="{EDC651FB-C045-47AE-8233-1D8FF8D5F6A6}"/>
    <cellStyle name="Normal 34 8 8 2" xfId="35341" xr:uid="{EE763696-EC30-4579-8DEE-A1A33ACFC02A}"/>
    <cellStyle name="Normal 34 8 8 3" xfId="35342" xr:uid="{611C734E-5D79-4AC5-8245-43D10F748FDA}"/>
    <cellStyle name="Normal 34 8 8 4" xfId="35343" xr:uid="{1ACFBD03-E74B-46E3-B143-FF73BC394F03}"/>
    <cellStyle name="Normal 34 8 8 5" xfId="35344" xr:uid="{98EB95D7-302B-4286-8FC0-408EE00DEFD6}"/>
    <cellStyle name="Normal 34 8 8 6" xfId="35345" xr:uid="{2190C738-9EAB-4AC5-A58A-53E1518824B0}"/>
    <cellStyle name="Normal 34 8 9" xfId="35346" xr:uid="{AF9D486C-1D29-4108-9B55-F2341264B847}"/>
    <cellStyle name="Normal 34 9" xfId="35347" xr:uid="{D810E691-F582-4F25-B7F7-396EDA48742F}"/>
    <cellStyle name="Normal 34 9 10" xfId="35348" xr:uid="{4087230C-F4FC-466D-A422-2C116E4B7561}"/>
    <cellStyle name="Normal 34 9 11" xfId="35349" xr:uid="{D0B73E9A-2A55-4387-BA84-8A47BFD3ACA6}"/>
    <cellStyle name="Normal 34 9 12" xfId="35350" xr:uid="{40905A2A-0CDA-4DD2-961B-FD344A18BCAB}"/>
    <cellStyle name="Normal 34 9 13" xfId="35351" xr:uid="{3F3F5A80-E28E-4794-9080-E383E683D2DD}"/>
    <cellStyle name="Normal 34 9 2" xfId="35352" xr:uid="{5B6DE5C2-A795-402D-A985-7B0CFDAF5D1C}"/>
    <cellStyle name="Normal 34 9 2 2" xfId="35353" xr:uid="{67EE5867-4CBC-469F-95D5-482053B173B1}"/>
    <cellStyle name="Normal 34 9 2 3" xfId="35354" xr:uid="{FB31D6CA-CCB2-4682-AC95-FA4AD34D2037}"/>
    <cellStyle name="Normal 34 9 2 4" xfId="35355" xr:uid="{87EDCDC6-FDFF-4BDE-9D3B-C178ADA77FB9}"/>
    <cellStyle name="Normal 34 9 2 5" xfId="35356" xr:uid="{CE0037D8-7958-4C2A-A8B2-C535EA2F2EA9}"/>
    <cellStyle name="Normal 34 9 2 6" xfId="35357" xr:uid="{581DB855-9314-4EFC-87E4-5D858CF2D1D9}"/>
    <cellStyle name="Normal 34 9 3" xfId="35358" xr:uid="{70C170A8-6645-4B85-B576-1ACD8FB99D85}"/>
    <cellStyle name="Normal 34 9 3 2" xfId="35359" xr:uid="{AA71AA40-2D1A-431F-8899-523AF5F679D2}"/>
    <cellStyle name="Normal 34 9 3 3" xfId="35360" xr:uid="{ADA94A8B-C004-4589-99F7-768E2DD17680}"/>
    <cellStyle name="Normal 34 9 3 4" xfId="35361" xr:uid="{5EC7C2B2-4C66-44A9-B38F-BD165959287F}"/>
    <cellStyle name="Normal 34 9 3 5" xfId="35362" xr:uid="{3A478064-5503-473E-96EB-DABCFAECBDBF}"/>
    <cellStyle name="Normal 34 9 3 6" xfId="35363" xr:uid="{EB2DCF2D-44D0-4D15-9E93-55AFC33C8CEE}"/>
    <cellStyle name="Normal 34 9 4" xfId="35364" xr:uid="{DA226C19-7D31-4D09-AB3C-A38F5EDA3B95}"/>
    <cellStyle name="Normal 34 9 4 2" xfId="35365" xr:uid="{CEA8EF30-48F5-4DF3-8164-24A8E1A21D44}"/>
    <cellStyle name="Normal 34 9 4 3" xfId="35366" xr:uid="{20EAF1CB-A7AA-4BCA-9AD5-F6CD9195E5E4}"/>
    <cellStyle name="Normal 34 9 4 4" xfId="35367" xr:uid="{B866E4D7-3D4B-4893-B8F4-D8D6A27878DB}"/>
    <cellStyle name="Normal 34 9 4 5" xfId="35368" xr:uid="{CBABADD0-2CFD-4A72-91CD-612A339F12C3}"/>
    <cellStyle name="Normal 34 9 4 6" xfId="35369" xr:uid="{F3ABCA79-0BD6-43F9-8B4D-CA5FAEF65D6F}"/>
    <cellStyle name="Normal 34 9 5" xfId="35370" xr:uid="{2176E1CD-8C29-45B5-B660-5DA97034CB7A}"/>
    <cellStyle name="Normal 34 9 5 2" xfId="35371" xr:uid="{6DA6C01C-0716-4681-B074-70B8303E8955}"/>
    <cellStyle name="Normal 34 9 5 3" xfId="35372" xr:uid="{2EFF5793-5B91-4A74-B2AD-63F2794D6CB3}"/>
    <cellStyle name="Normal 34 9 5 4" xfId="35373" xr:uid="{9C6D2FD5-07B7-43D7-8ECE-9B288CC8F771}"/>
    <cellStyle name="Normal 34 9 5 5" xfId="35374" xr:uid="{BE4ECBA0-21FA-4C30-BC17-E23886BFC2B6}"/>
    <cellStyle name="Normal 34 9 5 6" xfId="35375" xr:uid="{4B51CB07-DC31-4545-94BB-4F92AA3FF00D}"/>
    <cellStyle name="Normal 34 9 6" xfId="35376" xr:uid="{FAC6CBD9-F112-44BC-87E9-421B62A94913}"/>
    <cellStyle name="Normal 34 9 6 2" xfId="35377" xr:uid="{50663B5E-54F4-48F6-BFF6-7E763FD3D291}"/>
    <cellStyle name="Normal 34 9 6 3" xfId="35378" xr:uid="{3AC880F0-BD58-4656-B31C-F482FB2BCCE1}"/>
    <cellStyle name="Normal 34 9 6 4" xfId="35379" xr:uid="{C6C8018C-671D-4973-B967-D4723C6750BA}"/>
    <cellStyle name="Normal 34 9 6 5" xfId="35380" xr:uid="{8A841A03-9FAB-4981-985C-58EAC6A7B463}"/>
    <cellStyle name="Normal 34 9 6 6" xfId="35381" xr:uid="{AA6B5593-5AC5-49BF-8A5B-2E45F3E5C4B8}"/>
    <cellStyle name="Normal 34 9 7" xfId="35382" xr:uid="{82D9D5BB-A0EB-43E9-B1CF-0C035181006F}"/>
    <cellStyle name="Normal 34 9 7 2" xfId="35383" xr:uid="{39804BA9-00E7-4595-A533-42E2C72765C1}"/>
    <cellStyle name="Normal 34 9 7 3" xfId="35384" xr:uid="{9C290FC1-3844-49D4-A1CD-E3D10F15640A}"/>
    <cellStyle name="Normal 34 9 7 4" xfId="35385" xr:uid="{3FA23891-C90C-47DA-BCB7-F0C50D3F3DEA}"/>
    <cellStyle name="Normal 34 9 7 5" xfId="35386" xr:uid="{0EEA0431-A276-4168-91C3-5EE28FCFE2F4}"/>
    <cellStyle name="Normal 34 9 7 6" xfId="35387" xr:uid="{6EC47693-077C-472B-9B6D-6DA7EB90B2DE}"/>
    <cellStyle name="Normal 34 9 8" xfId="35388" xr:uid="{1802274E-1BFA-42DE-868A-48692D05EB74}"/>
    <cellStyle name="Normal 34 9 8 2" xfId="35389" xr:uid="{F5E4CB4B-DA52-4A34-B319-CFED7B48AEA9}"/>
    <cellStyle name="Normal 34 9 8 3" xfId="35390" xr:uid="{D7571639-12F1-4A5A-829C-7F11FD8858A9}"/>
    <cellStyle name="Normal 34 9 8 4" xfId="35391" xr:uid="{83404123-C792-486A-9E6D-EDF8BEA83522}"/>
    <cellStyle name="Normal 34 9 8 5" xfId="35392" xr:uid="{C251BA33-160D-43CE-A0D3-3BCC9C4F2EAB}"/>
    <cellStyle name="Normal 34 9 8 6" xfId="35393" xr:uid="{FFD88695-7D60-4770-9915-F086FB41FB69}"/>
    <cellStyle name="Normal 34 9 9" xfId="35394" xr:uid="{C0CA602F-50CF-4896-AA12-4A64C35B26A4}"/>
    <cellStyle name="Normal 35" xfId="35395" xr:uid="{C9C755F6-259C-46C6-8CE2-542E5AC49777}"/>
    <cellStyle name="Normal 35 10" xfId="35396" xr:uid="{BDE60752-DAB6-4168-B27F-44AC4345776F}"/>
    <cellStyle name="Normal 35 11" xfId="35397" xr:uid="{D687C116-0DF4-4DF8-844D-896FCB034708}"/>
    <cellStyle name="Normal 35 12" xfId="35398" xr:uid="{D9588060-F780-4940-A8B2-E5D5904209DD}"/>
    <cellStyle name="Normal 35 13" xfId="35399" xr:uid="{8A060747-EF8C-4BE9-91C3-5538B37B3AE5}"/>
    <cellStyle name="Normal 35 14" xfId="35400" xr:uid="{2A9B1904-0DAB-4E4E-BE35-BE175AEF584A}"/>
    <cellStyle name="Normal 35 15" xfId="35401" xr:uid="{0E31A714-B9BA-477F-ADB0-C4CE95793163}"/>
    <cellStyle name="Normal 35 16" xfId="35402" xr:uid="{6854CF05-24F4-4477-BFCC-7C973A72FBE0}"/>
    <cellStyle name="Normal 35 17" xfId="35403" xr:uid="{1F30F9C7-E90C-4B1E-88C5-F6807079AF1B}"/>
    <cellStyle name="Normal 35 18" xfId="35404" xr:uid="{72A996D2-4EB7-46E2-AF0A-7452732E32A7}"/>
    <cellStyle name="Normal 35 19" xfId="35405" xr:uid="{6AD810AB-71B2-4439-A553-C27A6CC55105}"/>
    <cellStyle name="Normal 35 2" xfId="35406" xr:uid="{36956C1B-E719-4A0C-986D-3602AD33CA87}"/>
    <cellStyle name="Normal 35 20" xfId="35407" xr:uid="{A70E85B4-CCB7-47C3-9590-D073BA880288}"/>
    <cellStyle name="Normal 35 21" xfId="35408" xr:uid="{8BFA872A-92E2-456B-8A0E-CF9259BF729F}"/>
    <cellStyle name="Normal 35 22" xfId="35409" xr:uid="{21423EFD-FB2D-4FB7-99A1-7F2FDADBC6AD}"/>
    <cellStyle name="Normal 35 23" xfId="35410" xr:uid="{B6F276AB-1F10-42D7-96F1-99A93518540C}"/>
    <cellStyle name="Normal 35 24" xfId="35411" xr:uid="{04BA8419-7A9D-4BD4-BEBE-7BB143A949AE}"/>
    <cellStyle name="Normal 35 25" xfId="35412" xr:uid="{24C869A6-3E29-4801-9A79-E041E9D6926D}"/>
    <cellStyle name="Normal 35 26" xfId="35413" xr:uid="{E551B377-F3B2-4AEC-8EB4-EB140B3D04F2}"/>
    <cellStyle name="Normal 35 27" xfId="35414" xr:uid="{1F7A508C-3CD7-41AD-ADDE-6DC228DEB41A}"/>
    <cellStyle name="Normal 35 28" xfId="35415" xr:uid="{4B8C7FFA-C434-4682-8F62-55F1D0C8BFCB}"/>
    <cellStyle name="Normal 35 29" xfId="35416" xr:uid="{73F8CEFD-B4F0-4C0A-96B2-425880414D73}"/>
    <cellStyle name="Normal 35 3" xfId="35417" xr:uid="{FC6649CE-9E03-4214-8D43-88316032679B}"/>
    <cellStyle name="Normal 35 30" xfId="35418" xr:uid="{689FA2A5-47D5-4DE9-AE23-D118615187DB}"/>
    <cellStyle name="Normal 35 31" xfId="35419" xr:uid="{4347F7A4-268F-48E1-9ED5-7EBF36739CF1}"/>
    <cellStyle name="Normal 35 32" xfId="35420" xr:uid="{4A1471CF-74B4-4F67-8719-9951F86E0FF0}"/>
    <cellStyle name="Normal 35 33" xfId="35421" xr:uid="{92094B15-E8CF-4BC8-B7ED-4CB5986D0FA3}"/>
    <cellStyle name="Normal 35 34" xfId="35422" xr:uid="{793B7FD2-C206-4676-BE26-D335B3EB3BF9}"/>
    <cellStyle name="Normal 35 35" xfId="35423" xr:uid="{265FA698-E021-47E1-A891-A8256D50B1F3}"/>
    <cellStyle name="Normal 35 36" xfId="35424" xr:uid="{B5EB096A-A869-4BF9-86FE-58F3D1321506}"/>
    <cellStyle name="Normal 35 37" xfId="35425" xr:uid="{1602D9D8-7196-4CBC-8CCA-15D9121254D5}"/>
    <cellStyle name="Normal 35 38" xfId="35426" xr:uid="{F7894954-FF91-4F3C-BA90-461FA525AFFA}"/>
    <cellStyle name="Normal 35 39" xfId="35427" xr:uid="{9375D25F-C192-4FFF-A14D-A1924CB11BA2}"/>
    <cellStyle name="Normal 35 4" xfId="35428" xr:uid="{690A4BCE-84F4-4E95-A691-6BB22535353B}"/>
    <cellStyle name="Normal 35 40" xfId="35429" xr:uid="{0C1CCEF3-AFE3-4CEA-823B-67C61DD7A0A5}"/>
    <cellStyle name="Normal 35 41" xfId="35430" xr:uid="{B560EB3C-0752-430B-9CE5-FF6F30B2805F}"/>
    <cellStyle name="Normal 35 42" xfId="35431" xr:uid="{BB6C166E-B5D6-452D-B23C-CA2EC8FC0DAD}"/>
    <cellStyle name="Normal 35 43" xfId="35432" xr:uid="{9171ADB6-D803-44BA-97B2-BDDA364B394C}"/>
    <cellStyle name="Normal 35 5" xfId="35433" xr:uid="{41930FB4-8F02-46B3-9D7B-6DB6B7A7E2E8}"/>
    <cellStyle name="Normal 35 6" xfId="35434" xr:uid="{122385C3-7B2D-4D1B-B831-844380E0863E}"/>
    <cellStyle name="Normal 35 7" xfId="35435" xr:uid="{3C26BCA3-40FC-4E73-A8BE-13ACA3EC1F26}"/>
    <cellStyle name="Normal 35 8" xfId="35436" xr:uid="{50096E23-F8CD-423D-8355-756B9DC4F669}"/>
    <cellStyle name="Normal 35 9" xfId="35437" xr:uid="{98F2497C-18B9-4A1B-926E-53044CAB1CC6}"/>
    <cellStyle name="Normal 36" xfId="35438" xr:uid="{797EE6BF-708E-4C15-B40A-CD03808C72EB}"/>
    <cellStyle name="Normal 36 2" xfId="35439" xr:uid="{4B182C10-1803-4C05-89C3-A57F292AC627}"/>
    <cellStyle name="Normal 37" xfId="35440" xr:uid="{0851F1B8-A664-4CF4-B265-AFA9E2277E62}"/>
    <cellStyle name="Normal 37 2" xfId="35441" xr:uid="{432DB010-105C-4C68-933C-C2A406A41A36}"/>
    <cellStyle name="Normal 38" xfId="35442" xr:uid="{AC7124EC-5FA5-4A86-9760-0098327754FE}"/>
    <cellStyle name="Normal 38 2" xfId="35443" xr:uid="{696CEDAA-C8AF-4A25-85EA-5F8DC9C423BB}"/>
    <cellStyle name="Normal 39" xfId="35444" xr:uid="{25CD8160-85EE-4237-9CC5-434CC3FF02C3}"/>
    <cellStyle name="Normal 39 10" xfId="35445" xr:uid="{778E95D0-02A9-49A7-8916-32CFBD31569C}"/>
    <cellStyle name="Normal 39 11" xfId="35446" xr:uid="{2B5CD2FC-418D-43D5-815F-69768EFFB5BC}"/>
    <cellStyle name="Normal 39 12" xfId="35447" xr:uid="{F5962ACC-02EA-41AE-9FC3-A7FEEDD7624D}"/>
    <cellStyle name="Normal 39 13" xfId="35448" xr:uid="{313117B8-1DE8-4B9A-BBE6-19925AFC31FF}"/>
    <cellStyle name="Normal 39 2" xfId="35449" xr:uid="{752964DB-1BE6-4FEC-9B53-713D101FBE28}"/>
    <cellStyle name="Normal 39 2 2" xfId="35450" xr:uid="{A10EA149-9E9C-41F0-A6D8-F250F8DD59F1}"/>
    <cellStyle name="Normal 39 2 3" xfId="35451" xr:uid="{5407818D-41AD-4FF2-96CF-D8EC1C13EC95}"/>
    <cellStyle name="Normal 39 2 4" xfId="35452" xr:uid="{D8E02CC9-5941-41F1-ADEB-9A5BEFCC922B}"/>
    <cellStyle name="Normal 39 2 5" xfId="35453" xr:uid="{4CEB0FEE-7207-4967-9B7E-36B4F3F000CD}"/>
    <cellStyle name="Normal 39 2 6" xfId="35454" xr:uid="{4A0CF66B-A7BF-4909-93EF-0C3026FE2A58}"/>
    <cellStyle name="Normal 39 3" xfId="35455" xr:uid="{276FE847-54C2-4BA5-8B18-4F3752591E73}"/>
    <cellStyle name="Normal 39 3 2" xfId="35456" xr:uid="{54235B7E-ACD9-416A-AE7B-7CEB730C8581}"/>
    <cellStyle name="Normal 39 3 3" xfId="35457" xr:uid="{A51927C5-0B56-4535-B1F4-EA49B945FCB1}"/>
    <cellStyle name="Normal 39 3 4" xfId="35458" xr:uid="{69237BBD-17F5-4165-88AA-BEA4DDB85E19}"/>
    <cellStyle name="Normal 39 3 5" xfId="35459" xr:uid="{0AAB8306-FFBC-4D97-A098-2116EC51142B}"/>
    <cellStyle name="Normal 39 3 6" xfId="35460" xr:uid="{483284F5-F97A-48EE-8DD5-C44942F8DF55}"/>
    <cellStyle name="Normal 39 4" xfId="35461" xr:uid="{3F784052-89F3-41B7-A262-BF23C770B6BB}"/>
    <cellStyle name="Normal 39 4 2" xfId="35462" xr:uid="{4957B989-3A5B-49CE-B52D-2515E48F7296}"/>
    <cellStyle name="Normal 39 4 3" xfId="35463" xr:uid="{047BBBA7-D7F6-428A-ABE4-FC53FDC60F87}"/>
    <cellStyle name="Normal 39 4 4" xfId="35464" xr:uid="{7CFA466E-7934-4276-B089-E666F32636C5}"/>
    <cellStyle name="Normal 39 4 5" xfId="35465" xr:uid="{FC3F12F3-FC9B-4A51-B49F-51E293CD6516}"/>
    <cellStyle name="Normal 39 4 6" xfId="35466" xr:uid="{36C08D99-6131-4877-A75E-B60E29A64D17}"/>
    <cellStyle name="Normal 39 5" xfId="35467" xr:uid="{349D9671-192A-4BA1-AA83-12D2E2A3EC9E}"/>
    <cellStyle name="Normal 39 5 2" xfId="35468" xr:uid="{95F32DD7-AF5A-4B3B-BE84-22C19ECE9CAC}"/>
    <cellStyle name="Normal 39 5 3" xfId="35469" xr:uid="{29F36183-B7AC-46EE-9DE8-DDB60B031A6C}"/>
    <cellStyle name="Normal 39 5 4" xfId="35470" xr:uid="{A56383BC-D830-404C-8695-E647FF75D5EA}"/>
    <cellStyle name="Normal 39 5 5" xfId="35471" xr:uid="{8B586F94-6EFC-4564-9D98-21EEC13103C3}"/>
    <cellStyle name="Normal 39 5 6" xfId="35472" xr:uid="{BD7BB636-A5EF-4696-A88E-BB831AD68180}"/>
    <cellStyle name="Normal 39 6" xfId="35473" xr:uid="{95475254-F2CA-4990-8098-C6D152EAD198}"/>
    <cellStyle name="Normal 39 6 2" xfId="35474" xr:uid="{7E3F2467-1F42-4033-85E7-0FD5F9D22910}"/>
    <cellStyle name="Normal 39 6 3" xfId="35475" xr:uid="{D4BB5ACB-3565-49C3-9A30-4BAF81FD91A5}"/>
    <cellStyle name="Normal 39 6 4" xfId="35476" xr:uid="{F244646C-B42A-4B14-B2DB-B959D5CAEA1F}"/>
    <cellStyle name="Normal 39 6 5" xfId="35477" xr:uid="{FC856F56-1A60-4DA9-BDBE-92AE75E10931}"/>
    <cellStyle name="Normal 39 6 6" xfId="35478" xr:uid="{3BBB626C-4B80-4F6F-86AB-98BE7239CFB6}"/>
    <cellStyle name="Normal 39 7" xfId="35479" xr:uid="{AABB311C-78DB-4D2D-8860-EC202FB4FDC4}"/>
    <cellStyle name="Normal 39 7 2" xfId="35480" xr:uid="{17E50602-E81E-4B6B-8490-FC32EC915A49}"/>
    <cellStyle name="Normal 39 7 3" xfId="35481" xr:uid="{AD6CAD1E-89ED-42E1-BC5F-841420C9BBBD}"/>
    <cellStyle name="Normal 39 7 4" xfId="35482" xr:uid="{9D9DD9CD-8C31-473F-BF70-C8C71662D8E1}"/>
    <cellStyle name="Normal 39 7 5" xfId="35483" xr:uid="{D46373A1-C9F7-4081-BC9E-361BE5B77745}"/>
    <cellStyle name="Normal 39 7 6" xfId="35484" xr:uid="{0ECD675D-9FC5-4A7C-BED3-8E7DDA2F1BE2}"/>
    <cellStyle name="Normal 39 8" xfId="35485" xr:uid="{E8A9A257-33BF-441F-BB11-D155EF594C93}"/>
    <cellStyle name="Normal 39 8 2" xfId="35486" xr:uid="{523AFF62-368D-4236-925B-2268FBE1C9AC}"/>
    <cellStyle name="Normal 39 8 3" xfId="35487" xr:uid="{2850A278-EDE6-4121-8735-43F73210EA01}"/>
    <cellStyle name="Normal 39 8 4" xfId="35488" xr:uid="{1931808F-3A98-41A3-9689-7BF00C2D32CA}"/>
    <cellStyle name="Normal 39 8 5" xfId="35489" xr:uid="{CF03A8A0-96E6-41BA-8C73-1DFC91EC81B8}"/>
    <cellStyle name="Normal 39 8 6" xfId="35490" xr:uid="{7BB28780-49BB-4B6F-BA2C-878B57505B4C}"/>
    <cellStyle name="Normal 39 9" xfId="35491" xr:uid="{C021E7AA-AE8C-4AFE-9BA6-EABA75ACB081}"/>
    <cellStyle name="Normal 4" xfId="23" xr:uid="{0C9314AE-CEA3-459C-8D21-96BA0A63AF65}"/>
    <cellStyle name="Normal 4 10" xfId="35492" xr:uid="{84F5A6ED-0496-4440-A6CF-CBAFE4D32032}"/>
    <cellStyle name="Normal 4 11" xfId="35493" xr:uid="{8C1F4ECD-360F-4285-BE4B-28A2905328E9}"/>
    <cellStyle name="Normal 4 12" xfId="35494" xr:uid="{8664689B-A798-43E9-A7CF-C7B17CA64F14}"/>
    <cellStyle name="Normal 4 13" xfId="35495" xr:uid="{F97C9090-E35B-4352-8672-9F67BE8B2EB4}"/>
    <cellStyle name="Normal 4 14" xfId="35496" xr:uid="{6677DADA-BF33-436D-8630-A7E13B18FAD5}"/>
    <cellStyle name="Normal 4 15" xfId="35497" xr:uid="{6790770E-D15F-4CB8-B0FE-30CE2C479F11}"/>
    <cellStyle name="Normal 4 16" xfId="35498" xr:uid="{4D453916-155F-4E23-82EE-19A4F060E249}"/>
    <cellStyle name="Normal 4 17" xfId="35499" xr:uid="{FEF7516B-92EC-47B3-95F7-3257A2CA29AD}"/>
    <cellStyle name="Normal 4 18" xfId="35500" xr:uid="{5130ABC5-5A0D-4B3C-B39C-830F1441CBF3}"/>
    <cellStyle name="Normal 4 19" xfId="35501" xr:uid="{8C00FA9F-324F-4A5D-B453-6DC8C80BD83D}"/>
    <cellStyle name="Normal 4 2" xfId="25" xr:uid="{34A5E79A-F557-4188-B737-4CA279DC824A}"/>
    <cellStyle name="Normal 4 2 2" xfId="35502" xr:uid="{E1E95C86-4142-4569-AC63-479FD59E17A8}"/>
    <cellStyle name="Normal 4 2 2 2" xfId="35503" xr:uid="{F7959232-99EA-4A38-9C8F-1E2E43A2831C}"/>
    <cellStyle name="Normal 4 2 2 2 2" xfId="35504" xr:uid="{CB819BDA-FA82-4030-982A-431012D8D8EF}"/>
    <cellStyle name="Normal 4 2 2 3" xfId="35505" xr:uid="{4880B7B9-41C4-4DFC-BA22-394CAAC4093A}"/>
    <cellStyle name="Normal 4 2 3" xfId="35506" xr:uid="{56DE11ED-D460-4D49-8396-F3014D02FCE2}"/>
    <cellStyle name="Normal 4 2 4" xfId="1098" xr:uid="{9BAF39A0-6EE1-49B8-A994-DBAB92B46332}"/>
    <cellStyle name="Normal 4 20" xfId="35507" xr:uid="{AB0C2DC2-E979-48AF-AFAE-21B23AA5F209}"/>
    <cellStyle name="Normal 4 21" xfId="35508" xr:uid="{0A624BE3-CE42-4665-B2E0-57B9EEC6D30A}"/>
    <cellStyle name="Normal 4 22" xfId="35509" xr:uid="{BF986EA8-46F6-4A8D-B1BE-80B314126D0D}"/>
    <cellStyle name="Normal 4 23" xfId="35510" xr:uid="{7416282A-4C09-42F3-AE19-8DC2E1E779A6}"/>
    <cellStyle name="Normal 4 24" xfId="35511" xr:uid="{AAFBC590-00FD-4C85-A5B8-892BCFA44D15}"/>
    <cellStyle name="Normal 4 25" xfId="35512" xr:uid="{F8F8DE69-5238-4843-8345-1FCFE2694E54}"/>
    <cellStyle name="Normal 4 26" xfId="35513" xr:uid="{25DBEA90-B384-4ECB-9793-5DDBB9F54AF2}"/>
    <cellStyle name="Normal 4 27" xfId="35514" xr:uid="{024A5F00-0896-4BCA-BD24-C6112998DCD9}"/>
    <cellStyle name="Normal 4 28" xfId="35515" xr:uid="{BA84FAD3-CAFB-43DC-A41A-1AEA039FB6D8}"/>
    <cellStyle name="Normal 4 29" xfId="862" xr:uid="{E56F9D61-CA13-4B18-9CBF-7FBEE9D8FD95}"/>
    <cellStyle name="Normal 4 3" xfId="1099" xr:uid="{206B7D6B-89EB-494D-9135-59F2F5B36182}"/>
    <cellStyle name="Normal 4 3 2" xfId="35516" xr:uid="{F5A7D793-8413-46A2-9D82-66E7121AA041}"/>
    <cellStyle name="Normal 4 4" xfId="35517" xr:uid="{671267E8-B590-48CC-91BC-0BD6F5D35E6E}"/>
    <cellStyle name="Normal 4 4 2" xfId="35518" xr:uid="{80A36DF4-90EB-4947-A3B8-30119B4E3B7E}"/>
    <cellStyle name="Normal 4 5" xfId="35519" xr:uid="{EF933C0F-7A7B-49B9-8FEB-BE9B1142FF97}"/>
    <cellStyle name="Normal 4 5 2" xfId="35520" xr:uid="{471FBFDE-6F31-4C44-AA88-2325587C5CB7}"/>
    <cellStyle name="Normal 4 5 3" xfId="35521" xr:uid="{FC931C4D-2FC5-4AAC-9ECC-F837CB7BA930}"/>
    <cellStyle name="Normal 4 6" xfId="35522" xr:uid="{5D4C61D3-074D-4206-B6D1-AC14318E3944}"/>
    <cellStyle name="Normal 4 6 2" xfId="35523" xr:uid="{3B8D0AFD-60F3-4234-B791-491D24F796D3}"/>
    <cellStyle name="Normal 4 7" xfId="35524" xr:uid="{CD29D042-A588-4505-991A-9A0ABF10094F}"/>
    <cellStyle name="Normal 4 8" xfId="35525" xr:uid="{D58CEBDC-1326-4C0D-9CC6-8E113422F71C}"/>
    <cellStyle name="Normal 4 9" xfId="35526" xr:uid="{3AAB0070-A2A1-4457-90E1-4530D3F9461B}"/>
    <cellStyle name="Normal 4_Base de correção ER Escelsa" xfId="35527" xr:uid="{D0E66BCD-5207-4105-A9DC-6F5C518589A3}"/>
    <cellStyle name="Normal 40" xfId="1695" xr:uid="{40AB5187-2E1C-4FA1-9F6F-7A30237EB13F}"/>
    <cellStyle name="Normal 40 2" xfId="35528" xr:uid="{89C0D5BC-E515-4318-8C59-E60C7F42D372}"/>
    <cellStyle name="Normal 40 3" xfId="43595" xr:uid="{5BA8A71A-05B2-43D3-935F-E5C02E6D993B}"/>
    <cellStyle name="Normal 41" xfId="35529" xr:uid="{31F3031F-EEDC-43E8-9677-1C01EA3E6ECB}"/>
    <cellStyle name="Normal 41 2" xfId="35530" xr:uid="{ADD08243-90E2-40A5-81CE-4FE212855424}"/>
    <cellStyle name="Normal 41 3" xfId="35531" xr:uid="{3B07AAF4-7EC3-41B5-B51B-EC622443443A}"/>
    <cellStyle name="Normal 42" xfId="35532" xr:uid="{8117E7D7-99C2-4E8D-9E91-F196B6617A01}"/>
    <cellStyle name="Normal 42 2" xfId="35533" xr:uid="{3E1D1B86-09A6-496B-BE37-F9CA5DF12E18}"/>
    <cellStyle name="Normal 42 3" xfId="35534" xr:uid="{5E4C9A14-AA41-4E1F-BA38-2368E438F55F}"/>
    <cellStyle name="Normal 43" xfId="35535" xr:uid="{C6FC3318-A4AC-41B3-9092-771AA7E9D244}"/>
    <cellStyle name="Normal 43 2" xfId="35536" xr:uid="{6DB3CDF8-85D6-4E4D-A599-51CD8D667E00}"/>
    <cellStyle name="Normal 43 3" xfId="35537" xr:uid="{3679513D-49AE-495D-BCF9-4E5B2B1BFE42}"/>
    <cellStyle name="Normal 43 4" xfId="35538" xr:uid="{6AE32FCE-2395-412E-B830-E008DE018184}"/>
    <cellStyle name="Normal 43 5" xfId="35539" xr:uid="{4551D95B-AA70-4E2A-A1B6-52F7E8794AF2}"/>
    <cellStyle name="Normal 44" xfId="35540" xr:uid="{EEC083B3-8728-418D-B6E8-B47F289D407F}"/>
    <cellStyle name="Normal 44 2" xfId="35541" xr:uid="{8DA7AA22-3052-4EDF-B539-F9ABA81CD837}"/>
    <cellStyle name="Normal 44 2 2" xfId="35542" xr:uid="{64817FF5-3B62-44F4-907C-041821D5ADAC}"/>
    <cellStyle name="Normal 44 2 3" xfId="35543" xr:uid="{08D4CEF6-91DD-462B-85C1-41BCF1829A0E}"/>
    <cellStyle name="Normal 44 2 4" xfId="35544" xr:uid="{1C440DF4-F279-495A-8751-391FC2A41214}"/>
    <cellStyle name="Normal 44 2 5" xfId="35545" xr:uid="{FE439231-E16A-48BF-AB78-6A83F2F9FF87}"/>
    <cellStyle name="Normal 44 2 6" xfId="35546" xr:uid="{E7C080CA-D783-4610-8C7C-F3383BF68EE1}"/>
    <cellStyle name="Normal 44 3" xfId="35547" xr:uid="{42AFF616-8B68-4438-A6C4-AC5B4F41F26A}"/>
    <cellStyle name="Normal 44 3 2" xfId="35548" xr:uid="{54C238E0-F3A5-4050-B4E1-EE76FC306524}"/>
    <cellStyle name="Normal 44 3 3" xfId="35549" xr:uid="{244A00A2-905E-40C3-9EAA-41F68FE1EFA1}"/>
    <cellStyle name="Normal 44 3 4" xfId="35550" xr:uid="{36091316-722F-41AC-B9F5-70E57ABF0FD4}"/>
    <cellStyle name="Normal 44 3 5" xfId="35551" xr:uid="{9B39633E-DE04-47BD-BC07-876D1B7B5956}"/>
    <cellStyle name="Normal 44 3 6" xfId="35552" xr:uid="{82672140-B8EE-4453-B4E7-10128EA61B98}"/>
    <cellStyle name="Normal 45" xfId="35553" xr:uid="{91C7CA0F-0EFF-4D19-BE9A-8E7C71E5FDA4}"/>
    <cellStyle name="Normal 45 2" xfId="35554" xr:uid="{F6B51D6E-7F86-45EB-AE47-0E847E4ED16D}"/>
    <cellStyle name="Normal 45 2 2" xfId="35555" xr:uid="{12BB972C-52FE-4C77-9826-3BB0113FE592}"/>
    <cellStyle name="Normal 45 2 2 2" xfId="35556" xr:uid="{32FDC0CF-7338-43E0-A0AD-A54CBD781269}"/>
    <cellStyle name="Normal 45 2 2 3" xfId="35557" xr:uid="{011726D3-C82D-42AE-AE50-0517F869E979}"/>
    <cellStyle name="Normal 45 2 2 4" xfId="35558" xr:uid="{94943BF6-F9B8-4A75-B1C4-799CEE35F2B7}"/>
    <cellStyle name="Normal 45 2 2 5" xfId="35559" xr:uid="{AB714187-DFAA-4D06-A564-1E4A7BA44CD0}"/>
    <cellStyle name="Normal 45 2 2 6" xfId="35560" xr:uid="{E82D75BF-EBC4-45A2-A708-56F81C61F903}"/>
    <cellStyle name="Normal 45 2 2 7" xfId="35561" xr:uid="{77B8477C-F98B-4023-A3A3-C371E5F143D3}"/>
    <cellStyle name="Normal 45 3" xfId="35562" xr:uid="{9291548C-36B9-488D-BAFB-40D886D8C326}"/>
    <cellStyle name="Normal 45 4" xfId="35563" xr:uid="{2A157326-B8BF-41F6-983D-ABA3CA32E40C}"/>
    <cellStyle name="Normal 45 5" xfId="35564" xr:uid="{625CAD73-2D26-4F6B-BAD8-B06CFD59F461}"/>
    <cellStyle name="Normal 45 6" xfId="35565" xr:uid="{0C49EF11-D384-461F-B47E-383CD9480CF1}"/>
    <cellStyle name="Normal 45 7" xfId="35566" xr:uid="{A742160C-8799-4DC7-BB8F-B33BEA297F55}"/>
    <cellStyle name="Normal 45 8" xfId="35567" xr:uid="{E9724E5E-E04C-487A-998D-2724D440130D}"/>
    <cellStyle name="Normal 46" xfId="35568" xr:uid="{C83172CF-5BB0-41AD-B83B-72D9799BAA0E}"/>
    <cellStyle name="Normal 46 2" xfId="35569" xr:uid="{F7D5D24F-A0DF-4B9B-99CF-DA5C54CE6B6A}"/>
    <cellStyle name="Normal 47" xfId="35570" xr:uid="{AE438E34-6C79-4410-A8BB-CA27F1EB3EF5}"/>
    <cellStyle name="Normal 47 2" xfId="35571" xr:uid="{6070C68E-B3E9-4412-99FF-FDE2C28D3239}"/>
    <cellStyle name="Normal 47 2 2" xfId="43596" xr:uid="{9218B71C-3EF2-4B76-A31E-5A8E565C2F8E}"/>
    <cellStyle name="Normal 47 3" xfId="43597" xr:uid="{305652BE-20DD-4D32-B10C-878D1DA15973}"/>
    <cellStyle name="Normal 48" xfId="35572" xr:uid="{BE09CA9C-2290-494A-85CC-10C1C6ADCB44}"/>
    <cellStyle name="Normal 48 2" xfId="35573" xr:uid="{AD127CB4-1B79-4EC9-9665-2D350B011D1A}"/>
    <cellStyle name="Normal 49" xfId="35574" xr:uid="{DDBEB0AF-E2D0-44D1-A038-DCCAA8E9382E}"/>
    <cellStyle name="Normal 49 2" xfId="35575" xr:uid="{6159DB1C-6B67-4819-BD1B-DE2A76F6180A}"/>
    <cellStyle name="Normal 49 2 2" xfId="43598" xr:uid="{1F0FAFC5-B0AC-4A43-9BEB-5D5A71FD4B9C}"/>
    <cellStyle name="Normal 49 3" xfId="43599" xr:uid="{23B1EE54-FFCE-4878-9BCF-04DA37A02DE1}"/>
    <cellStyle name="Normal 49 3 2" xfId="43600" xr:uid="{369ADAE9-B000-4A6B-AF6C-B45E13D86572}"/>
    <cellStyle name="Normal 49 3 2 2" xfId="43601" xr:uid="{ACB06484-D313-4D16-B20C-9E9306C3D585}"/>
    <cellStyle name="Normal 49 3 3" xfId="43602" xr:uid="{6F25ED87-8BEF-41EB-9478-671394EBA150}"/>
    <cellStyle name="Normal 49 4" xfId="43603" xr:uid="{42BB8B7A-5F1B-49A4-8ACB-33F62D8C919E}"/>
    <cellStyle name="Normal 5" xfId="31" xr:uid="{ED0918C6-3124-46DA-AE08-8EC43E245C3A}"/>
    <cellStyle name="Normal 5 2" xfId="1100" xr:uid="{9D839606-368D-4B5A-9119-D125FF6DAAF8}"/>
    <cellStyle name="Normal 5 3" xfId="1800" xr:uid="{ABBA56F3-2266-42E5-B9B1-6316EB902814}"/>
    <cellStyle name="Normal 5 3 2" xfId="35576" xr:uid="{1CA50A37-6135-4C7F-8B6F-F9424CB3A8AE}"/>
    <cellStyle name="Normal 5 4" xfId="35577" xr:uid="{E0581D53-A4EA-448B-AA87-639EFB1EABA3}"/>
    <cellStyle name="Normal 5 5" xfId="35578" xr:uid="{76A62255-2D12-49E4-865D-5A7793C48809}"/>
    <cellStyle name="Normal 5 6" xfId="35579" xr:uid="{B3CD85FF-836B-4A56-9C4B-C0B0EEBCAB08}"/>
    <cellStyle name="Normal 5 7" xfId="35580" xr:uid="{6782B825-6AE7-4411-93C2-F5F2CA39BA79}"/>
    <cellStyle name="Normal 5 8" xfId="936" xr:uid="{54DEB893-75CD-4EC1-82B9-1CEEB711F7B9}"/>
    <cellStyle name="Normal 50" xfId="35581" xr:uid="{75832E0C-5F21-478D-A582-D7370B0016A8}"/>
    <cellStyle name="Normal 50 2" xfId="35582" xr:uid="{53853A1A-4D5F-48AB-A577-23C9E4BC4340}"/>
    <cellStyle name="Normal 51" xfId="35583" xr:uid="{FC9FF78A-C894-4442-A6ED-7B107D21EA28}"/>
    <cellStyle name="Normal 51 2" xfId="35584" xr:uid="{A9018205-853B-4441-B5A2-D39E2FFCFA3E}"/>
    <cellStyle name="Normal 51 2 2" xfId="43604" xr:uid="{12411890-3AEC-4B7E-8AD6-34133AF78DB8}"/>
    <cellStyle name="Normal 51 3" xfId="43605" xr:uid="{CA75900C-36F5-4FDF-8460-72716E6CEDDC}"/>
    <cellStyle name="Normal 51 3 2" xfId="43606" xr:uid="{C18F9164-B1FC-4236-8F82-07B8097660A0}"/>
    <cellStyle name="Normal 51 4" xfId="43607" xr:uid="{29397A75-FFAC-4A40-880A-15FD7506CF1B}"/>
    <cellStyle name="Normal 52" xfId="35585" xr:uid="{4244FCB7-7600-45DF-97B8-05EC119099F0}"/>
    <cellStyle name="Normal 52 2" xfId="35586" xr:uid="{5BCF0121-3DDB-4630-8F8D-447673ABE0E8}"/>
    <cellStyle name="Normal 53" xfId="35587" xr:uid="{0504D168-21C6-4C79-9C8D-6DF300B6466A}"/>
    <cellStyle name="Normal 53 2" xfId="35588" xr:uid="{2DD46BDB-41DF-47D7-84D2-6F89FAABD011}"/>
    <cellStyle name="Normal 53 2 2" xfId="43608" xr:uid="{B4D8A8D9-5411-4F4C-9320-6DBA683ED0BB}"/>
    <cellStyle name="Normal 53 3" xfId="43609" xr:uid="{82A8BE02-36F1-44F5-AFF5-65167315BA08}"/>
    <cellStyle name="Normal 54" xfId="35589" xr:uid="{631FA252-9E07-49FF-833F-03353A7BFB30}"/>
    <cellStyle name="Normal 54 2" xfId="35590" xr:uid="{01A5B864-F6F6-4AAA-B5B9-ED522CDAC352}"/>
    <cellStyle name="Normal 55" xfId="35591" xr:uid="{CF01B635-64C6-4D1E-BFBB-E40CB09F4B69}"/>
    <cellStyle name="Normal 55 2" xfId="35592" xr:uid="{1EC40B51-E870-41AD-8D9E-B11A9A669352}"/>
    <cellStyle name="Normal 56" xfId="35593" xr:uid="{23C87076-B2C6-43E3-926E-9977CA6FDF1B}"/>
    <cellStyle name="Normal 56 2" xfId="35594" xr:uid="{0AA1B84A-DC7F-48AE-84B4-F234CA9C7AD5}"/>
    <cellStyle name="Normal 57" xfId="35595" xr:uid="{B93F13C8-8863-4F25-A3D3-450315A15CEC}"/>
    <cellStyle name="Normal 57 2" xfId="35596" xr:uid="{C5A80B7A-406A-4E75-A34D-5B0869B4E137}"/>
    <cellStyle name="Normal 58" xfId="35597" xr:uid="{1F17859D-0E1C-499E-9FC3-BF055F706D3D}"/>
    <cellStyle name="Normal 58 2" xfId="35598" xr:uid="{87F30213-29C8-4834-A30C-75D10849D57A}"/>
    <cellStyle name="Normal 59" xfId="35599" xr:uid="{1D0AB6B5-1F13-443B-9591-13AD8D980BCB}"/>
    <cellStyle name="Normal 59 2" xfId="35600" xr:uid="{4C4B716C-CAD7-44A1-9421-7F58BDDCC8FE}"/>
    <cellStyle name="Normal 6" xfId="1101" xr:uid="{F26FF553-1157-4353-A105-EBF4678971D2}"/>
    <cellStyle name="Normal 6 2" xfId="1102" xr:uid="{1F41C30F-D437-487B-804D-28639D2EE98E}"/>
    <cellStyle name="Normal 6 3" xfId="35601" xr:uid="{F22661AE-D1EA-4D83-B988-B680FFCCEDC7}"/>
    <cellStyle name="Normal 6 3 2" xfId="35602" xr:uid="{E2EF9F0A-80E6-4CFB-B733-8B8761A358C6}"/>
    <cellStyle name="Normal 6 4" xfId="35603" xr:uid="{BB5C2E15-B266-4C90-A370-D32BE05B8A3A}"/>
    <cellStyle name="Normal 6 5" xfId="35604" xr:uid="{927B3866-07BF-4111-A9F1-56DC092FACC0}"/>
    <cellStyle name="Normal 6 6" xfId="43610" xr:uid="{86B59E5E-863A-43FA-99DE-08F1F8BF4C48}"/>
    <cellStyle name="Normal 6 6 2" xfId="43611" xr:uid="{AF1C0DCC-CDB7-4327-9D20-FF80EBBE39D2}"/>
    <cellStyle name="Normal 60" xfId="35605" xr:uid="{733394A7-8EB1-4B18-866B-ED2E51B470AE}"/>
    <cellStyle name="Normal 60 2" xfId="35606" xr:uid="{BDB030DE-8F58-49E9-B515-3BFFDF8DB687}"/>
    <cellStyle name="Normal 61" xfId="35607" xr:uid="{2D995876-0A2C-4F9C-8208-28E034D41DD8}"/>
    <cellStyle name="Normal 61 2" xfId="35608" xr:uid="{C8EA7065-586D-4AD1-9814-3444DEBD58F8}"/>
    <cellStyle name="Normal 61 3" xfId="35609" xr:uid="{492C35E1-3D01-4F5F-AAAE-CFF0A77A59C1}"/>
    <cellStyle name="Normal 61 4" xfId="35610" xr:uid="{9C6EE55C-CDF0-4A0F-A79B-FE18070FBA28}"/>
    <cellStyle name="Normal 61 5" xfId="35611" xr:uid="{95B4564A-E876-4E38-8A66-6228D605B05E}"/>
    <cellStyle name="Normal 61 6" xfId="35612" xr:uid="{C147358C-34A6-4795-8365-14B185BB5158}"/>
    <cellStyle name="Normal 61 7" xfId="35613" xr:uid="{19C90947-7E24-4B7D-8797-4440683E2C6E}"/>
    <cellStyle name="Normal 62" xfId="35614" xr:uid="{43A6B162-5D7E-428B-AF7D-AC637A278541}"/>
    <cellStyle name="Normal 63" xfId="35615" xr:uid="{933852B1-720E-44EE-B513-8CF5561ED226}"/>
    <cellStyle name="Normal 64" xfId="35616" xr:uid="{5D84C3BB-6249-4F30-905B-68085ABCBCA1}"/>
    <cellStyle name="Normal 65" xfId="35617" xr:uid="{BC2DB887-E954-4C3E-8BDD-CD6170BDB596}"/>
    <cellStyle name="Normal 66" xfId="35618" xr:uid="{3F45EA04-69E7-49CC-AC3E-0AC2FD1472B2}"/>
    <cellStyle name="Normal 67" xfId="35619" xr:uid="{6908062A-A0F8-4CD6-BB0C-6645D738FD1F}"/>
    <cellStyle name="Normal 68" xfId="35620" xr:uid="{88CEEB7D-6DDB-4ECF-A4DF-8BFF124772EA}"/>
    <cellStyle name="Normal 69" xfId="35621" xr:uid="{7AFC8BC4-E2A5-418A-A115-D95974607D0A}"/>
    <cellStyle name="Normal 7" xfId="1103" xr:uid="{49DEE7F4-F715-4822-9342-26E9AEEFAEB4}"/>
    <cellStyle name="Normal 7 10" xfId="35622" xr:uid="{8F990201-1918-41B8-BDED-323EC9F0D394}"/>
    <cellStyle name="Normal 7 11" xfId="35623" xr:uid="{2C99DE81-90B0-4B8E-AC6F-7EBB657E10F8}"/>
    <cellStyle name="Normal 7 12" xfId="35624" xr:uid="{0DA84A57-F91D-4324-ACFC-15586205D341}"/>
    <cellStyle name="Normal 7 13" xfId="35625" xr:uid="{E58BA78C-9A15-4DFA-9207-4B0B076B83C9}"/>
    <cellStyle name="Normal 7 14" xfId="35626" xr:uid="{1BD5B14B-86B3-4BB6-9F4B-BDA1D8423FBB}"/>
    <cellStyle name="Normal 7 15" xfId="35627" xr:uid="{36A3F786-5DB6-4BFC-A905-DC24FF7D4033}"/>
    <cellStyle name="Normal 7 16" xfId="35628" xr:uid="{0A977881-5EE6-4770-9FE1-B75010A672DE}"/>
    <cellStyle name="Normal 7 17" xfId="35629" xr:uid="{0F068C5B-D9D7-43FD-8730-6756E1DBB824}"/>
    <cellStyle name="Normal 7 18" xfId="35630" xr:uid="{27C6FF46-4184-47B8-BF40-B2A653389118}"/>
    <cellStyle name="Normal 7 19" xfId="35631" xr:uid="{5E8A3C30-6D9A-4EE4-A8F6-709E87C527D6}"/>
    <cellStyle name="Normal 7 2" xfId="1104" xr:uid="{D29F78B1-BEBC-4915-B317-DDDF8BD168CB}"/>
    <cellStyle name="Normal 7 2 2" xfId="35632" xr:uid="{6E135949-BA2E-4A72-A50A-6114117226F9}"/>
    <cellStyle name="Normal 7 20" xfId="35633" xr:uid="{765A74F7-EF4E-448F-AE96-FEEA089B22DF}"/>
    <cellStyle name="Normal 7 21" xfId="35634" xr:uid="{A3C031F6-281C-4C84-9197-C5779452F2AE}"/>
    <cellStyle name="Normal 7 22" xfId="35635" xr:uid="{D22F7865-A134-4AE7-B008-53D563EB809A}"/>
    <cellStyle name="Normal 7 23" xfId="35636" xr:uid="{EF3C28C5-AA30-438F-B859-276B0E779D07}"/>
    <cellStyle name="Normal 7 24" xfId="35637" xr:uid="{DD07BA76-2B4D-4CB8-9775-6660F9F34A79}"/>
    <cellStyle name="Normal 7 25" xfId="35638" xr:uid="{9222DE40-4EF4-4905-9444-7D2485EF41F7}"/>
    <cellStyle name="Normal 7 26" xfId="35639" xr:uid="{869A6D45-54D2-4553-9C82-C0CFB9D65C7D}"/>
    <cellStyle name="Normal 7 27" xfId="35640" xr:uid="{F3389CD0-B7A0-4480-A9E0-F6D94A283F5C}"/>
    <cellStyle name="Normal 7 28" xfId="35641" xr:uid="{BAD5A800-188F-45F7-8D09-ED23209C0360}"/>
    <cellStyle name="Normal 7 29" xfId="35642" xr:uid="{9C67E171-BCAB-4058-A3FD-261B8D6C6821}"/>
    <cellStyle name="Normal 7 3" xfId="35643" xr:uid="{2E1AD97C-F120-4143-98C5-AB0EB20AB42E}"/>
    <cellStyle name="Normal 7 3 2" xfId="35644" xr:uid="{CD486F21-F8F5-4A0D-B9F2-98279130BE02}"/>
    <cellStyle name="Normal 7 30" xfId="35645" xr:uid="{57C5ACA9-3FB5-4ECD-9ADA-455BAC209020}"/>
    <cellStyle name="Normal 7 31" xfId="35646" xr:uid="{BCAE3C1D-F61A-41AB-BE96-5B98E3E1F5ED}"/>
    <cellStyle name="Normal 7 32" xfId="35647" xr:uid="{773C0D38-4A01-4DE1-A633-EBBF388DCB93}"/>
    <cellStyle name="Normal 7 33" xfId="35648" xr:uid="{BB2E20B0-DF3C-43E8-8FB2-9DF746D8634B}"/>
    <cellStyle name="Normal 7 34" xfId="35649" xr:uid="{183DC55C-385C-44AE-A4C2-66CE69244530}"/>
    <cellStyle name="Normal 7 35" xfId="35650" xr:uid="{926450A7-E1A6-4070-849A-FA6E0DC8F370}"/>
    <cellStyle name="Normal 7 36" xfId="35651" xr:uid="{8FCCC163-885D-4EEC-8D73-D76C61C7911D}"/>
    <cellStyle name="Normal 7 37" xfId="35652" xr:uid="{21CF05A1-1EBC-45EF-8082-9FB4DE19FD81}"/>
    <cellStyle name="Normal 7 38" xfId="35653" xr:uid="{390F8BBB-F4E1-4ED8-A127-BDA52628F7C0}"/>
    <cellStyle name="Normal 7 39" xfId="35654" xr:uid="{12B08C89-F657-493E-A5C6-8DFCB027ECEA}"/>
    <cellStyle name="Normal 7 4" xfId="35655" xr:uid="{FC0838AF-B7A5-46A6-B9AD-F3D8053D40B3}"/>
    <cellStyle name="Normal 7 40" xfId="35656" xr:uid="{920971E1-D022-46F2-9B5C-2AF531C38D0D}"/>
    <cellStyle name="Normal 7 41" xfId="35657" xr:uid="{62C9E196-015C-4628-A253-64498800A3C7}"/>
    <cellStyle name="Normal 7 42" xfId="35658" xr:uid="{F698AEF4-CA27-4C50-83D7-F4F6BA37FFC4}"/>
    <cellStyle name="Normal 7 43" xfId="35659" xr:uid="{582669D7-255A-429F-8AD6-AF37C49F1C3E}"/>
    <cellStyle name="Normal 7 44" xfId="35660" xr:uid="{1A22CD4F-7F73-404A-81A4-57EB63772466}"/>
    <cellStyle name="Normal 7 45" xfId="35661" xr:uid="{42302441-2A7B-401B-A125-76D9E13A3BE0}"/>
    <cellStyle name="Normal 7 46" xfId="35662" xr:uid="{B6AE61FF-2443-4AB4-957D-1DF01190BA41}"/>
    <cellStyle name="Normal 7 47" xfId="35663" xr:uid="{4352D0EB-F7C4-446E-B8C3-8562869427E8}"/>
    <cellStyle name="Normal 7 48" xfId="35664" xr:uid="{A70F3C52-B216-4C3E-B7DC-09AE27646D9B}"/>
    <cellStyle name="Normal 7 49" xfId="35665" xr:uid="{31C4B63E-1225-4319-9D69-AC51FB2151ED}"/>
    <cellStyle name="Normal 7 5" xfId="35666" xr:uid="{5A2980BC-33C2-4642-B744-8A36B4988DFD}"/>
    <cellStyle name="Normal 7 50" xfId="35667" xr:uid="{43FA24A6-86B6-43C3-88BF-81B63A6FFFB3}"/>
    <cellStyle name="Normal 7 51" xfId="35668" xr:uid="{259905A2-1D1E-4BD6-8B6A-5DC83497F678}"/>
    <cellStyle name="Normal 7 52" xfId="35669" xr:uid="{D3CD7622-310C-47AD-A7FC-E07199A48A78}"/>
    <cellStyle name="Normal 7 53" xfId="35670" xr:uid="{4488052D-A012-4026-B590-496752D01A54}"/>
    <cellStyle name="Normal 7 54" xfId="35671" xr:uid="{3A911D9D-5231-4B7F-9495-805318BE01AA}"/>
    <cellStyle name="Normal 7 55" xfId="35672" xr:uid="{EA080027-D460-42F9-B38B-9B37F745ED0F}"/>
    <cellStyle name="Normal 7 56" xfId="35673" xr:uid="{D77D310E-B148-4BC0-B369-E22D1247F96D}"/>
    <cellStyle name="Normal 7 57" xfId="35674" xr:uid="{EE9DC449-D01C-48E1-A847-8BE59E440A26}"/>
    <cellStyle name="Normal 7 6" xfId="35675" xr:uid="{A0998398-075A-40E1-A900-9CA311DC2EE0}"/>
    <cellStyle name="Normal 7 7" xfId="35676" xr:uid="{ED7026B0-8F22-4CDA-836D-2862FD65EF98}"/>
    <cellStyle name="Normal 7 8" xfId="35677" xr:uid="{4C25547F-CAC4-4382-8835-A5AD266D77AC}"/>
    <cellStyle name="Normal 7 9" xfId="35678" xr:uid="{7CD4534C-D2DD-4AE5-BDD0-EA8E5E716862}"/>
    <cellStyle name="Normal 70" xfId="35679" xr:uid="{C43D0C9A-1F55-4A90-95EA-3F5EB2BC6A23}"/>
    <cellStyle name="Normal 71" xfId="35680" xr:uid="{91A4C2CA-168C-4FF5-9AC0-C9D14AFD4E6F}"/>
    <cellStyle name="Normal 72" xfId="35681" xr:uid="{D1BE52E6-B58A-4D0E-AE81-584D1B002833}"/>
    <cellStyle name="Normal 73" xfId="35682" xr:uid="{8C5F0542-0D2E-4E00-B576-5EDB1FBDE60A}"/>
    <cellStyle name="Normal 74" xfId="35683" xr:uid="{12961929-DDA1-4374-AA2E-4AE5CA6D8AD4}"/>
    <cellStyle name="Normal 75" xfId="35684" xr:uid="{BEF53A53-B1AB-4435-9D9B-2166F245DB4E}"/>
    <cellStyle name="Normal 76" xfId="35685" xr:uid="{E1CD428A-5C55-4429-BAD1-0EC71C4B10C0}"/>
    <cellStyle name="Normal 77" xfId="35686" xr:uid="{DF487FB9-579B-43D7-922C-88F1EEFEDBAC}"/>
    <cellStyle name="Normal 78" xfId="35687" xr:uid="{5FE2571A-9F97-4BE5-AF17-F2153CB9A4DC}"/>
    <cellStyle name="Normal 79" xfId="35688" xr:uid="{500C759A-274C-4CD2-B32C-4515305E22EC}"/>
    <cellStyle name="Normal 8" xfId="1105" xr:uid="{C01DA723-6B73-415B-B8C6-87CE7E0CB5D4}"/>
    <cellStyle name="Normal 8 10" xfId="35689" xr:uid="{05E90534-0196-44BB-AF76-1182BBBF9FA4}"/>
    <cellStyle name="Normal 8 10 10" xfId="35690" xr:uid="{08024C4A-5D77-41DA-B872-8DCB704F066D}"/>
    <cellStyle name="Normal 8 10 11" xfId="35691" xr:uid="{317F7D38-838B-43DA-8C2B-775AF9A84726}"/>
    <cellStyle name="Normal 8 10 12" xfId="35692" xr:uid="{215CF036-0C97-40F4-9D97-C6468A3603BA}"/>
    <cellStyle name="Normal 8 10 13" xfId="35693" xr:uid="{ABF7F39F-4921-4C58-9AA5-B572F709EE0D}"/>
    <cellStyle name="Normal 8 10 2" xfId="35694" xr:uid="{6AF6795C-E928-4688-B7B9-3170B7A3B398}"/>
    <cellStyle name="Normal 8 10 2 2" xfId="35695" xr:uid="{959999E9-667D-4836-8ABB-4075C8BF0297}"/>
    <cellStyle name="Normal 8 10 2 3" xfId="35696" xr:uid="{C37C8E13-A4C1-4A65-8682-388595DC259A}"/>
    <cellStyle name="Normal 8 10 2 4" xfId="35697" xr:uid="{ABFF2EBB-E4F2-404B-9F68-16DA9E265E63}"/>
    <cellStyle name="Normal 8 10 2 5" xfId="35698" xr:uid="{16E66D24-584E-4F6E-9852-EABCCA863BCC}"/>
    <cellStyle name="Normal 8 10 2 6" xfId="35699" xr:uid="{42676C73-E817-4FF3-8F33-943D6F3EB9C1}"/>
    <cellStyle name="Normal 8 10 3" xfId="35700" xr:uid="{5EF7CBFF-18AF-4623-8940-E013D2269CD1}"/>
    <cellStyle name="Normal 8 10 3 2" xfId="35701" xr:uid="{85DF0A10-FB79-49D5-9FDD-5CCA8873F24B}"/>
    <cellStyle name="Normal 8 10 3 3" xfId="35702" xr:uid="{80092F6D-5F2D-4554-8065-5CA40795E635}"/>
    <cellStyle name="Normal 8 10 3 4" xfId="35703" xr:uid="{72D7F877-0528-4BA3-B611-226E650E7D38}"/>
    <cellStyle name="Normal 8 10 3 5" xfId="35704" xr:uid="{8F4008FA-3877-48F9-AD87-340D63DDB826}"/>
    <cellStyle name="Normal 8 10 3 6" xfId="35705" xr:uid="{017ABF60-B304-4B40-ADB8-08FA170B5300}"/>
    <cellStyle name="Normal 8 10 4" xfId="35706" xr:uid="{8391192F-F78B-4662-9EB8-812109610418}"/>
    <cellStyle name="Normal 8 10 4 2" xfId="35707" xr:uid="{418C440B-7E43-4602-A328-21E358C7D23C}"/>
    <cellStyle name="Normal 8 10 4 3" xfId="35708" xr:uid="{544D802E-8E8D-4D7A-A5FA-A5307FCE66DB}"/>
    <cellStyle name="Normal 8 10 4 4" xfId="35709" xr:uid="{8EF55BCB-C696-433F-BD87-CA43F816B0AE}"/>
    <cellStyle name="Normal 8 10 4 5" xfId="35710" xr:uid="{87107BE1-5F47-466F-80E5-D1AC984250FB}"/>
    <cellStyle name="Normal 8 10 4 6" xfId="35711" xr:uid="{A596B786-DA6A-4BB8-99B9-D7B3D8BB196B}"/>
    <cellStyle name="Normal 8 10 5" xfId="35712" xr:uid="{5768F812-0224-4E1E-A42A-663AD9871828}"/>
    <cellStyle name="Normal 8 10 5 2" xfId="35713" xr:uid="{9845E70D-164B-4162-9456-CC22B8856582}"/>
    <cellStyle name="Normal 8 10 5 3" xfId="35714" xr:uid="{441B40FB-306F-4220-B7CF-533043AABA4B}"/>
    <cellStyle name="Normal 8 10 5 4" xfId="35715" xr:uid="{C2DAED3E-D4A5-4E0C-AE8C-44FB6940E954}"/>
    <cellStyle name="Normal 8 10 5 5" xfId="35716" xr:uid="{B063D362-5BE2-42D8-824F-F331DB5A6EC2}"/>
    <cellStyle name="Normal 8 10 5 6" xfId="35717" xr:uid="{BD178D6B-7BD6-4EBF-9D4A-F53E09473420}"/>
    <cellStyle name="Normal 8 10 6" xfId="35718" xr:uid="{26484E63-D196-4F57-B753-58A7AA445B48}"/>
    <cellStyle name="Normal 8 10 6 2" xfId="35719" xr:uid="{9640E13C-2C60-4907-8132-D3624B3BC7B1}"/>
    <cellStyle name="Normal 8 10 6 3" xfId="35720" xr:uid="{D35B56E2-96F3-4812-9289-BBDEB14D2E8A}"/>
    <cellStyle name="Normal 8 10 6 4" xfId="35721" xr:uid="{94B9E7C0-F5F3-45C3-9D34-3F8CEF9ACCC8}"/>
    <cellStyle name="Normal 8 10 6 5" xfId="35722" xr:uid="{6FBB652B-13F9-49CF-8AA3-3166730C64BB}"/>
    <cellStyle name="Normal 8 10 6 6" xfId="35723" xr:uid="{609584B9-79A1-4150-AF04-777EB835D24A}"/>
    <cellStyle name="Normal 8 10 7" xfId="35724" xr:uid="{483E3740-C268-4045-9F25-3D0DE5EAEEE0}"/>
    <cellStyle name="Normal 8 10 7 2" xfId="35725" xr:uid="{15B62ACC-317F-44F6-8335-85F43A5D0585}"/>
    <cellStyle name="Normal 8 10 7 3" xfId="35726" xr:uid="{AFE24044-3EF7-4787-963F-DA5C506EDA93}"/>
    <cellStyle name="Normal 8 10 7 4" xfId="35727" xr:uid="{F5BEAC54-B65C-4326-A192-B733F6700EEF}"/>
    <cellStyle name="Normal 8 10 7 5" xfId="35728" xr:uid="{1D512343-B819-4585-9FCC-C9CDD3334180}"/>
    <cellStyle name="Normal 8 10 7 6" xfId="35729" xr:uid="{4BFDA843-0F07-4669-A206-FB1301809CF6}"/>
    <cellStyle name="Normal 8 10 8" xfId="35730" xr:uid="{2D33DDD1-2DC8-4777-8463-B5B3CA1ECFD1}"/>
    <cellStyle name="Normal 8 10 8 2" xfId="35731" xr:uid="{72F750F6-E544-46CA-A0A4-2D4E077E8BBB}"/>
    <cellStyle name="Normal 8 10 8 3" xfId="35732" xr:uid="{96783777-988F-4521-B8CD-F24B05BB3352}"/>
    <cellStyle name="Normal 8 10 8 4" xfId="35733" xr:uid="{F61A6427-F592-4B6A-9CD1-70E48C50A00E}"/>
    <cellStyle name="Normal 8 10 8 5" xfId="35734" xr:uid="{C7D124BF-AB1D-47B1-B3FE-76C5FB0FED5B}"/>
    <cellStyle name="Normal 8 10 8 6" xfId="35735" xr:uid="{64F1085E-5F1B-4C51-8EE9-2BB5257F129D}"/>
    <cellStyle name="Normal 8 10 9" xfId="35736" xr:uid="{E6D96DEF-13B9-4BA5-8F67-EEAF1CB64137}"/>
    <cellStyle name="Normal 8 11" xfId="35737" xr:uid="{DC7ADF14-3DED-46A8-9A76-30E803AD9B61}"/>
    <cellStyle name="Normal 8 11 10" xfId="35738" xr:uid="{14AE1E6B-2385-47EF-BB8D-EB0A3B38B607}"/>
    <cellStyle name="Normal 8 11 11" xfId="35739" xr:uid="{C854BA35-7D01-4934-951D-5AE47DDABD5F}"/>
    <cellStyle name="Normal 8 11 12" xfId="35740" xr:uid="{A8A8F5DF-EA6E-4713-89F6-8BDE8F74FAA2}"/>
    <cellStyle name="Normal 8 11 13" xfId="35741" xr:uid="{2698EEB1-9E44-4296-AA61-E98400432733}"/>
    <cellStyle name="Normal 8 11 2" xfId="35742" xr:uid="{DE0EEBE0-05A8-4574-821A-495232DB8214}"/>
    <cellStyle name="Normal 8 11 2 2" xfId="35743" xr:uid="{CF08B45A-0469-4DDD-A01B-B4BC0730F6CF}"/>
    <cellStyle name="Normal 8 11 2 3" xfId="35744" xr:uid="{53EBADC1-FEE1-4F99-BDCB-D3A3F78570C8}"/>
    <cellStyle name="Normal 8 11 2 4" xfId="35745" xr:uid="{295DBD42-129B-4E21-837E-DD138CA02069}"/>
    <cellStyle name="Normal 8 11 2 5" xfId="35746" xr:uid="{31D05D8F-D0D2-4B5A-8BE7-9C6D22E94724}"/>
    <cellStyle name="Normal 8 11 2 6" xfId="35747" xr:uid="{B5FF5FF8-54DC-4CEC-BF6F-E2449C678ACD}"/>
    <cellStyle name="Normal 8 11 3" xfId="35748" xr:uid="{6A48C625-2D13-463B-AE80-19CF773E6440}"/>
    <cellStyle name="Normal 8 11 3 2" xfId="35749" xr:uid="{6F4D8D98-A097-40E6-8F9D-A329CF5E6B79}"/>
    <cellStyle name="Normal 8 11 3 3" xfId="35750" xr:uid="{914C32D1-C9C8-44B0-8F0F-5100E8044961}"/>
    <cellStyle name="Normal 8 11 3 4" xfId="35751" xr:uid="{444A6F60-68D0-4C27-9624-6636952429FF}"/>
    <cellStyle name="Normal 8 11 3 5" xfId="35752" xr:uid="{ADCA590B-A7BF-4035-A09A-E8D0116E7241}"/>
    <cellStyle name="Normal 8 11 3 6" xfId="35753" xr:uid="{4461B6A8-E305-4FA9-A60F-4744AD6954FD}"/>
    <cellStyle name="Normal 8 11 4" xfId="35754" xr:uid="{3D465DA6-6E62-4571-BE98-08EED1BDE390}"/>
    <cellStyle name="Normal 8 11 4 2" xfId="35755" xr:uid="{2E3B2A6A-8B21-4EED-B8B7-7A8DE5DF529E}"/>
    <cellStyle name="Normal 8 11 4 3" xfId="35756" xr:uid="{3A7902E1-45DD-4ADF-A98D-279A9A22AEBC}"/>
    <cellStyle name="Normal 8 11 4 4" xfId="35757" xr:uid="{8CD9346B-CF66-4CBC-B9BB-8D253DA93176}"/>
    <cellStyle name="Normal 8 11 4 5" xfId="35758" xr:uid="{9C24E9DD-B5FC-4859-AEE2-350C4B5D543E}"/>
    <cellStyle name="Normal 8 11 4 6" xfId="35759" xr:uid="{AE007AAB-BD5C-4D06-8EBC-D0D11D20926D}"/>
    <cellStyle name="Normal 8 11 5" xfId="35760" xr:uid="{3303D4CB-8DA0-46CE-9D80-1F12F948E34A}"/>
    <cellStyle name="Normal 8 11 5 2" xfId="35761" xr:uid="{826E242C-B9ED-4598-9BAA-88CD339A6394}"/>
    <cellStyle name="Normal 8 11 5 3" xfId="35762" xr:uid="{5A1C15A9-174C-4F77-B6FE-8D5924CB70E6}"/>
    <cellStyle name="Normal 8 11 5 4" xfId="35763" xr:uid="{4FA7A1E4-190C-4F74-89AE-CBC8E803AAD7}"/>
    <cellStyle name="Normal 8 11 5 5" xfId="35764" xr:uid="{EC703ADA-8298-4BDB-8FF9-B2A8282800CE}"/>
    <cellStyle name="Normal 8 11 5 6" xfId="35765" xr:uid="{950EF431-7AB0-4326-B9CA-35C996D3E771}"/>
    <cellStyle name="Normal 8 11 6" xfId="35766" xr:uid="{1374D6B6-7161-4A38-BF98-ECF171F6BAED}"/>
    <cellStyle name="Normal 8 11 6 2" xfId="35767" xr:uid="{B3ABB19A-AD82-4FA7-AC99-4C402631D4EF}"/>
    <cellStyle name="Normal 8 11 6 3" xfId="35768" xr:uid="{52D53A62-1424-4525-BDEF-1D9850C9AB12}"/>
    <cellStyle name="Normal 8 11 6 4" xfId="35769" xr:uid="{C0E9825A-C48E-4690-9DDA-E221566770DE}"/>
    <cellStyle name="Normal 8 11 6 5" xfId="35770" xr:uid="{1D640D75-D07C-4DF8-878E-AADE2EA003E9}"/>
    <cellStyle name="Normal 8 11 6 6" xfId="35771" xr:uid="{772D7B79-FB0C-4089-B489-2D34FC01E512}"/>
    <cellStyle name="Normal 8 11 7" xfId="35772" xr:uid="{C9814623-1790-4794-8E83-E2ACA08F99B6}"/>
    <cellStyle name="Normal 8 11 7 2" xfId="35773" xr:uid="{08754EE3-9C55-4AE3-831B-EB20A1FDD4B8}"/>
    <cellStyle name="Normal 8 11 7 3" xfId="35774" xr:uid="{6E2F5006-8AEB-4CE9-BCA1-A6017B7B942B}"/>
    <cellStyle name="Normal 8 11 7 4" xfId="35775" xr:uid="{1225191E-A3BB-4DF3-B4E6-DAAC3A99BB19}"/>
    <cellStyle name="Normal 8 11 7 5" xfId="35776" xr:uid="{B6BD9D10-EBEC-4A2A-A09A-61C0F8F05F4C}"/>
    <cellStyle name="Normal 8 11 7 6" xfId="35777" xr:uid="{EFC0EAC9-B619-46DA-869F-49074ABF8C15}"/>
    <cellStyle name="Normal 8 11 8" xfId="35778" xr:uid="{A0069E40-97B3-4F6A-8D4A-BF51B69199A8}"/>
    <cellStyle name="Normal 8 11 8 2" xfId="35779" xr:uid="{96A47CAE-C938-4622-A3D4-7B43D2EFD53D}"/>
    <cellStyle name="Normal 8 11 8 3" xfId="35780" xr:uid="{A58B2FD4-9E25-4370-9F01-9B96A756DEBE}"/>
    <cellStyle name="Normal 8 11 8 4" xfId="35781" xr:uid="{D5F6A17D-3678-4A3B-94C0-4E8B25C97900}"/>
    <cellStyle name="Normal 8 11 8 5" xfId="35782" xr:uid="{4B9983F5-29F7-4403-9338-39DD5BFEBB64}"/>
    <cellStyle name="Normal 8 11 8 6" xfId="35783" xr:uid="{8538DD62-7375-4B70-80E3-50C11E1EAC57}"/>
    <cellStyle name="Normal 8 11 9" xfId="35784" xr:uid="{3C2518FF-72EE-44B3-838D-F404EB9FDD3B}"/>
    <cellStyle name="Normal 8 12" xfId="35785" xr:uid="{7A2B50A1-0DE6-4FB4-9E46-50E0AF5E12AD}"/>
    <cellStyle name="Normal 8 12 10" xfId="35786" xr:uid="{1042D2A7-3C9F-4AC0-9473-C8F418E7E41D}"/>
    <cellStyle name="Normal 8 12 11" xfId="35787" xr:uid="{2F9C1FE7-84FF-46DE-90C1-BE6E83FFA3B5}"/>
    <cellStyle name="Normal 8 12 12" xfId="35788" xr:uid="{5E53A57C-45CE-40BA-BE27-17FFBECC553D}"/>
    <cellStyle name="Normal 8 12 13" xfId="35789" xr:uid="{EA1174B0-F7D6-48B2-97B3-DCD6BDB5819E}"/>
    <cellStyle name="Normal 8 12 2" xfId="35790" xr:uid="{AC6512CE-FC5B-483F-BA88-08F0EEF048FB}"/>
    <cellStyle name="Normal 8 12 2 2" xfId="35791" xr:uid="{6E01F2F9-8225-443D-8B41-52BF782EAAE7}"/>
    <cellStyle name="Normal 8 12 2 3" xfId="35792" xr:uid="{B342254F-FCDB-486A-BEC5-A0E6F8A2DA8C}"/>
    <cellStyle name="Normal 8 12 2 4" xfId="35793" xr:uid="{0EF82357-07AB-4D7A-AD4E-5C40301D875F}"/>
    <cellStyle name="Normal 8 12 2 5" xfId="35794" xr:uid="{5A8457DD-5E8F-42A5-B934-5991C8BC79D7}"/>
    <cellStyle name="Normal 8 12 2 6" xfId="35795" xr:uid="{1DDABA3C-D504-417A-A70B-307DFC34428C}"/>
    <cellStyle name="Normal 8 12 3" xfId="35796" xr:uid="{C6E39248-DCEB-4541-B3CD-40488F1040C0}"/>
    <cellStyle name="Normal 8 12 3 2" xfId="35797" xr:uid="{57CEC9E2-3B5E-4446-B20C-DB326B6E627B}"/>
    <cellStyle name="Normal 8 12 3 3" xfId="35798" xr:uid="{59208EB7-0532-46FE-B0DF-FA10C62A613C}"/>
    <cellStyle name="Normal 8 12 3 4" xfId="35799" xr:uid="{AE00A018-4ABD-40D3-B1EF-CF1B56A83F8B}"/>
    <cellStyle name="Normal 8 12 3 5" xfId="35800" xr:uid="{B5548CAF-EBD7-4A74-BF74-707FFD07C64E}"/>
    <cellStyle name="Normal 8 12 3 6" xfId="35801" xr:uid="{65C5AC7D-5287-44C6-ADBC-643A9DDBBA1D}"/>
    <cellStyle name="Normal 8 12 4" xfId="35802" xr:uid="{AB915476-FA19-4236-83F2-038C4030003C}"/>
    <cellStyle name="Normal 8 12 4 2" xfId="35803" xr:uid="{B21F1B97-27C9-4B8A-9091-03706A5C79FD}"/>
    <cellStyle name="Normal 8 12 4 3" xfId="35804" xr:uid="{29B6AE6D-0E74-4CA0-A83D-9E628A752A85}"/>
    <cellStyle name="Normal 8 12 4 4" xfId="35805" xr:uid="{69E973D1-3792-4549-BC3C-B241F8374DF7}"/>
    <cellStyle name="Normal 8 12 4 5" xfId="35806" xr:uid="{952F99F5-FCA8-46A4-9934-C28263E832E2}"/>
    <cellStyle name="Normal 8 12 4 6" xfId="35807" xr:uid="{38F8BE6A-4D6A-4000-A2CC-213882DBD0C6}"/>
    <cellStyle name="Normal 8 12 5" xfId="35808" xr:uid="{12170099-B126-4D33-B372-E8E57B24C350}"/>
    <cellStyle name="Normal 8 12 5 2" xfId="35809" xr:uid="{B82A7E59-5B36-425A-BE88-CBEEC25CA934}"/>
    <cellStyle name="Normal 8 12 5 3" xfId="35810" xr:uid="{70BEC087-B2A1-4088-AD83-3DDD3C235285}"/>
    <cellStyle name="Normal 8 12 5 4" xfId="35811" xr:uid="{E3BF694C-29B7-4A14-9719-0D0D227F77AD}"/>
    <cellStyle name="Normal 8 12 5 5" xfId="35812" xr:uid="{121CCEE7-81BA-4009-84DA-CB0E03E6BABB}"/>
    <cellStyle name="Normal 8 12 5 6" xfId="35813" xr:uid="{32B56F23-71F8-4183-9A3B-DF1994E086F2}"/>
    <cellStyle name="Normal 8 12 6" xfId="35814" xr:uid="{1D08021A-D421-40E1-9AC4-93D122553205}"/>
    <cellStyle name="Normal 8 12 6 2" xfId="35815" xr:uid="{65E5E8AF-D3E4-4C09-950F-D91C621B99BD}"/>
    <cellStyle name="Normal 8 12 6 3" xfId="35816" xr:uid="{D007EFA3-0BF1-421B-BB5F-A0C287E106C7}"/>
    <cellStyle name="Normal 8 12 6 4" xfId="35817" xr:uid="{08276A7C-BA71-4CFA-84F4-7CCB0A08BCB8}"/>
    <cellStyle name="Normal 8 12 6 5" xfId="35818" xr:uid="{1F73E8AE-229C-4D9D-83ED-FEF73EE2C2E7}"/>
    <cellStyle name="Normal 8 12 6 6" xfId="35819" xr:uid="{FB1ED7BF-D4D5-44C4-A949-F338BB17A941}"/>
    <cellStyle name="Normal 8 12 7" xfId="35820" xr:uid="{77E9B5FD-6A9A-48A1-820A-B08EDFBAB9DD}"/>
    <cellStyle name="Normal 8 12 7 2" xfId="35821" xr:uid="{5E0026C5-C9AD-4293-9778-9F8831975DEE}"/>
    <cellStyle name="Normal 8 12 7 3" xfId="35822" xr:uid="{105B5609-0A37-4BD8-8565-5E7126176A0B}"/>
    <cellStyle name="Normal 8 12 7 4" xfId="35823" xr:uid="{E58ABBDC-E99A-4B8C-92E2-80E8B58B89A3}"/>
    <cellStyle name="Normal 8 12 7 5" xfId="35824" xr:uid="{C5303778-4BD8-4AEC-A343-CDDF08D12E4E}"/>
    <cellStyle name="Normal 8 12 7 6" xfId="35825" xr:uid="{F3DA9FB4-AA11-46D5-AFCF-629960BD3753}"/>
    <cellStyle name="Normal 8 12 8" xfId="35826" xr:uid="{057988FA-3CB9-4604-BA1D-2A132B22CF34}"/>
    <cellStyle name="Normal 8 12 8 2" xfId="35827" xr:uid="{7F2BAC3A-C38F-4394-B04E-9E79B3FD3AE8}"/>
    <cellStyle name="Normal 8 12 8 3" xfId="35828" xr:uid="{7B5BCEF8-C4CE-4524-BB37-92E46305EC06}"/>
    <cellStyle name="Normal 8 12 8 4" xfId="35829" xr:uid="{FC2C50C8-3494-4357-9690-837036BC2A92}"/>
    <cellStyle name="Normal 8 12 8 5" xfId="35830" xr:uid="{E938E0BB-7D75-4B7A-9F90-FEDED13BEA7D}"/>
    <cellStyle name="Normal 8 12 8 6" xfId="35831" xr:uid="{8F1E3A31-AEF0-4467-8645-5078C1F56670}"/>
    <cellStyle name="Normal 8 12 9" xfId="35832" xr:uid="{94CBC2BC-0816-4504-A585-840BADF9ECC3}"/>
    <cellStyle name="Normal 8 13" xfId="35833" xr:uid="{69DA02D4-8BD0-4ACD-819E-F4DC91A4BEFC}"/>
    <cellStyle name="Normal 8 13 10" xfId="35834" xr:uid="{41BC2BB0-B658-4B1D-AC08-0C5A4179E083}"/>
    <cellStyle name="Normal 8 13 11" xfId="35835" xr:uid="{E6EBA24F-2025-4EE9-87A2-8CCA415A1E8D}"/>
    <cellStyle name="Normal 8 13 12" xfId="35836" xr:uid="{8BD66AE1-B5B7-4DDA-8F65-3A9B5D92957E}"/>
    <cellStyle name="Normal 8 13 13" xfId="35837" xr:uid="{A4E2201B-35E5-4364-9B13-588D37CE53CE}"/>
    <cellStyle name="Normal 8 13 2" xfId="35838" xr:uid="{992D7898-5E78-4E94-B110-58A01A192968}"/>
    <cellStyle name="Normal 8 13 2 2" xfId="35839" xr:uid="{5055CD34-FE7E-46BD-A4A4-9A828CA33C80}"/>
    <cellStyle name="Normal 8 13 2 3" xfId="35840" xr:uid="{ED8A9432-7B44-4B56-A1CE-3A16A8FC77A4}"/>
    <cellStyle name="Normal 8 13 2 4" xfId="35841" xr:uid="{0C197ADA-A960-439B-BFE0-86A9540E9E94}"/>
    <cellStyle name="Normal 8 13 2 5" xfId="35842" xr:uid="{F8CAE595-D238-4C35-AFE3-D20C015DE97E}"/>
    <cellStyle name="Normal 8 13 2 6" xfId="35843" xr:uid="{E780401C-7D97-465F-AA04-EE5917AE09AB}"/>
    <cellStyle name="Normal 8 13 3" xfId="35844" xr:uid="{86C78B48-C118-4D87-A5A4-64AF2C40E574}"/>
    <cellStyle name="Normal 8 13 3 2" xfId="35845" xr:uid="{DF275E95-F8C1-4808-984F-FDEBFA94F09E}"/>
    <cellStyle name="Normal 8 13 3 3" xfId="35846" xr:uid="{89AAB9AB-BB16-428E-8D41-25342F512DF8}"/>
    <cellStyle name="Normal 8 13 3 4" xfId="35847" xr:uid="{A6825CD7-5729-413D-9874-7A9378FE0451}"/>
    <cellStyle name="Normal 8 13 3 5" xfId="35848" xr:uid="{7BF8EEC0-78BA-440C-A781-289E4C9807B3}"/>
    <cellStyle name="Normal 8 13 3 6" xfId="35849" xr:uid="{810C3BBF-6BF5-4AAE-8CAA-1D3DFE397096}"/>
    <cellStyle name="Normal 8 13 4" xfId="35850" xr:uid="{CA76A733-4208-4493-B6D0-D4C84187E286}"/>
    <cellStyle name="Normal 8 13 4 2" xfId="35851" xr:uid="{1F6C35DA-C45D-4F42-A55C-0C1AC81E3823}"/>
    <cellStyle name="Normal 8 13 4 3" xfId="35852" xr:uid="{68BBE48F-63FF-41F6-A1E3-652A4AB5011A}"/>
    <cellStyle name="Normal 8 13 4 4" xfId="35853" xr:uid="{9AC2E3E3-57BF-4D69-9FF8-B4F59999E023}"/>
    <cellStyle name="Normal 8 13 4 5" xfId="35854" xr:uid="{86EB52FA-E8EF-49ED-BE36-157D201F238C}"/>
    <cellStyle name="Normal 8 13 4 6" xfId="35855" xr:uid="{422DDA83-A09C-4F43-A36D-474B5374FE8B}"/>
    <cellStyle name="Normal 8 13 5" xfId="35856" xr:uid="{D2C96264-BACE-4996-868E-7FEC9C0BFB78}"/>
    <cellStyle name="Normal 8 13 5 2" xfId="35857" xr:uid="{2161AA1A-E000-4382-8EC7-64596047E37D}"/>
    <cellStyle name="Normal 8 13 5 3" xfId="35858" xr:uid="{184EAB50-A417-4170-AA98-0A1DD8D9A99F}"/>
    <cellStyle name="Normal 8 13 5 4" xfId="35859" xr:uid="{F457C656-EF57-4D72-8F30-A953BAA053D6}"/>
    <cellStyle name="Normal 8 13 5 5" xfId="35860" xr:uid="{A76CCC9F-4560-4775-BE1B-4DA7549C70C2}"/>
    <cellStyle name="Normal 8 13 5 6" xfId="35861" xr:uid="{FD279737-F7BA-454B-833F-E1CC826AAFD3}"/>
    <cellStyle name="Normal 8 13 6" xfId="35862" xr:uid="{75963B35-0F25-447D-A6E0-03A19755C080}"/>
    <cellStyle name="Normal 8 13 6 2" xfId="35863" xr:uid="{FEE97B5F-35EB-4BA1-B6D5-69D5556B6A49}"/>
    <cellStyle name="Normal 8 13 6 3" xfId="35864" xr:uid="{48C5D171-EA4C-49D6-B7F5-F46B03466C26}"/>
    <cellStyle name="Normal 8 13 6 4" xfId="35865" xr:uid="{FCA897C2-E9B7-4186-BF63-73C1D0EF0BF0}"/>
    <cellStyle name="Normal 8 13 6 5" xfId="35866" xr:uid="{68F0F137-2DF0-4C73-B4F2-0577F73EF1C8}"/>
    <cellStyle name="Normal 8 13 6 6" xfId="35867" xr:uid="{050661BB-4718-40B8-BBB9-8772EA1D7B9D}"/>
    <cellStyle name="Normal 8 13 7" xfId="35868" xr:uid="{CA0E6833-1CB4-4F22-88B7-4D5ADA540819}"/>
    <cellStyle name="Normal 8 13 7 2" xfId="35869" xr:uid="{ACC37C70-6EB8-4802-885B-13E9138A5B91}"/>
    <cellStyle name="Normal 8 13 7 3" xfId="35870" xr:uid="{CF192AE9-E672-493E-89D8-A406B4BD9EC7}"/>
    <cellStyle name="Normal 8 13 7 4" xfId="35871" xr:uid="{65AD1C0E-37CD-4A38-9D4D-51AB47FF01C9}"/>
    <cellStyle name="Normal 8 13 7 5" xfId="35872" xr:uid="{63143D8B-EBC3-4762-B0A8-D745674C74D9}"/>
    <cellStyle name="Normal 8 13 7 6" xfId="35873" xr:uid="{452DDFC6-3AD3-4A4E-873D-FF71D8FB85F6}"/>
    <cellStyle name="Normal 8 13 8" xfId="35874" xr:uid="{BD7CAD47-EFEA-48E0-B350-0D4D0DFCEF82}"/>
    <cellStyle name="Normal 8 13 8 2" xfId="35875" xr:uid="{54D51FE1-1A17-4873-8CBB-399CAB5F6B23}"/>
    <cellStyle name="Normal 8 13 8 3" xfId="35876" xr:uid="{3C3CDE8C-E4C4-4133-BA63-8DB52E06DAAD}"/>
    <cellStyle name="Normal 8 13 8 4" xfId="35877" xr:uid="{3DAF2EA7-AEA9-43E6-B7CE-08DD1B41FDA5}"/>
    <cellStyle name="Normal 8 13 8 5" xfId="35878" xr:uid="{5BAE48F2-81EA-4F60-971A-2671D4E212C9}"/>
    <cellStyle name="Normal 8 13 8 6" xfId="35879" xr:uid="{11FAC8B3-9F34-4D42-9301-C1706B067D1A}"/>
    <cellStyle name="Normal 8 13 9" xfId="35880" xr:uid="{EF5B2A62-1130-4A1A-A039-0011E9458959}"/>
    <cellStyle name="Normal 8 14" xfId="35881" xr:uid="{1037A780-FC7A-4679-8C11-B92A8E96501E}"/>
    <cellStyle name="Normal 8 14 10" xfId="35882" xr:uid="{4F918269-0107-42CA-9A98-2F34D8769DF1}"/>
    <cellStyle name="Normal 8 14 11" xfId="35883" xr:uid="{BAEB13BB-E0E2-4AAF-8745-5EBE9CED8650}"/>
    <cellStyle name="Normal 8 14 12" xfId="35884" xr:uid="{52DE0C1A-A3E5-46A5-8D53-6B1D0BA989ED}"/>
    <cellStyle name="Normal 8 14 13" xfId="35885" xr:uid="{176F811D-32BE-41A6-A229-518305006CFA}"/>
    <cellStyle name="Normal 8 14 2" xfId="35886" xr:uid="{924CE016-2E57-4097-B2B1-0CB90E3864B5}"/>
    <cellStyle name="Normal 8 14 2 2" xfId="35887" xr:uid="{34E9C996-4B74-4D18-BF89-D14EE057D8C0}"/>
    <cellStyle name="Normal 8 14 2 3" xfId="35888" xr:uid="{4908BCDE-29AA-442E-B9C7-AA84D0AC42F8}"/>
    <cellStyle name="Normal 8 14 2 4" xfId="35889" xr:uid="{287FCD64-725E-460F-879F-BFAB129CA185}"/>
    <cellStyle name="Normal 8 14 2 5" xfId="35890" xr:uid="{5A94F306-2492-4791-88B3-22A03F844278}"/>
    <cellStyle name="Normal 8 14 2 6" xfId="35891" xr:uid="{A45BEFF1-ABC3-4BAC-B56D-935EBF84AC6D}"/>
    <cellStyle name="Normal 8 14 3" xfId="35892" xr:uid="{57E70032-0852-43DF-88BD-BD379AAD30D9}"/>
    <cellStyle name="Normal 8 14 3 2" xfId="35893" xr:uid="{FE81FF7B-3E98-4D4A-9F6B-BA785E28A804}"/>
    <cellStyle name="Normal 8 14 3 3" xfId="35894" xr:uid="{34C21539-1373-4841-9361-4BFB689969D7}"/>
    <cellStyle name="Normal 8 14 3 4" xfId="35895" xr:uid="{BC9C4B82-C727-4E76-97F8-3E8194870E4E}"/>
    <cellStyle name="Normal 8 14 3 5" xfId="35896" xr:uid="{2E72366A-D2C1-4F8B-998F-B2D972278955}"/>
    <cellStyle name="Normal 8 14 3 6" xfId="35897" xr:uid="{30FEF290-CA5E-4483-9BF4-9C4ACA3B0530}"/>
    <cellStyle name="Normal 8 14 4" xfId="35898" xr:uid="{88596178-3C06-4182-AF30-71D3AB7FE579}"/>
    <cellStyle name="Normal 8 14 4 2" xfId="35899" xr:uid="{8936892F-1F1A-4BA3-93CD-F57FA2CD7C20}"/>
    <cellStyle name="Normal 8 14 4 3" xfId="35900" xr:uid="{783FA28E-94BD-4506-99B3-A0BC455F53D5}"/>
    <cellStyle name="Normal 8 14 4 4" xfId="35901" xr:uid="{E795D8BE-FFB8-40B8-9750-B29E672A0F53}"/>
    <cellStyle name="Normal 8 14 4 5" xfId="35902" xr:uid="{E0DFD345-8EF6-4B96-B977-8A7B3F286AD0}"/>
    <cellStyle name="Normal 8 14 4 6" xfId="35903" xr:uid="{EE3EC4B2-535B-4F3F-882A-81C44CCD7000}"/>
    <cellStyle name="Normal 8 14 5" xfId="35904" xr:uid="{CC37A366-8A66-45DD-B59C-9A507EDE2596}"/>
    <cellStyle name="Normal 8 14 5 2" xfId="35905" xr:uid="{F36C9172-CF75-40B3-8D6A-1CC5AFED4717}"/>
    <cellStyle name="Normal 8 14 5 3" xfId="35906" xr:uid="{1BDC148B-E002-4F38-A537-4AF82566CC77}"/>
    <cellStyle name="Normal 8 14 5 4" xfId="35907" xr:uid="{977C9DA7-6794-40D1-9D7A-A18460F83BC2}"/>
    <cellStyle name="Normal 8 14 5 5" xfId="35908" xr:uid="{72B23DBF-7723-44C4-9C6D-8FC49E1DC6A1}"/>
    <cellStyle name="Normal 8 14 5 6" xfId="35909" xr:uid="{525A2770-5E4B-4DAD-A913-F14E9A1EFEFF}"/>
    <cellStyle name="Normal 8 14 6" xfId="35910" xr:uid="{D49652EE-8788-41E7-AFC9-B147700D0C6E}"/>
    <cellStyle name="Normal 8 14 6 2" xfId="35911" xr:uid="{664BA582-16F8-40F6-A109-8F686BB4F6D3}"/>
    <cellStyle name="Normal 8 14 6 3" xfId="35912" xr:uid="{56AFE93D-6C9E-4F20-81AA-2B04908C56FB}"/>
    <cellStyle name="Normal 8 14 6 4" xfId="35913" xr:uid="{A483CF57-6283-4124-9A3F-8BE159C1CBDF}"/>
    <cellStyle name="Normal 8 14 6 5" xfId="35914" xr:uid="{53F1D3B6-8DC5-42BA-A879-ED1642A56C88}"/>
    <cellStyle name="Normal 8 14 6 6" xfId="35915" xr:uid="{5C3D18B0-4B65-43C0-9EB3-0022BFDDD488}"/>
    <cellStyle name="Normal 8 14 7" xfId="35916" xr:uid="{5FF0C392-ECA0-4C4C-8AF3-EB1F029DD2C3}"/>
    <cellStyle name="Normal 8 14 7 2" xfId="35917" xr:uid="{860C8F09-ABA2-4F86-AD23-021E9C78E189}"/>
    <cellStyle name="Normal 8 14 7 3" xfId="35918" xr:uid="{16D0D559-EC69-4F02-A08D-B35382B39ADD}"/>
    <cellStyle name="Normal 8 14 7 4" xfId="35919" xr:uid="{E05FCC15-0853-448F-B4E4-4D631FBE9C43}"/>
    <cellStyle name="Normal 8 14 7 5" xfId="35920" xr:uid="{611F0CF1-A754-48A3-BF1F-9BE4EB1947A9}"/>
    <cellStyle name="Normal 8 14 7 6" xfId="35921" xr:uid="{828903A0-5BDC-4A4D-9970-8F0446B5E8A5}"/>
    <cellStyle name="Normal 8 14 8" xfId="35922" xr:uid="{C6C6C390-2686-4576-A713-7AE59BA360E6}"/>
    <cellStyle name="Normal 8 14 8 2" xfId="35923" xr:uid="{7320E819-74AC-4472-9A5C-7E70F8E07910}"/>
    <cellStyle name="Normal 8 14 8 3" xfId="35924" xr:uid="{E6A23E7A-DB91-4D7A-B9DD-74A2D165622F}"/>
    <cellStyle name="Normal 8 14 8 4" xfId="35925" xr:uid="{9B7715E6-0832-4AD3-B38E-BFA37AA284B6}"/>
    <cellStyle name="Normal 8 14 8 5" xfId="35926" xr:uid="{06E8CB63-57AC-4518-81DA-F4EFAF496A2A}"/>
    <cellStyle name="Normal 8 14 8 6" xfId="35927" xr:uid="{672FF97E-866E-43E9-A0CF-BB9B43A9DE01}"/>
    <cellStyle name="Normal 8 14 9" xfId="35928" xr:uid="{B730A204-D99B-40BE-A56C-2B003F1EAD88}"/>
    <cellStyle name="Normal 8 15" xfId="35929" xr:uid="{967AB850-0D20-44D3-8BBD-07F46244E4A9}"/>
    <cellStyle name="Normal 8 15 10" xfId="35930" xr:uid="{943517BD-D7A4-4434-B93D-BF62E170B8D1}"/>
    <cellStyle name="Normal 8 15 11" xfId="35931" xr:uid="{E5F855C1-1BA7-470B-9059-D3395551EF48}"/>
    <cellStyle name="Normal 8 15 12" xfId="35932" xr:uid="{1703FB8F-061D-4111-A4C4-F7D740113607}"/>
    <cellStyle name="Normal 8 15 13" xfId="35933" xr:uid="{B3BC4FD3-D76F-42B6-91F4-F67CD043356E}"/>
    <cellStyle name="Normal 8 15 2" xfId="35934" xr:uid="{C5DFD497-A096-4518-BDE3-A5B7B3D08CCA}"/>
    <cellStyle name="Normal 8 15 2 2" xfId="35935" xr:uid="{F89AAFAB-09C1-4FC5-96E6-17410983D7A7}"/>
    <cellStyle name="Normal 8 15 2 3" xfId="35936" xr:uid="{CA8D7580-07E5-4458-838B-EC42298BFF81}"/>
    <cellStyle name="Normal 8 15 2 4" xfId="35937" xr:uid="{A6AC5275-FF91-4847-80FF-2BBD2648C97D}"/>
    <cellStyle name="Normal 8 15 2 5" xfId="35938" xr:uid="{4600D4E2-1A39-49E3-B08D-01F3731CC0A0}"/>
    <cellStyle name="Normal 8 15 2 6" xfId="35939" xr:uid="{100389A7-3CDA-41A3-8C60-E7DD4E80FE49}"/>
    <cellStyle name="Normal 8 15 3" xfId="35940" xr:uid="{A92BD551-3474-43B9-91F3-C14BCB2CA928}"/>
    <cellStyle name="Normal 8 15 3 2" xfId="35941" xr:uid="{187C6017-6FA3-448D-8526-74021A840CE8}"/>
    <cellStyle name="Normal 8 15 3 3" xfId="35942" xr:uid="{6EBEE38E-7162-4EBE-8990-1B3558016E43}"/>
    <cellStyle name="Normal 8 15 3 4" xfId="35943" xr:uid="{CC135A8A-D8F7-4948-AD76-52AAA47F9A8E}"/>
    <cellStyle name="Normal 8 15 3 5" xfId="35944" xr:uid="{CE708942-AD8E-43AA-89DE-A7CC27430CD9}"/>
    <cellStyle name="Normal 8 15 3 6" xfId="35945" xr:uid="{6CD8F6AF-C115-49E5-8C42-A9A64C48D69D}"/>
    <cellStyle name="Normal 8 15 4" xfId="35946" xr:uid="{C3E30243-9C69-474F-9555-616DB0C53CCA}"/>
    <cellStyle name="Normal 8 15 4 2" xfId="35947" xr:uid="{2BAF2911-965F-4384-88B6-AFC24EFEE454}"/>
    <cellStyle name="Normal 8 15 4 3" xfId="35948" xr:uid="{98EF2510-6E0C-4DD3-9C04-1BFAE50D5524}"/>
    <cellStyle name="Normal 8 15 4 4" xfId="35949" xr:uid="{11F6608E-33A2-48FB-89F7-102E2F8AEB97}"/>
    <cellStyle name="Normal 8 15 4 5" xfId="35950" xr:uid="{69C8D15C-6EA9-404D-83E1-65F236CF9F9C}"/>
    <cellStyle name="Normal 8 15 4 6" xfId="35951" xr:uid="{9CC69BCB-32AD-48C8-9833-00BFFD547275}"/>
    <cellStyle name="Normal 8 15 5" xfId="35952" xr:uid="{12704644-3771-4798-8E77-B499082D6B01}"/>
    <cellStyle name="Normal 8 15 5 2" xfId="35953" xr:uid="{CF8A3EFB-FE27-489E-ABFF-F13240DA4DAE}"/>
    <cellStyle name="Normal 8 15 5 3" xfId="35954" xr:uid="{31461CDA-8FC0-4927-91A8-F5A14DB2A2C6}"/>
    <cellStyle name="Normal 8 15 5 4" xfId="35955" xr:uid="{CE34BB1E-A871-41FE-AE5F-12E770706EF2}"/>
    <cellStyle name="Normal 8 15 5 5" xfId="35956" xr:uid="{A5C908C1-00F8-4316-8FE7-B98EC575B6F9}"/>
    <cellStyle name="Normal 8 15 5 6" xfId="35957" xr:uid="{ECDF36C4-520E-4C7D-9034-B2266B3D25C8}"/>
    <cellStyle name="Normal 8 15 6" xfId="35958" xr:uid="{28404E10-305A-4BE5-8257-C8D237230D6D}"/>
    <cellStyle name="Normal 8 15 6 2" xfId="35959" xr:uid="{37C9F7E4-9109-449A-8CF6-2881CE77232C}"/>
    <cellStyle name="Normal 8 15 6 3" xfId="35960" xr:uid="{BBBDCDC4-A60E-4896-8E38-60AB88564799}"/>
    <cellStyle name="Normal 8 15 6 4" xfId="35961" xr:uid="{E8E8993D-03A9-4D08-840C-A0A0F1C1BE7B}"/>
    <cellStyle name="Normal 8 15 6 5" xfId="35962" xr:uid="{089BB1DA-4631-441C-932A-34EE9A710CC3}"/>
    <cellStyle name="Normal 8 15 6 6" xfId="35963" xr:uid="{31C1961D-38EE-4B9C-8E8A-0A1B60ED00D6}"/>
    <cellStyle name="Normal 8 15 7" xfId="35964" xr:uid="{C0337E18-2D06-4DEB-8802-276A22DAEBBF}"/>
    <cellStyle name="Normal 8 15 7 2" xfId="35965" xr:uid="{B42BBECF-2F55-48A2-96F5-D5A5B1C9E0A0}"/>
    <cellStyle name="Normal 8 15 7 3" xfId="35966" xr:uid="{99DD71C8-F06B-44BC-AE13-8C979FD32E16}"/>
    <cellStyle name="Normal 8 15 7 4" xfId="35967" xr:uid="{B010205A-7573-400B-856F-B4B524B607A8}"/>
    <cellStyle name="Normal 8 15 7 5" xfId="35968" xr:uid="{A8628A7C-D3A0-48A9-A357-017894742B80}"/>
    <cellStyle name="Normal 8 15 7 6" xfId="35969" xr:uid="{EB3E8A53-F05A-4787-B9E2-D565E50BA9DD}"/>
    <cellStyle name="Normal 8 15 8" xfId="35970" xr:uid="{38DE50AF-7844-4292-8DEC-C098BE4544D1}"/>
    <cellStyle name="Normal 8 15 8 2" xfId="35971" xr:uid="{8E15A682-2872-4388-8AA8-5BD741813285}"/>
    <cellStyle name="Normal 8 15 8 3" xfId="35972" xr:uid="{BF585199-5416-43CC-B7A8-B20715BCDEFA}"/>
    <cellStyle name="Normal 8 15 8 4" xfId="35973" xr:uid="{10ECA004-D636-4FA5-9F79-61BCBD007AE6}"/>
    <cellStyle name="Normal 8 15 8 5" xfId="35974" xr:uid="{5A846571-CB39-4B77-ADA4-E800FDBE916F}"/>
    <cellStyle name="Normal 8 15 8 6" xfId="35975" xr:uid="{5967FBA4-B5CA-4AC5-9915-C9005DC39DA8}"/>
    <cellStyle name="Normal 8 15 9" xfId="35976" xr:uid="{D0410996-E22A-4578-BA1E-39BE8F0B3922}"/>
    <cellStyle name="Normal 8 16" xfId="35977" xr:uid="{9163E325-60C5-46F5-977E-FC5DDBDC147C}"/>
    <cellStyle name="Normal 8 16 10" xfId="35978" xr:uid="{ED0AFC3C-6923-45C0-83A6-34CE6437C0FC}"/>
    <cellStyle name="Normal 8 16 11" xfId="35979" xr:uid="{FFB6A355-B3E7-40C0-9781-FC0F19FAA527}"/>
    <cellStyle name="Normal 8 16 12" xfId="35980" xr:uid="{7D70773F-BB6D-44FF-9FA7-996BD5D41036}"/>
    <cellStyle name="Normal 8 16 13" xfId="35981" xr:uid="{202D45A0-0945-4B45-9ABE-68ABF89F9E32}"/>
    <cellStyle name="Normal 8 16 2" xfId="35982" xr:uid="{1715CCEF-A429-4999-ADB5-353E9415A217}"/>
    <cellStyle name="Normal 8 16 2 2" xfId="35983" xr:uid="{E6CEC5B3-D9FE-4748-A9C1-10466DCA3D48}"/>
    <cellStyle name="Normal 8 16 2 3" xfId="35984" xr:uid="{61C3A5F2-BBC0-4BAE-B23D-138E626C1CAB}"/>
    <cellStyle name="Normal 8 16 2 4" xfId="35985" xr:uid="{A19D09B1-E238-43E2-8B1B-9E2F167D2F41}"/>
    <cellStyle name="Normal 8 16 2 5" xfId="35986" xr:uid="{B4E2675E-2191-469F-A190-64AB6C6308CF}"/>
    <cellStyle name="Normal 8 16 2 6" xfId="35987" xr:uid="{0CA081DB-E0E1-4756-AF3C-202563C7D35D}"/>
    <cellStyle name="Normal 8 16 3" xfId="35988" xr:uid="{AC3D6BAD-DB19-41AF-AB8B-4C96F67BCE03}"/>
    <cellStyle name="Normal 8 16 3 2" xfId="35989" xr:uid="{C3A65F92-25DF-4ABC-B792-EF1C48CC95B0}"/>
    <cellStyle name="Normal 8 16 3 3" xfId="35990" xr:uid="{523A5AAC-C4DF-4401-B7C9-3927DAC2A4AD}"/>
    <cellStyle name="Normal 8 16 3 4" xfId="35991" xr:uid="{B0641295-F023-4B71-8936-61078CA18661}"/>
    <cellStyle name="Normal 8 16 3 5" xfId="35992" xr:uid="{6C41EC1F-DFDE-489C-B0CD-D18669A46F62}"/>
    <cellStyle name="Normal 8 16 3 6" xfId="35993" xr:uid="{71AA8387-43E7-4AC1-A6B0-06626804B337}"/>
    <cellStyle name="Normal 8 16 4" xfId="35994" xr:uid="{74A22BA3-597B-427C-ADFC-570E264AC8EC}"/>
    <cellStyle name="Normal 8 16 4 2" xfId="35995" xr:uid="{43FA5C16-08A2-4029-B8D9-343512AD6754}"/>
    <cellStyle name="Normal 8 16 4 3" xfId="35996" xr:uid="{5D896CD9-1F1B-40FA-9D66-F2C9140B0053}"/>
    <cellStyle name="Normal 8 16 4 4" xfId="35997" xr:uid="{5AECFB7B-DE20-4F4D-B541-9D71A6535A08}"/>
    <cellStyle name="Normal 8 16 4 5" xfId="35998" xr:uid="{DEBC8378-8B46-4F27-A133-A429E2A7FA47}"/>
    <cellStyle name="Normal 8 16 4 6" xfId="35999" xr:uid="{3868DAF5-9E59-4178-96E5-3B0B2A4956DE}"/>
    <cellStyle name="Normal 8 16 5" xfId="36000" xr:uid="{365BFC3A-A403-40F8-829A-8310B9FA0AFB}"/>
    <cellStyle name="Normal 8 16 5 2" xfId="36001" xr:uid="{DB03B63C-0E83-4484-99B3-B411965D7A81}"/>
    <cellStyle name="Normal 8 16 5 3" xfId="36002" xr:uid="{0A1D515A-372A-461F-B714-ED26EA159BFD}"/>
    <cellStyle name="Normal 8 16 5 4" xfId="36003" xr:uid="{13CD5CE7-650E-4834-A121-954DBBF70921}"/>
    <cellStyle name="Normal 8 16 5 5" xfId="36004" xr:uid="{9C45E3E0-694B-4E75-8B3C-908133755C7F}"/>
    <cellStyle name="Normal 8 16 5 6" xfId="36005" xr:uid="{CAD4E872-431F-47F4-AAA4-5F7955B87D96}"/>
    <cellStyle name="Normal 8 16 6" xfId="36006" xr:uid="{D570D55B-A36C-4ECA-8609-CDFD7415F599}"/>
    <cellStyle name="Normal 8 16 6 2" xfId="36007" xr:uid="{AFD51812-FA5E-4F91-8037-F5EA818EBB33}"/>
    <cellStyle name="Normal 8 16 6 3" xfId="36008" xr:uid="{A2403915-AD59-4B62-8BB5-A1E41B879697}"/>
    <cellStyle name="Normal 8 16 6 4" xfId="36009" xr:uid="{F651F79B-EA6B-4812-81EA-F93855B6F334}"/>
    <cellStyle name="Normal 8 16 6 5" xfId="36010" xr:uid="{9AF34DFE-3D2F-4110-A30F-FFE533332A7E}"/>
    <cellStyle name="Normal 8 16 6 6" xfId="36011" xr:uid="{32FEDB30-5852-4495-AB7C-E1BA91551718}"/>
    <cellStyle name="Normal 8 16 7" xfId="36012" xr:uid="{2C1D958C-D802-4FDB-A2D7-AF394ABF11FB}"/>
    <cellStyle name="Normal 8 16 7 2" xfId="36013" xr:uid="{68C75259-4D33-4C7F-B164-87B980FA8013}"/>
    <cellStyle name="Normal 8 16 7 3" xfId="36014" xr:uid="{84DA6BE6-2493-4DB6-A337-A95237F35549}"/>
    <cellStyle name="Normal 8 16 7 4" xfId="36015" xr:uid="{650E5063-19A0-4B8A-9834-5BB254AC6183}"/>
    <cellStyle name="Normal 8 16 7 5" xfId="36016" xr:uid="{255CF29E-D96E-4BDB-BE11-4982397E0809}"/>
    <cellStyle name="Normal 8 16 7 6" xfId="36017" xr:uid="{B70DF887-D949-4014-BE74-F140C76A4E92}"/>
    <cellStyle name="Normal 8 16 8" xfId="36018" xr:uid="{07877319-FC22-41B7-8679-C26B15602D04}"/>
    <cellStyle name="Normal 8 16 8 2" xfId="36019" xr:uid="{834B2962-B27F-42FF-8027-98053B83A841}"/>
    <cellStyle name="Normal 8 16 8 3" xfId="36020" xr:uid="{5A058C2A-456F-4E7A-8492-0A8C776D4A10}"/>
    <cellStyle name="Normal 8 16 8 4" xfId="36021" xr:uid="{42BB720C-F872-4937-B833-D9ABB90908E5}"/>
    <cellStyle name="Normal 8 16 8 5" xfId="36022" xr:uid="{4897DD1F-156B-4010-A4A9-FDCD9BE5C24C}"/>
    <cellStyle name="Normal 8 16 8 6" xfId="36023" xr:uid="{77F3C280-08F5-46D9-BB6B-0E5B8D4C7D6A}"/>
    <cellStyle name="Normal 8 16 9" xfId="36024" xr:uid="{0C704B1C-3AEE-48F3-B658-F13BA3E81C61}"/>
    <cellStyle name="Normal 8 17" xfId="36025" xr:uid="{47C2BF9B-47B7-48B5-BC46-E8A093988F46}"/>
    <cellStyle name="Normal 8 17 10" xfId="36026" xr:uid="{2B8A8B90-960F-4D09-9923-682ECB55CC0D}"/>
    <cellStyle name="Normal 8 17 11" xfId="36027" xr:uid="{692DB532-5F39-40C1-8E39-C6437B28FFC0}"/>
    <cellStyle name="Normal 8 17 12" xfId="36028" xr:uid="{DF05EF10-1ACE-45F1-B9A3-14190DBEE315}"/>
    <cellStyle name="Normal 8 17 13" xfId="36029" xr:uid="{0AC3594C-BA4D-4221-87CD-56C178ACC9E4}"/>
    <cellStyle name="Normal 8 17 2" xfId="36030" xr:uid="{F0384E58-BF4A-414A-B84D-614C08DD5CF1}"/>
    <cellStyle name="Normal 8 17 2 2" xfId="36031" xr:uid="{1B598644-C688-442D-BE57-2079556CC78D}"/>
    <cellStyle name="Normal 8 17 2 3" xfId="36032" xr:uid="{513022F1-CC7E-4148-A6AE-64862CA35E30}"/>
    <cellStyle name="Normal 8 17 2 4" xfId="36033" xr:uid="{A9774336-9FE1-426D-BFDD-53A9BC7E5C81}"/>
    <cellStyle name="Normal 8 17 2 5" xfId="36034" xr:uid="{B8FF2DA5-9394-499D-801C-60B1FD169AB7}"/>
    <cellStyle name="Normal 8 17 2 6" xfId="36035" xr:uid="{3E5EFEAD-9051-4991-9896-AB641C790ECB}"/>
    <cellStyle name="Normal 8 17 3" xfId="36036" xr:uid="{D7632408-9FD6-4034-95E6-DA3073445CF6}"/>
    <cellStyle name="Normal 8 17 3 2" xfId="36037" xr:uid="{2826CE23-E8A5-47BD-8710-96A480FAED7A}"/>
    <cellStyle name="Normal 8 17 3 3" xfId="36038" xr:uid="{FB5EF15D-5C0E-4374-A8C0-EE073CAFF38C}"/>
    <cellStyle name="Normal 8 17 3 4" xfId="36039" xr:uid="{7050EE2E-440E-40D3-AD14-F95F6E463078}"/>
    <cellStyle name="Normal 8 17 3 5" xfId="36040" xr:uid="{8FC480B1-4498-456D-8AFE-4E4126D1983A}"/>
    <cellStyle name="Normal 8 17 3 6" xfId="36041" xr:uid="{1115E7D6-2019-4EE3-8BDC-22CD88BBC8E8}"/>
    <cellStyle name="Normal 8 17 4" xfId="36042" xr:uid="{7E350101-D2FE-439F-BD63-43E5CA4D08DB}"/>
    <cellStyle name="Normal 8 17 4 2" xfId="36043" xr:uid="{1FA9B97F-D91E-48BB-9167-B7D34A4D0BA5}"/>
    <cellStyle name="Normal 8 17 4 3" xfId="36044" xr:uid="{D2037783-AE9B-479B-B4F5-5DE4D664C4BA}"/>
    <cellStyle name="Normal 8 17 4 4" xfId="36045" xr:uid="{2EE6307E-0E17-4D62-9398-57DB4202499B}"/>
    <cellStyle name="Normal 8 17 4 5" xfId="36046" xr:uid="{D4724985-C41D-498F-A4EE-B0CE68055367}"/>
    <cellStyle name="Normal 8 17 4 6" xfId="36047" xr:uid="{E80E5696-49D6-4072-9421-3A84BFED73F1}"/>
    <cellStyle name="Normal 8 17 5" xfId="36048" xr:uid="{23315F8F-BBF0-4D08-9F33-F5CFC30396FF}"/>
    <cellStyle name="Normal 8 17 5 2" xfId="36049" xr:uid="{27530787-1E33-40A0-B186-DB836F9214A3}"/>
    <cellStyle name="Normal 8 17 5 3" xfId="36050" xr:uid="{C32D8CD0-DF74-4429-9C0D-E22D39477602}"/>
    <cellStyle name="Normal 8 17 5 4" xfId="36051" xr:uid="{695025F0-2901-4121-AF47-8F8B2F9CB387}"/>
    <cellStyle name="Normal 8 17 5 5" xfId="36052" xr:uid="{B6B8C2D4-F867-42BF-8478-960E6CBC6B87}"/>
    <cellStyle name="Normal 8 17 5 6" xfId="36053" xr:uid="{69EEFAC5-A69A-4D9D-8A17-9CB9B2B1F994}"/>
    <cellStyle name="Normal 8 17 6" xfId="36054" xr:uid="{C1A6DAFE-FB17-42DF-8C02-B1C4D2CA0FDF}"/>
    <cellStyle name="Normal 8 17 6 2" xfId="36055" xr:uid="{60A01B36-C0E8-4D7D-8A67-F838952643D6}"/>
    <cellStyle name="Normal 8 17 6 3" xfId="36056" xr:uid="{22DB61CC-04D3-41D0-8EE8-E5331E433ACE}"/>
    <cellStyle name="Normal 8 17 6 4" xfId="36057" xr:uid="{E25B5E02-4E8A-4525-833F-CBDA5CF5F807}"/>
    <cellStyle name="Normal 8 17 6 5" xfId="36058" xr:uid="{B8B53663-492B-441A-8687-33EF922C61A1}"/>
    <cellStyle name="Normal 8 17 6 6" xfId="36059" xr:uid="{A8000B04-4ADC-4FB9-B2CC-232967946E4E}"/>
    <cellStyle name="Normal 8 17 7" xfId="36060" xr:uid="{74EC429E-D584-481C-87CE-13CB1617EE40}"/>
    <cellStyle name="Normal 8 17 7 2" xfId="36061" xr:uid="{DBFE17A2-B970-40A7-8BE9-1B3C1847FEBB}"/>
    <cellStyle name="Normal 8 17 7 3" xfId="36062" xr:uid="{D98352AE-1D99-4BF9-BA20-7574D83D7E7D}"/>
    <cellStyle name="Normal 8 17 7 4" xfId="36063" xr:uid="{891D41A2-D4CA-4070-8B2F-95F0B14B4C32}"/>
    <cellStyle name="Normal 8 17 7 5" xfId="36064" xr:uid="{994557C8-E607-45E5-B709-2160EA769AC3}"/>
    <cellStyle name="Normal 8 17 7 6" xfId="36065" xr:uid="{D80D0CDD-C4FA-4096-A791-58BEB2475F0C}"/>
    <cellStyle name="Normal 8 17 8" xfId="36066" xr:uid="{5806A26E-0C3B-456B-9F88-D93B3DA5F2FE}"/>
    <cellStyle name="Normal 8 17 8 2" xfId="36067" xr:uid="{EA58967C-6699-4360-ACA4-1341CC9600FC}"/>
    <cellStyle name="Normal 8 17 8 3" xfId="36068" xr:uid="{A1FCD562-9C85-4089-B475-876FA2E97FE9}"/>
    <cellStyle name="Normal 8 17 8 4" xfId="36069" xr:uid="{998CBA2C-8C14-4AD0-8400-C22C01D265A8}"/>
    <cellStyle name="Normal 8 17 8 5" xfId="36070" xr:uid="{3653D726-603A-40A3-9F39-60028C9E9269}"/>
    <cellStyle name="Normal 8 17 8 6" xfId="36071" xr:uid="{93BE2BD8-3362-4151-B1C1-1BFDE8631C02}"/>
    <cellStyle name="Normal 8 17 9" xfId="36072" xr:uid="{2EC118BC-CD8B-4E9C-8E9F-E1469FEC24D4}"/>
    <cellStyle name="Normal 8 18" xfId="36073" xr:uid="{0C08FD16-8BD4-45DC-9042-E8601D1D1DB6}"/>
    <cellStyle name="Normal 8 18 10" xfId="36074" xr:uid="{01C52696-9FC8-42E0-B816-D3151F930A4E}"/>
    <cellStyle name="Normal 8 18 11" xfId="36075" xr:uid="{700DA71F-8CE5-4DDB-A276-24E700AA4636}"/>
    <cellStyle name="Normal 8 18 12" xfId="36076" xr:uid="{36E872FC-9ABA-46D0-BA14-CF7F9087DF75}"/>
    <cellStyle name="Normal 8 18 13" xfId="36077" xr:uid="{FB0D00D4-ABDA-4B81-BBB3-5231E08720A0}"/>
    <cellStyle name="Normal 8 18 2" xfId="36078" xr:uid="{D169732F-BDF8-4495-99D1-0BE28425DD65}"/>
    <cellStyle name="Normal 8 18 2 2" xfId="36079" xr:uid="{C71F0A91-E94C-4ADB-B2FF-1E22B17A1622}"/>
    <cellStyle name="Normal 8 18 2 3" xfId="36080" xr:uid="{E3CF5475-D2C3-40E2-B430-9F6B2B527F39}"/>
    <cellStyle name="Normal 8 18 2 4" xfId="36081" xr:uid="{C9F19C60-CBB2-40E7-AB1D-E93F6EED5099}"/>
    <cellStyle name="Normal 8 18 2 5" xfId="36082" xr:uid="{1C7A4C2B-0683-4EF6-9F4F-314F50F01A89}"/>
    <cellStyle name="Normal 8 18 2 6" xfId="36083" xr:uid="{1E38FF2A-A425-48E1-B6A4-E2E5EF1CF5F8}"/>
    <cellStyle name="Normal 8 18 3" xfId="36084" xr:uid="{12BA0379-1F31-41F7-AC64-8383921328D4}"/>
    <cellStyle name="Normal 8 18 3 2" xfId="36085" xr:uid="{7DB37120-6A37-4A8B-BADC-A1CF41AA9DAF}"/>
    <cellStyle name="Normal 8 18 3 3" xfId="36086" xr:uid="{8D3A6DB5-4EC7-46F5-A609-DB8244EC544E}"/>
    <cellStyle name="Normal 8 18 3 4" xfId="36087" xr:uid="{15883E9B-22FA-40F4-B8FA-312DF756ABB2}"/>
    <cellStyle name="Normal 8 18 3 5" xfId="36088" xr:uid="{1CF13422-677E-41E4-8D68-580B2E5C243A}"/>
    <cellStyle name="Normal 8 18 3 6" xfId="36089" xr:uid="{2EF3AB47-8DBA-4ED6-A2F3-2C5F8F6F9989}"/>
    <cellStyle name="Normal 8 18 4" xfId="36090" xr:uid="{DBA774F4-FA57-481D-9F24-B832DE772D4C}"/>
    <cellStyle name="Normal 8 18 4 2" xfId="36091" xr:uid="{81810575-38C4-455F-BBC6-8FF7A6E338F3}"/>
    <cellStyle name="Normal 8 18 4 3" xfId="36092" xr:uid="{45691BA2-7292-43CB-9EBB-91C4D0CB0955}"/>
    <cellStyle name="Normal 8 18 4 4" xfId="36093" xr:uid="{FFAF8C77-DB6C-4A97-A3FD-5E234D8DDFC3}"/>
    <cellStyle name="Normal 8 18 4 5" xfId="36094" xr:uid="{25153B96-083C-4012-9251-7EDA5F6F6E92}"/>
    <cellStyle name="Normal 8 18 4 6" xfId="36095" xr:uid="{546FAE64-56A4-47D9-86BE-B9CA12ACC2E8}"/>
    <cellStyle name="Normal 8 18 5" xfId="36096" xr:uid="{1A8825B6-6DB6-4119-AD75-2A89FAAFAD9A}"/>
    <cellStyle name="Normal 8 18 5 2" xfId="36097" xr:uid="{DCD50308-BA39-442B-BF0B-F0D7505DF55E}"/>
    <cellStyle name="Normal 8 18 5 3" xfId="36098" xr:uid="{1D8ECCC1-F6B9-4D5B-8E32-B5571CE526D9}"/>
    <cellStyle name="Normal 8 18 5 4" xfId="36099" xr:uid="{B199F0AD-2CAB-4196-8110-2E80BF39EAFC}"/>
    <cellStyle name="Normal 8 18 5 5" xfId="36100" xr:uid="{BB7C9A02-BB05-4AF3-85E3-167D37AC76F2}"/>
    <cellStyle name="Normal 8 18 5 6" xfId="36101" xr:uid="{9DBB5B03-7399-4044-8107-BE7661601677}"/>
    <cellStyle name="Normal 8 18 6" xfId="36102" xr:uid="{70881E6C-AB2B-41AF-A90B-0EEAA4708E85}"/>
    <cellStyle name="Normal 8 18 6 2" xfId="36103" xr:uid="{17A5701F-355A-4A08-8EF6-434474E59865}"/>
    <cellStyle name="Normal 8 18 6 3" xfId="36104" xr:uid="{05656040-2721-423B-B774-937668971BCE}"/>
    <cellStyle name="Normal 8 18 6 4" xfId="36105" xr:uid="{88CF0FA8-8BA6-476E-A3A2-C1F923E60DB3}"/>
    <cellStyle name="Normal 8 18 6 5" xfId="36106" xr:uid="{0FEE2C10-0CF7-4AE4-AAB7-666E31EF2080}"/>
    <cellStyle name="Normal 8 18 6 6" xfId="36107" xr:uid="{A3A920BE-9308-418E-8335-3DAFF412310F}"/>
    <cellStyle name="Normal 8 18 7" xfId="36108" xr:uid="{48A0BC12-61F7-40F9-815C-82D1E5CFF88C}"/>
    <cellStyle name="Normal 8 18 7 2" xfId="36109" xr:uid="{A5171117-9345-4EE6-B804-569377FEFB93}"/>
    <cellStyle name="Normal 8 18 7 3" xfId="36110" xr:uid="{89C5571A-B288-4CFA-AF6B-915EC6B3CFE2}"/>
    <cellStyle name="Normal 8 18 7 4" xfId="36111" xr:uid="{7EDD223F-A81F-4696-8685-FDDB785B8A5A}"/>
    <cellStyle name="Normal 8 18 7 5" xfId="36112" xr:uid="{781CBD50-6BD6-4137-A191-E32F0CD3B227}"/>
    <cellStyle name="Normal 8 18 7 6" xfId="36113" xr:uid="{34A3080C-D986-415E-97DA-B0EDDD4C5822}"/>
    <cellStyle name="Normal 8 18 8" xfId="36114" xr:uid="{3FA6FC23-B927-4C65-9D06-191F69AED9C9}"/>
    <cellStyle name="Normal 8 18 8 2" xfId="36115" xr:uid="{68D5EC25-42F9-4A0F-AB0A-E43E26B85B7F}"/>
    <cellStyle name="Normal 8 18 8 3" xfId="36116" xr:uid="{E907E9CE-BDB0-41D7-B9DA-0429EBD9377E}"/>
    <cellStyle name="Normal 8 18 8 4" xfId="36117" xr:uid="{EF488575-9458-4D0D-AC62-285648C87D1A}"/>
    <cellStyle name="Normal 8 18 8 5" xfId="36118" xr:uid="{4F6C5C3B-7660-4F23-B490-A7CB43E85CBF}"/>
    <cellStyle name="Normal 8 18 8 6" xfId="36119" xr:uid="{B2EE60C2-8EC3-4ADF-85B1-B3896D07C6B6}"/>
    <cellStyle name="Normal 8 18 9" xfId="36120" xr:uid="{10806B43-00AF-42BD-8A7D-395F592F31AE}"/>
    <cellStyle name="Normal 8 19" xfId="36121" xr:uid="{83A99608-FC4A-4D62-A122-07AC2EF27810}"/>
    <cellStyle name="Normal 8 19 10" xfId="36122" xr:uid="{1F8492A4-0A09-4547-BAFC-639820C44623}"/>
    <cellStyle name="Normal 8 19 11" xfId="36123" xr:uid="{BF600405-E4FB-4533-8925-C74DEDC2D29A}"/>
    <cellStyle name="Normal 8 19 12" xfId="36124" xr:uid="{5929BAEC-513B-4CF0-BB6D-8E516844F86C}"/>
    <cellStyle name="Normal 8 19 13" xfId="36125" xr:uid="{C3CFF0F0-70AC-42B9-B5D6-0C73A3BB14AF}"/>
    <cellStyle name="Normal 8 19 2" xfId="36126" xr:uid="{AC54E9AD-7FB1-492F-81CA-E905AC28EF6B}"/>
    <cellStyle name="Normal 8 19 2 2" xfId="36127" xr:uid="{F65CA842-51DC-43DC-BE6F-4E9EF8D9401F}"/>
    <cellStyle name="Normal 8 19 2 3" xfId="36128" xr:uid="{CACF37BF-6766-427D-8F2E-BCF83F4B6911}"/>
    <cellStyle name="Normal 8 19 2 4" xfId="36129" xr:uid="{039630EB-BCBA-4F16-ADC8-26D49731BEE1}"/>
    <cellStyle name="Normal 8 19 2 5" xfId="36130" xr:uid="{9488C328-2767-4131-BCB8-94599B340E5E}"/>
    <cellStyle name="Normal 8 19 2 6" xfId="36131" xr:uid="{D16B5D32-24A7-4E9B-972A-DD2F959D5CAA}"/>
    <cellStyle name="Normal 8 19 3" xfId="36132" xr:uid="{E08436A1-91A0-401C-90D7-9FBB9F3A5483}"/>
    <cellStyle name="Normal 8 19 3 2" xfId="36133" xr:uid="{348D5B3A-B044-4CB1-A06F-D90D4849E13F}"/>
    <cellStyle name="Normal 8 19 3 3" xfId="36134" xr:uid="{EDA5129A-D95A-4E44-B356-CB0EF9B231EF}"/>
    <cellStyle name="Normal 8 19 3 4" xfId="36135" xr:uid="{C1A5B16E-194C-443A-A238-EC9EECF07081}"/>
    <cellStyle name="Normal 8 19 3 5" xfId="36136" xr:uid="{CC7D2047-D6DD-43EE-B26B-B25DF8D5E706}"/>
    <cellStyle name="Normal 8 19 3 6" xfId="36137" xr:uid="{A28CE488-74F4-49AB-BFF0-AAD14080FFF4}"/>
    <cellStyle name="Normal 8 19 4" xfId="36138" xr:uid="{B6DF78A2-36E4-432E-A3E1-E2F00D3D1A1F}"/>
    <cellStyle name="Normal 8 19 4 2" xfId="36139" xr:uid="{7316B675-C3DB-4439-BE3F-DE87DFCF1315}"/>
    <cellStyle name="Normal 8 19 4 3" xfId="36140" xr:uid="{8E1EB792-E574-4FE9-B6EE-04BB451F665B}"/>
    <cellStyle name="Normal 8 19 4 4" xfId="36141" xr:uid="{245E832E-4B60-4AFC-B082-16175546FC03}"/>
    <cellStyle name="Normal 8 19 4 5" xfId="36142" xr:uid="{BE9C664E-7E00-4021-9D7C-7AE09A4D2B88}"/>
    <cellStyle name="Normal 8 19 4 6" xfId="36143" xr:uid="{4E13B034-B584-4388-8FA6-3B9FC6436950}"/>
    <cellStyle name="Normal 8 19 5" xfId="36144" xr:uid="{DD1F0C79-05A5-485F-87C2-D7B5254B6990}"/>
    <cellStyle name="Normal 8 19 5 2" xfId="36145" xr:uid="{B7D6080D-5237-4F4E-B22C-383FA4FBF17A}"/>
    <cellStyle name="Normal 8 19 5 3" xfId="36146" xr:uid="{8F946B24-221E-4D59-8E9D-D2777BA90219}"/>
    <cellStyle name="Normal 8 19 5 4" xfId="36147" xr:uid="{778E0429-17D1-4926-A432-183BC7A74EE2}"/>
    <cellStyle name="Normal 8 19 5 5" xfId="36148" xr:uid="{4387849E-4115-4BEA-ACB1-0AB6095002C1}"/>
    <cellStyle name="Normal 8 19 5 6" xfId="36149" xr:uid="{A0ACAAE0-0129-4C4F-BD13-678074CF29E9}"/>
    <cellStyle name="Normal 8 19 6" xfId="36150" xr:uid="{F609C434-764D-40E7-9374-222BAF9D055F}"/>
    <cellStyle name="Normal 8 19 6 2" xfId="36151" xr:uid="{23D497B5-CF7A-4CE2-A56C-64A4C16D957C}"/>
    <cellStyle name="Normal 8 19 6 3" xfId="36152" xr:uid="{FA1F1611-3E9A-425B-B52D-E3877AE9760A}"/>
    <cellStyle name="Normal 8 19 6 4" xfId="36153" xr:uid="{7E07FA1D-3791-4B4F-A7B0-8F334A629D85}"/>
    <cellStyle name="Normal 8 19 6 5" xfId="36154" xr:uid="{5EFC0B26-5368-47CF-A3D4-C504819456BF}"/>
    <cellStyle name="Normal 8 19 6 6" xfId="36155" xr:uid="{EC78A772-C172-4335-B9F4-F36BB9987335}"/>
    <cellStyle name="Normal 8 19 7" xfId="36156" xr:uid="{F5667B1C-E168-4317-A0A2-240F6366DED5}"/>
    <cellStyle name="Normal 8 19 7 2" xfId="36157" xr:uid="{F64CBF3D-9582-47AB-9429-44325583EAD1}"/>
    <cellStyle name="Normal 8 19 7 3" xfId="36158" xr:uid="{029CB499-D8D0-4CA3-95DB-CA2198E3FD6F}"/>
    <cellStyle name="Normal 8 19 7 4" xfId="36159" xr:uid="{1692F262-022B-4E35-817B-4FA06B46014E}"/>
    <cellStyle name="Normal 8 19 7 5" xfId="36160" xr:uid="{0132FD9B-3B68-4094-AE31-2F352DDA6D9B}"/>
    <cellStyle name="Normal 8 19 7 6" xfId="36161" xr:uid="{FCA30C2B-09A1-478C-A3B5-E1917AFA0538}"/>
    <cellStyle name="Normal 8 19 8" xfId="36162" xr:uid="{C6F24912-C369-474C-8094-F2518BC9F92B}"/>
    <cellStyle name="Normal 8 19 8 2" xfId="36163" xr:uid="{371A6E99-627C-49B0-841C-8D867985678A}"/>
    <cellStyle name="Normal 8 19 8 3" xfId="36164" xr:uid="{0B92D4D8-A1B7-477F-8B43-47C2B8AED5AD}"/>
    <cellStyle name="Normal 8 19 8 4" xfId="36165" xr:uid="{4B580169-1B00-431C-918A-A9D90ABD9211}"/>
    <cellStyle name="Normal 8 19 8 5" xfId="36166" xr:uid="{D397F9CB-37F4-493F-84B4-B8BDFCAE72B5}"/>
    <cellStyle name="Normal 8 19 8 6" xfId="36167" xr:uid="{FA94867E-5005-4933-B72A-3C126B463CB6}"/>
    <cellStyle name="Normal 8 19 9" xfId="36168" xr:uid="{FFC0AEC9-8A93-47FA-9CC9-16E8186D1298}"/>
    <cellStyle name="Normal 8 2" xfId="1106" xr:uid="{1C83F8C3-684D-4C2B-A5CA-C52C9E9C5DE0}"/>
    <cellStyle name="Normal 8 2 10" xfId="36169" xr:uid="{82990284-B83F-4664-B7FC-2CD60F45229E}"/>
    <cellStyle name="Normal 8 2 11" xfId="36170" xr:uid="{2B866703-C1C0-47C2-ACE9-2F844C7E46C8}"/>
    <cellStyle name="Normal 8 2 12" xfId="36171" xr:uid="{EAD1F254-3B15-43BD-AB7C-664786839D49}"/>
    <cellStyle name="Normal 8 2 13" xfId="36172" xr:uid="{1A865440-A468-4AB6-9B18-DF3B0DD3C1E4}"/>
    <cellStyle name="Normal 8 2 14" xfId="36173" xr:uid="{8675E19F-9397-4845-B29B-57633BDB2749}"/>
    <cellStyle name="Normal 8 2 2" xfId="36174" xr:uid="{EE74CEF6-8C59-4E9B-A31B-8C98AF1AF825}"/>
    <cellStyle name="Normal 8 2 2 2" xfId="36175" xr:uid="{589A1075-6C04-4283-B58A-5F8212876EB1}"/>
    <cellStyle name="Normal 8 2 2 3" xfId="36176" xr:uid="{B21F5469-4D48-41F4-B423-BCFEFCF66A36}"/>
    <cellStyle name="Normal 8 2 2 4" xfId="36177" xr:uid="{35817DC3-5C3A-4B9B-B40B-3F0DB06A3E2F}"/>
    <cellStyle name="Normal 8 2 2 5" xfId="36178" xr:uid="{AF2625A6-FD3C-420C-BA83-36E1F8978CFF}"/>
    <cellStyle name="Normal 8 2 2 6" xfId="36179" xr:uid="{9DAD8772-A6FC-473D-B417-D29C72D6A3DB}"/>
    <cellStyle name="Normal 8 2 3" xfId="36180" xr:uid="{68AF8DFC-2CB7-4FF8-894F-D574EA11B317}"/>
    <cellStyle name="Normal 8 2 3 2" xfId="36181" xr:uid="{B583AA5C-AC80-4508-A5E0-01CEE00932F0}"/>
    <cellStyle name="Normal 8 2 3 3" xfId="36182" xr:uid="{92D74181-13D9-4BBD-84CF-A4FE19CB0142}"/>
    <cellStyle name="Normal 8 2 3 4" xfId="36183" xr:uid="{068D7553-49A1-46AB-ACF9-5C4382BAE1D4}"/>
    <cellStyle name="Normal 8 2 3 5" xfId="36184" xr:uid="{3A492AFD-AA65-43FD-A181-E8A0FF9A640C}"/>
    <cellStyle name="Normal 8 2 3 6" xfId="36185" xr:uid="{E303E4D8-3344-43EF-9725-9B8A49DC7301}"/>
    <cellStyle name="Normal 8 2 4" xfId="36186" xr:uid="{35CE2635-69CA-485F-BD25-B77CF68F9932}"/>
    <cellStyle name="Normal 8 2 4 2" xfId="36187" xr:uid="{D6FF5CFC-8AD3-41E5-B765-3226DECDBB44}"/>
    <cellStyle name="Normal 8 2 4 3" xfId="36188" xr:uid="{A019F733-8613-41F7-A1DA-321A59CA099B}"/>
    <cellStyle name="Normal 8 2 4 4" xfId="36189" xr:uid="{C7791736-79AE-484B-A77B-E3349E2AB358}"/>
    <cellStyle name="Normal 8 2 4 5" xfId="36190" xr:uid="{86F32ED3-1FB7-4EE5-87EF-7F41A662A69A}"/>
    <cellStyle name="Normal 8 2 4 6" xfId="36191" xr:uid="{BAC66389-407A-465B-BE74-16CAB7C0F219}"/>
    <cellStyle name="Normal 8 2 5" xfId="36192" xr:uid="{74CCF2AD-17D0-439D-B610-154F745A1797}"/>
    <cellStyle name="Normal 8 2 5 2" xfId="36193" xr:uid="{6CAD85B1-82DE-4C42-B4B8-DB9A3FAD8113}"/>
    <cellStyle name="Normal 8 2 5 3" xfId="36194" xr:uid="{AECDA6D6-30FA-4C29-B0B7-BCD28F8245F3}"/>
    <cellStyle name="Normal 8 2 5 4" xfId="36195" xr:uid="{A3A6854D-5128-4641-A38D-64EA0C8A6FAF}"/>
    <cellStyle name="Normal 8 2 5 5" xfId="36196" xr:uid="{1A32CDA4-3FBC-4091-98DB-B2C2A203528E}"/>
    <cellStyle name="Normal 8 2 5 6" xfId="36197" xr:uid="{EDB8F543-6DB5-4921-9E5F-860B011177A8}"/>
    <cellStyle name="Normal 8 2 6" xfId="36198" xr:uid="{BAF21A84-EC66-4B93-9CF7-F6FBE94C34D4}"/>
    <cellStyle name="Normal 8 2 6 2" xfId="36199" xr:uid="{018F871C-5DFA-46BD-8D5C-7AC4C6C7BC05}"/>
    <cellStyle name="Normal 8 2 6 3" xfId="36200" xr:uid="{573770BD-2E96-4E17-B69D-101A1AC3BCDD}"/>
    <cellStyle name="Normal 8 2 6 4" xfId="36201" xr:uid="{75B5668F-6DDF-46C5-A936-F5A6B5EBED42}"/>
    <cellStyle name="Normal 8 2 6 5" xfId="36202" xr:uid="{6E114B7D-3225-4E3A-8A0D-8C1ADB20D0FE}"/>
    <cellStyle name="Normal 8 2 6 6" xfId="36203" xr:uid="{88778BB7-9378-4C80-90D5-DCBF24CA968C}"/>
    <cellStyle name="Normal 8 2 7" xfId="36204" xr:uid="{450DD655-4460-471E-B9F9-C6F2D1BB4EBC}"/>
    <cellStyle name="Normal 8 2 7 2" xfId="36205" xr:uid="{E24BCE98-5156-4DA9-90A1-33F343A7281C}"/>
    <cellStyle name="Normal 8 2 7 3" xfId="36206" xr:uid="{4AC48071-28E2-4951-9D1C-2DA486CF9992}"/>
    <cellStyle name="Normal 8 2 7 4" xfId="36207" xr:uid="{0B1C04AA-6E86-4165-B441-D3CBAC03F8D6}"/>
    <cellStyle name="Normal 8 2 7 5" xfId="36208" xr:uid="{1FBD2C2A-E70B-40C7-959C-391C2F17B286}"/>
    <cellStyle name="Normal 8 2 7 6" xfId="36209" xr:uid="{74BBC001-E433-4243-BF03-65934C97FB1B}"/>
    <cellStyle name="Normal 8 2 8" xfId="36210" xr:uid="{D9B7D569-461B-4340-A8EC-C8B9FB81E287}"/>
    <cellStyle name="Normal 8 2 8 2" xfId="36211" xr:uid="{B95F5175-550B-45F7-B0AF-E1528C71F039}"/>
    <cellStyle name="Normal 8 2 8 3" xfId="36212" xr:uid="{697E7594-EE77-46C7-A6D4-7D4CB8260DAF}"/>
    <cellStyle name="Normal 8 2 8 4" xfId="36213" xr:uid="{281AFF1F-8EB1-480C-9EA3-E0F7820C557B}"/>
    <cellStyle name="Normal 8 2 8 5" xfId="36214" xr:uid="{8B241C33-B1C2-42C7-8F13-CC02CFFF521F}"/>
    <cellStyle name="Normal 8 2 8 6" xfId="36215" xr:uid="{BFA8A150-9CA3-4A17-B566-99023E54724B}"/>
    <cellStyle name="Normal 8 2 9" xfId="36216" xr:uid="{B700AA78-D81B-4B20-9CDE-6BC4960FF932}"/>
    <cellStyle name="Normal 8 20" xfId="36217" xr:uid="{7925CF4E-E512-4A28-8FE7-D41B7F9B2FE0}"/>
    <cellStyle name="Normal 8 20 10" xfId="36218" xr:uid="{B5B9EDCB-709B-4602-8CF8-A7444FCF3C4F}"/>
    <cellStyle name="Normal 8 20 11" xfId="36219" xr:uid="{805FEECB-7203-49F1-BF04-640DE94A0D2A}"/>
    <cellStyle name="Normal 8 20 12" xfId="36220" xr:uid="{4340D17E-DBED-45D3-BAA5-8C58EB73684A}"/>
    <cellStyle name="Normal 8 20 13" xfId="36221" xr:uid="{8E86977C-3D7C-4E5E-9A65-F6209D62CDF5}"/>
    <cellStyle name="Normal 8 20 2" xfId="36222" xr:uid="{4A04D1E8-62F4-4B20-8177-09020CDFC867}"/>
    <cellStyle name="Normal 8 20 2 2" xfId="36223" xr:uid="{D1D59905-F159-4E82-9BF5-4A8484F6BB67}"/>
    <cellStyle name="Normal 8 20 2 3" xfId="36224" xr:uid="{ABC5A4DB-995D-46BC-9460-019700312D28}"/>
    <cellStyle name="Normal 8 20 2 4" xfId="36225" xr:uid="{48659F8E-5177-441B-9094-B079B68CC05B}"/>
    <cellStyle name="Normal 8 20 2 5" xfId="36226" xr:uid="{E22D6CE1-9E0D-46FE-A1C8-1702749CB867}"/>
    <cellStyle name="Normal 8 20 2 6" xfId="36227" xr:uid="{F1E9888B-54F1-4BAC-AFBD-530C0DF0264B}"/>
    <cellStyle name="Normal 8 20 3" xfId="36228" xr:uid="{F878D9D8-BF93-47A8-A203-25891A09A348}"/>
    <cellStyle name="Normal 8 20 3 2" xfId="36229" xr:uid="{1A5F96A6-9292-440D-B31B-9DCBA816399F}"/>
    <cellStyle name="Normal 8 20 3 3" xfId="36230" xr:uid="{4172534B-3F92-4787-B574-EF5165AA1922}"/>
    <cellStyle name="Normal 8 20 3 4" xfId="36231" xr:uid="{F390B07A-64B0-440A-A307-EE5D6DB3FB3A}"/>
    <cellStyle name="Normal 8 20 3 5" xfId="36232" xr:uid="{74A91D3C-DF07-45ED-B9B8-4D95CCE662C1}"/>
    <cellStyle name="Normal 8 20 3 6" xfId="36233" xr:uid="{2D4EA2A5-DA1D-4E20-97A8-B1C297D82BBA}"/>
    <cellStyle name="Normal 8 20 4" xfId="36234" xr:uid="{CDB7E5B3-0A69-4F47-AC2A-33EAB3EDA672}"/>
    <cellStyle name="Normal 8 20 4 2" xfId="36235" xr:uid="{0979A9E1-6E8F-454D-9BA3-00F788503AC5}"/>
    <cellStyle name="Normal 8 20 4 3" xfId="36236" xr:uid="{4567FB97-AF64-45E9-ACCF-9AFA8E2BD09E}"/>
    <cellStyle name="Normal 8 20 4 4" xfId="36237" xr:uid="{F0E43DF1-AC40-4143-BD30-6D27C88F2621}"/>
    <cellStyle name="Normal 8 20 4 5" xfId="36238" xr:uid="{D98EC7A5-12C6-4AF2-8C7A-173F9E01A050}"/>
    <cellStyle name="Normal 8 20 4 6" xfId="36239" xr:uid="{3797E9D5-6771-478A-8DD7-4DDD62BBE35F}"/>
    <cellStyle name="Normal 8 20 5" xfId="36240" xr:uid="{9430EDAB-A418-4B79-9F87-3ADF1D08B297}"/>
    <cellStyle name="Normal 8 20 5 2" xfId="36241" xr:uid="{18A18B5C-62E2-4388-9BCC-405D130BA918}"/>
    <cellStyle name="Normal 8 20 5 3" xfId="36242" xr:uid="{EB80F7CA-0C78-42D5-A541-0875B13A0433}"/>
    <cellStyle name="Normal 8 20 5 4" xfId="36243" xr:uid="{49FF3868-9602-4A2B-A70E-8A8D039EB743}"/>
    <cellStyle name="Normal 8 20 5 5" xfId="36244" xr:uid="{D9108D6E-8ED2-4637-A558-9560FD9F3CEB}"/>
    <cellStyle name="Normal 8 20 5 6" xfId="36245" xr:uid="{DAB726FC-0F09-4A72-A00B-74E930ACEA68}"/>
    <cellStyle name="Normal 8 20 6" xfId="36246" xr:uid="{0962A6D4-257E-402E-9530-48E46B0A50A4}"/>
    <cellStyle name="Normal 8 20 6 2" xfId="36247" xr:uid="{00B43FEF-A132-4DC8-B899-8B2F67849AF4}"/>
    <cellStyle name="Normal 8 20 6 3" xfId="36248" xr:uid="{DAE0957C-537D-4DAD-901F-94AD3ADD221D}"/>
    <cellStyle name="Normal 8 20 6 4" xfId="36249" xr:uid="{D75796B4-D882-4C61-8731-D778409DD519}"/>
    <cellStyle name="Normal 8 20 6 5" xfId="36250" xr:uid="{B85BF5AD-22B1-48B7-A7A8-065C6B8BF80C}"/>
    <cellStyle name="Normal 8 20 6 6" xfId="36251" xr:uid="{48660494-A9FF-405D-A825-68127F10BAE0}"/>
    <cellStyle name="Normal 8 20 7" xfId="36252" xr:uid="{1083F933-3386-4154-8ACB-45B4DE442A2B}"/>
    <cellStyle name="Normal 8 20 7 2" xfId="36253" xr:uid="{A58223F4-D915-4DA3-B0E8-CBDCABA9B279}"/>
    <cellStyle name="Normal 8 20 7 3" xfId="36254" xr:uid="{EC4211E0-B4E8-4687-9424-E95D02DE4E1C}"/>
    <cellStyle name="Normal 8 20 7 4" xfId="36255" xr:uid="{E922218F-1F9C-44BA-BC77-D4C97BEF1C8A}"/>
    <cellStyle name="Normal 8 20 7 5" xfId="36256" xr:uid="{0956C206-E42A-4CE2-85D7-FDA83F3332A8}"/>
    <cellStyle name="Normal 8 20 7 6" xfId="36257" xr:uid="{BF22CC8B-A922-46E2-BB2C-616BCB80E48D}"/>
    <cellStyle name="Normal 8 20 8" xfId="36258" xr:uid="{81CDA027-41EE-46AC-8294-1E6A0ED5CB77}"/>
    <cellStyle name="Normal 8 20 8 2" xfId="36259" xr:uid="{3E019999-8A2F-4647-BD9F-6E3DFF0761F7}"/>
    <cellStyle name="Normal 8 20 8 3" xfId="36260" xr:uid="{8C0D7094-250A-459B-BCB0-4BC340A706A7}"/>
    <cellStyle name="Normal 8 20 8 4" xfId="36261" xr:uid="{995C2D7A-BA18-498C-9407-2B5086501FB0}"/>
    <cellStyle name="Normal 8 20 8 5" xfId="36262" xr:uid="{20F657F6-2DF7-4692-B79E-0FB528464EB7}"/>
    <cellStyle name="Normal 8 20 8 6" xfId="36263" xr:uid="{211AA907-1AA5-45C6-B381-DD06632852D4}"/>
    <cellStyle name="Normal 8 20 9" xfId="36264" xr:uid="{0770FDB8-F5F2-481B-AAFE-E9060F95E715}"/>
    <cellStyle name="Normal 8 21" xfId="36265" xr:uid="{513DA9D8-8C7A-48A7-A89A-5397A1949CE9}"/>
    <cellStyle name="Normal 8 21 10" xfId="36266" xr:uid="{36090E79-A42A-4E75-88B3-44E85B0F9F4E}"/>
    <cellStyle name="Normal 8 21 11" xfId="36267" xr:uid="{FE42D157-AFAA-47AC-81A6-100C87F365CC}"/>
    <cellStyle name="Normal 8 21 12" xfId="36268" xr:uid="{BDD1CFAB-608A-4BBD-8C4D-7EC8FF05A840}"/>
    <cellStyle name="Normal 8 21 13" xfId="36269" xr:uid="{AE1E6BB0-0980-4E4D-AF87-A8962B6616DE}"/>
    <cellStyle name="Normal 8 21 2" xfId="36270" xr:uid="{C436FDED-66BD-4B8B-A0D3-AC80445CFB51}"/>
    <cellStyle name="Normal 8 21 2 2" xfId="36271" xr:uid="{CDAA9550-2520-45D3-A481-2D1710B34DD9}"/>
    <cellStyle name="Normal 8 21 2 3" xfId="36272" xr:uid="{6411D1E6-FB4A-4D26-8273-87E6D93E91C1}"/>
    <cellStyle name="Normal 8 21 2 4" xfId="36273" xr:uid="{DFAFB1AA-9085-499C-B13D-C89D50CA22DE}"/>
    <cellStyle name="Normal 8 21 2 5" xfId="36274" xr:uid="{1C4E06F2-C369-40A7-95E2-1275BB3C29FB}"/>
    <cellStyle name="Normal 8 21 2 6" xfId="36275" xr:uid="{3F920B17-A37F-4B56-AD37-37F2662057D5}"/>
    <cellStyle name="Normal 8 21 3" xfId="36276" xr:uid="{432019E5-4B84-44E1-9333-8FA5D90A6B38}"/>
    <cellStyle name="Normal 8 21 3 2" xfId="36277" xr:uid="{06A9B0B1-53CB-40B3-856C-A81411717155}"/>
    <cellStyle name="Normal 8 21 3 3" xfId="36278" xr:uid="{49E46EF3-87AD-46C5-9798-7886A3C783CC}"/>
    <cellStyle name="Normal 8 21 3 4" xfId="36279" xr:uid="{C689E0DC-EBB9-4DB4-8105-F64B28F9EC49}"/>
    <cellStyle name="Normal 8 21 3 5" xfId="36280" xr:uid="{3495C6EE-A8C9-448D-A2B3-736DD2756EE5}"/>
    <cellStyle name="Normal 8 21 3 6" xfId="36281" xr:uid="{9E8E197A-6A93-4F7F-80C7-7F1B8F5C16DF}"/>
    <cellStyle name="Normal 8 21 4" xfId="36282" xr:uid="{260AFBAA-04EA-4915-A92C-E79DF8E21504}"/>
    <cellStyle name="Normal 8 21 4 2" xfId="36283" xr:uid="{3928572A-73A0-4014-AE36-14B66A013A4B}"/>
    <cellStyle name="Normal 8 21 4 3" xfId="36284" xr:uid="{4E6ECBF7-B053-43AB-9E3D-5E7140BCEE66}"/>
    <cellStyle name="Normal 8 21 4 4" xfId="36285" xr:uid="{B5A617E3-CB42-4DD5-95E3-3462BC62639C}"/>
    <cellStyle name="Normal 8 21 4 5" xfId="36286" xr:uid="{BC9973BC-CC2C-469F-8885-5C84C693255D}"/>
    <cellStyle name="Normal 8 21 4 6" xfId="36287" xr:uid="{FB99E05C-63B4-4278-A289-369D40966984}"/>
    <cellStyle name="Normal 8 21 5" xfId="36288" xr:uid="{CAEB9BD7-58EF-40D2-9AC9-CBD53F221B99}"/>
    <cellStyle name="Normal 8 21 5 2" xfId="36289" xr:uid="{48EC46ED-B8AC-4777-8098-CE84DBF1EFA3}"/>
    <cellStyle name="Normal 8 21 5 3" xfId="36290" xr:uid="{85E8184A-31EA-4DFA-A865-17D34FFEA984}"/>
    <cellStyle name="Normal 8 21 5 4" xfId="36291" xr:uid="{88378A3A-F2BD-49F3-A2C3-CC4CC3291050}"/>
    <cellStyle name="Normal 8 21 5 5" xfId="36292" xr:uid="{12E4B4DE-A95C-41FE-8C7F-4CA6E9DF2D86}"/>
    <cellStyle name="Normal 8 21 5 6" xfId="36293" xr:uid="{DD3C8987-25A6-406B-BB9B-95C889927FFE}"/>
    <cellStyle name="Normal 8 21 6" xfId="36294" xr:uid="{DE1AA6F3-6855-45A3-8D78-0645531725F9}"/>
    <cellStyle name="Normal 8 21 6 2" xfId="36295" xr:uid="{B8A54468-788F-4150-92F3-DB24EF21887A}"/>
    <cellStyle name="Normal 8 21 6 3" xfId="36296" xr:uid="{B087F5ED-EC61-4D12-B61E-7CAFCDE6915A}"/>
    <cellStyle name="Normal 8 21 6 4" xfId="36297" xr:uid="{EBBA99FE-5385-4E63-AEE9-A031E5EFAB57}"/>
    <cellStyle name="Normal 8 21 6 5" xfId="36298" xr:uid="{D6F63CB4-2669-4537-A146-BF85C40C9893}"/>
    <cellStyle name="Normal 8 21 6 6" xfId="36299" xr:uid="{DCBE4919-A8BA-428B-B24E-9F03B8FC309F}"/>
    <cellStyle name="Normal 8 21 7" xfId="36300" xr:uid="{FD2F9AC0-6184-40E4-BD72-BB14442C9007}"/>
    <cellStyle name="Normal 8 21 7 2" xfId="36301" xr:uid="{867F91EF-DF7F-4E3E-ADF2-175F7A3FAE5D}"/>
    <cellStyle name="Normal 8 21 7 3" xfId="36302" xr:uid="{4580C33D-B510-4BD6-9EEA-53199B479A6A}"/>
    <cellStyle name="Normal 8 21 7 4" xfId="36303" xr:uid="{04C68904-2398-40DD-9BCC-3220426D5899}"/>
    <cellStyle name="Normal 8 21 7 5" xfId="36304" xr:uid="{5200F5F7-6CA3-42D3-B077-5273F7BB5215}"/>
    <cellStyle name="Normal 8 21 7 6" xfId="36305" xr:uid="{303345DF-DEAE-4862-A112-9FAAAB6835E3}"/>
    <cellStyle name="Normal 8 21 8" xfId="36306" xr:uid="{6DF2B850-2722-41E2-8EF6-40EC567A33F8}"/>
    <cellStyle name="Normal 8 21 8 2" xfId="36307" xr:uid="{939197C2-6219-4869-BE7E-B06B81DE9399}"/>
    <cellStyle name="Normal 8 21 8 3" xfId="36308" xr:uid="{02675D67-0E23-4391-A411-690FC7503EF8}"/>
    <cellStyle name="Normal 8 21 8 4" xfId="36309" xr:uid="{AEDB079B-10C4-422E-9048-234D2572C2B0}"/>
    <cellStyle name="Normal 8 21 8 5" xfId="36310" xr:uid="{826A807C-0113-43FC-BD31-1A3C81D7B04C}"/>
    <cellStyle name="Normal 8 21 8 6" xfId="36311" xr:uid="{99752C64-3266-4BF5-BC1E-922D87A6EA32}"/>
    <cellStyle name="Normal 8 21 9" xfId="36312" xr:uid="{B2472EE4-FBAC-4EB8-B8F2-318A048ECC9B}"/>
    <cellStyle name="Normal 8 22" xfId="36313" xr:uid="{B2CDB072-9B57-453B-89FE-5BEB9A4B51C9}"/>
    <cellStyle name="Normal 8 22 10" xfId="36314" xr:uid="{0B20D8FB-ED66-4287-9132-5F200117285B}"/>
    <cellStyle name="Normal 8 22 11" xfId="36315" xr:uid="{8B20D050-5DAE-4D54-AC44-E9A9258CE0F8}"/>
    <cellStyle name="Normal 8 22 12" xfId="36316" xr:uid="{29F163A9-85CD-495A-B183-2606C4CEB95D}"/>
    <cellStyle name="Normal 8 22 13" xfId="36317" xr:uid="{4BC6E429-7361-4B6C-8501-77AADFFD7479}"/>
    <cellStyle name="Normal 8 22 2" xfId="36318" xr:uid="{89EA3B5A-7043-4C40-8046-3E799E402CB7}"/>
    <cellStyle name="Normal 8 22 2 2" xfId="36319" xr:uid="{AC1F4606-4251-4F03-89F5-BD6BDB1F7119}"/>
    <cellStyle name="Normal 8 22 2 3" xfId="36320" xr:uid="{FAC195FC-558C-4912-9DA9-106218A951FB}"/>
    <cellStyle name="Normal 8 22 2 4" xfId="36321" xr:uid="{F9ACF484-261B-4A1A-99EC-305824D4AE72}"/>
    <cellStyle name="Normal 8 22 2 5" xfId="36322" xr:uid="{3E4B7FA4-A1BB-4776-B5DB-322386B0AEAE}"/>
    <cellStyle name="Normal 8 22 2 6" xfId="36323" xr:uid="{655095A8-F15D-4A6F-81C3-8F5384FCD2E2}"/>
    <cellStyle name="Normal 8 22 3" xfId="36324" xr:uid="{F43678C0-9607-4142-BABF-F1C729F556E6}"/>
    <cellStyle name="Normal 8 22 3 2" xfId="36325" xr:uid="{ECE88CD8-33CF-47FB-B20E-D0CEA5B3DE8F}"/>
    <cellStyle name="Normal 8 22 3 3" xfId="36326" xr:uid="{D15E6172-C767-4D15-A25E-A139580D14D8}"/>
    <cellStyle name="Normal 8 22 3 4" xfId="36327" xr:uid="{F1F4E3ED-05D5-41C4-AF32-D12F119983E3}"/>
    <cellStyle name="Normal 8 22 3 5" xfId="36328" xr:uid="{76D9473C-BDFB-42CD-8AB5-49ECD32E8B29}"/>
    <cellStyle name="Normal 8 22 3 6" xfId="36329" xr:uid="{3D2342C6-F888-481A-B71D-20D373E9A3A0}"/>
    <cellStyle name="Normal 8 22 4" xfId="36330" xr:uid="{E82E4144-57E2-404B-800E-B1EC42A67D57}"/>
    <cellStyle name="Normal 8 22 4 2" xfId="36331" xr:uid="{2721DC8A-1681-4645-8F6A-EE3432A37776}"/>
    <cellStyle name="Normal 8 22 4 3" xfId="36332" xr:uid="{15319372-B42B-4C47-A7AA-224B471CBBA0}"/>
    <cellStyle name="Normal 8 22 4 4" xfId="36333" xr:uid="{E57FEAAF-5702-42CE-BE79-6272DCFA0D3D}"/>
    <cellStyle name="Normal 8 22 4 5" xfId="36334" xr:uid="{372D497B-C668-4947-BF30-1DB9F1E77873}"/>
    <cellStyle name="Normal 8 22 4 6" xfId="36335" xr:uid="{725C3448-FAD7-4F12-8FF6-4D0356D5213E}"/>
    <cellStyle name="Normal 8 22 5" xfId="36336" xr:uid="{2DE5F2F1-0E11-4087-9D73-22270C619E73}"/>
    <cellStyle name="Normal 8 22 5 2" xfId="36337" xr:uid="{FDD92F7C-FF47-496F-81F7-F283973B77A0}"/>
    <cellStyle name="Normal 8 22 5 3" xfId="36338" xr:uid="{C25F1FA4-C43F-4C15-88E0-EE9CC3A387BA}"/>
    <cellStyle name="Normal 8 22 5 4" xfId="36339" xr:uid="{1429BFF1-D5C4-4046-8D25-EFCA664944BF}"/>
    <cellStyle name="Normal 8 22 5 5" xfId="36340" xr:uid="{47F35FDA-234C-449B-8CA4-B88968A51CAF}"/>
    <cellStyle name="Normal 8 22 5 6" xfId="36341" xr:uid="{2B144131-1592-4EFD-B1FB-0B7DD9A2C514}"/>
    <cellStyle name="Normal 8 22 6" xfId="36342" xr:uid="{695B798D-7C59-4F59-B2BA-DC6199E0BBC0}"/>
    <cellStyle name="Normal 8 22 6 2" xfId="36343" xr:uid="{B7C9BC9A-28DB-4F78-B6B4-C3945966368D}"/>
    <cellStyle name="Normal 8 22 6 3" xfId="36344" xr:uid="{A2252534-D47C-4F58-BF74-CD696B09EA69}"/>
    <cellStyle name="Normal 8 22 6 4" xfId="36345" xr:uid="{097755D9-9EDF-422C-BB92-D5EA6E475CE7}"/>
    <cellStyle name="Normal 8 22 6 5" xfId="36346" xr:uid="{032CE467-1F25-453E-83D7-F6781DEA5CF6}"/>
    <cellStyle name="Normal 8 22 6 6" xfId="36347" xr:uid="{55818D0B-91E5-4EAE-9B6B-3BB20B885A29}"/>
    <cellStyle name="Normal 8 22 7" xfId="36348" xr:uid="{1A2A5B5D-CFE9-4A51-A674-CBCB57C4C368}"/>
    <cellStyle name="Normal 8 22 7 2" xfId="36349" xr:uid="{82C41A02-1794-442C-B3BF-A05E8F6ADA87}"/>
    <cellStyle name="Normal 8 22 7 3" xfId="36350" xr:uid="{8AC946DE-85C4-46B8-8A44-6BC2065C3052}"/>
    <cellStyle name="Normal 8 22 7 4" xfId="36351" xr:uid="{BA09ED2F-3567-44B5-865A-D776F85FE507}"/>
    <cellStyle name="Normal 8 22 7 5" xfId="36352" xr:uid="{4F71A095-5D2F-451D-835F-2DF41E5D3421}"/>
    <cellStyle name="Normal 8 22 7 6" xfId="36353" xr:uid="{B7EE3471-0AE2-4762-B486-48BE2860EBC1}"/>
    <cellStyle name="Normal 8 22 8" xfId="36354" xr:uid="{300CE675-1211-432E-BFEF-7E52FA69232E}"/>
    <cellStyle name="Normal 8 22 8 2" xfId="36355" xr:uid="{872FABE3-7DB7-4E28-A7C2-42608501A129}"/>
    <cellStyle name="Normal 8 22 8 3" xfId="36356" xr:uid="{C760D00A-1C0F-4C6E-BCE1-C3EE98E7A7DF}"/>
    <cellStyle name="Normal 8 22 8 4" xfId="36357" xr:uid="{BE65F35B-1B85-4DFC-820D-CDB0D3B6A375}"/>
    <cellStyle name="Normal 8 22 8 5" xfId="36358" xr:uid="{239C0D21-D79F-44EE-98E4-640C1D48DD3E}"/>
    <cellStyle name="Normal 8 22 8 6" xfId="36359" xr:uid="{5C54FA42-8028-4833-A43A-73E81E2A7DA5}"/>
    <cellStyle name="Normal 8 22 9" xfId="36360" xr:uid="{2480C15B-2E3F-46BB-87B3-7A7FA031F0CF}"/>
    <cellStyle name="Normal 8 23" xfId="36361" xr:uid="{95DC2472-BC05-4A8E-8175-B047AE72E1C7}"/>
    <cellStyle name="Normal 8 23 10" xfId="36362" xr:uid="{FFB90828-46ED-48D0-B96D-FFF719BA236A}"/>
    <cellStyle name="Normal 8 23 11" xfId="36363" xr:uid="{18B030CD-C1EA-411E-937B-4E6A9A06442A}"/>
    <cellStyle name="Normal 8 23 12" xfId="36364" xr:uid="{2ED9CB24-3AEF-4EFF-B95D-A1F891C534D9}"/>
    <cellStyle name="Normal 8 23 13" xfId="36365" xr:uid="{684669E2-A9CD-45C1-A5B3-2E0BD3EA8DDF}"/>
    <cellStyle name="Normal 8 23 2" xfId="36366" xr:uid="{583EDAF3-C93F-4C08-98F3-E3D4BD33C31F}"/>
    <cellStyle name="Normal 8 23 2 2" xfId="36367" xr:uid="{1DA0D433-6CD1-43E6-9769-732478F2E6AE}"/>
    <cellStyle name="Normal 8 23 2 3" xfId="36368" xr:uid="{DD13A73A-6BE6-4BED-8B44-8B53F3090CC8}"/>
    <cellStyle name="Normal 8 23 2 4" xfId="36369" xr:uid="{4E6220DF-4460-4580-9320-C527E22D3EA7}"/>
    <cellStyle name="Normal 8 23 2 5" xfId="36370" xr:uid="{44A65B8A-C495-4367-B82C-DB3538312601}"/>
    <cellStyle name="Normal 8 23 2 6" xfId="36371" xr:uid="{2F640F04-A0C8-4A88-BE2C-71195958BE6D}"/>
    <cellStyle name="Normal 8 23 3" xfId="36372" xr:uid="{4B4E00BD-6179-4AFB-8D30-FE4EDB98CC33}"/>
    <cellStyle name="Normal 8 23 3 2" xfId="36373" xr:uid="{77A94C38-7EAE-492C-B712-5CC8EC15F28A}"/>
    <cellStyle name="Normal 8 23 3 3" xfId="36374" xr:uid="{6632D74B-9C7A-428A-A581-69AE822FCF0F}"/>
    <cellStyle name="Normal 8 23 3 4" xfId="36375" xr:uid="{A2E5780B-A13D-4712-9EDB-BA045FBE045C}"/>
    <cellStyle name="Normal 8 23 3 5" xfId="36376" xr:uid="{95388874-AA8A-4597-A58F-1F2ECD94F320}"/>
    <cellStyle name="Normal 8 23 3 6" xfId="36377" xr:uid="{184E0907-142C-430E-9527-483B6979934F}"/>
    <cellStyle name="Normal 8 23 4" xfId="36378" xr:uid="{EC738876-DFD1-4487-B5D6-D101EA579F1A}"/>
    <cellStyle name="Normal 8 23 4 2" xfId="36379" xr:uid="{2F24BEEF-3EE7-40BA-8339-2A053B7F3FB6}"/>
    <cellStyle name="Normal 8 23 4 3" xfId="36380" xr:uid="{BF12C7B4-3E96-4EEC-B870-B5B31B69F4A7}"/>
    <cellStyle name="Normal 8 23 4 4" xfId="36381" xr:uid="{A06236BE-248E-4DE7-9402-1FE8BF604E6F}"/>
    <cellStyle name="Normal 8 23 4 5" xfId="36382" xr:uid="{002C9A42-427E-4495-8DAD-38E6A5374C16}"/>
    <cellStyle name="Normal 8 23 4 6" xfId="36383" xr:uid="{D5DCE010-53F1-42A0-97FB-754640F2FC09}"/>
    <cellStyle name="Normal 8 23 5" xfId="36384" xr:uid="{7308FB81-039D-4A23-A06B-CBE7C8FACD7C}"/>
    <cellStyle name="Normal 8 23 5 2" xfId="36385" xr:uid="{61412B51-A116-4BA4-BD4E-9F861BF2D72C}"/>
    <cellStyle name="Normal 8 23 5 3" xfId="36386" xr:uid="{FF097D12-5E20-4A37-AD52-403ADB656A24}"/>
    <cellStyle name="Normal 8 23 5 4" xfId="36387" xr:uid="{BA9AB44A-9552-4262-90F1-D212B7421E86}"/>
    <cellStyle name="Normal 8 23 5 5" xfId="36388" xr:uid="{B8D60DFD-381C-4F85-9673-6BFB88E0040E}"/>
    <cellStyle name="Normal 8 23 5 6" xfId="36389" xr:uid="{6FC79E6A-79F3-4E69-9CEC-9C68C536AD77}"/>
    <cellStyle name="Normal 8 23 6" xfId="36390" xr:uid="{7361927B-1DC1-4FCC-9F1A-180F1437B397}"/>
    <cellStyle name="Normal 8 23 6 2" xfId="36391" xr:uid="{13AD1EF3-8575-4161-A84F-3779BF59C4E8}"/>
    <cellStyle name="Normal 8 23 6 3" xfId="36392" xr:uid="{0FFC99AF-D93C-4793-A135-AEA5679E8B19}"/>
    <cellStyle name="Normal 8 23 6 4" xfId="36393" xr:uid="{CB2DE781-6E48-4773-96A6-5FC484BF3AC8}"/>
    <cellStyle name="Normal 8 23 6 5" xfId="36394" xr:uid="{02C41C79-6D9D-48F9-B514-0622929D76EA}"/>
    <cellStyle name="Normal 8 23 6 6" xfId="36395" xr:uid="{6D4488F5-03FE-4D9E-B2D1-E1859F97A8B6}"/>
    <cellStyle name="Normal 8 23 7" xfId="36396" xr:uid="{E1AE77D5-1CD7-4F6C-889A-DC4385756A38}"/>
    <cellStyle name="Normal 8 23 7 2" xfId="36397" xr:uid="{06E4CC8F-624B-4E1F-80AA-12FEE17997B2}"/>
    <cellStyle name="Normal 8 23 7 3" xfId="36398" xr:uid="{B6225F92-B981-4393-88D4-41DC33AE06B8}"/>
    <cellStyle name="Normal 8 23 7 4" xfId="36399" xr:uid="{40FCD9B8-5AB5-492D-8758-ED4F0341F137}"/>
    <cellStyle name="Normal 8 23 7 5" xfId="36400" xr:uid="{7B2E55CF-6D02-4331-8E54-4EA62C5F0017}"/>
    <cellStyle name="Normal 8 23 7 6" xfId="36401" xr:uid="{24E868A2-8B45-4B2B-B0CC-6434F45AD97B}"/>
    <cellStyle name="Normal 8 23 8" xfId="36402" xr:uid="{5B37F77E-D68A-42F9-9A57-DBFE0DDFCFDB}"/>
    <cellStyle name="Normal 8 23 8 2" xfId="36403" xr:uid="{0C7B9DC9-2B2E-48FD-828D-39B1E26077AA}"/>
    <cellStyle name="Normal 8 23 8 3" xfId="36404" xr:uid="{D04F2BF0-A294-44F6-A40B-4FBF08A4EA5C}"/>
    <cellStyle name="Normal 8 23 8 4" xfId="36405" xr:uid="{17BBCBD4-4C2B-4563-9ADD-F2E54EDC101F}"/>
    <cellStyle name="Normal 8 23 8 5" xfId="36406" xr:uid="{57497194-2B81-4998-B5AF-914FD90C3CEE}"/>
    <cellStyle name="Normal 8 23 8 6" xfId="36407" xr:uid="{639AEE4F-0575-4BC6-8D5C-818A4E1F3F9E}"/>
    <cellStyle name="Normal 8 23 9" xfId="36408" xr:uid="{CE742829-4DA2-40E9-A878-33B89D5653C3}"/>
    <cellStyle name="Normal 8 24" xfId="36409" xr:uid="{0A589B42-7AAB-4D14-A3B3-10C1A162E2B3}"/>
    <cellStyle name="Normal 8 24 10" xfId="36410" xr:uid="{68965D09-26A7-4196-BC93-1295ADDE935A}"/>
    <cellStyle name="Normal 8 24 11" xfId="36411" xr:uid="{18A7708F-613B-4C1D-BD89-B2333DBF7897}"/>
    <cellStyle name="Normal 8 24 12" xfId="36412" xr:uid="{20666544-3729-41C5-AA90-6D769CBA6064}"/>
    <cellStyle name="Normal 8 24 13" xfId="36413" xr:uid="{729189C2-6BD5-4005-8188-97855F492A20}"/>
    <cellStyle name="Normal 8 24 2" xfId="36414" xr:uid="{4604A701-6F61-4AE5-B221-7E5FAF8D7CD3}"/>
    <cellStyle name="Normal 8 24 2 2" xfId="36415" xr:uid="{677E525C-5340-4CE3-8B83-B0FACFC854CD}"/>
    <cellStyle name="Normal 8 24 2 3" xfId="36416" xr:uid="{B1BC1F40-C3D4-440E-B80D-AC88BAC37152}"/>
    <cellStyle name="Normal 8 24 2 4" xfId="36417" xr:uid="{3373666A-8516-4DEE-8DD7-C142A1D06C6D}"/>
    <cellStyle name="Normal 8 24 2 5" xfId="36418" xr:uid="{0A9A9869-D597-41FE-BEA8-B46EF34F4A26}"/>
    <cellStyle name="Normal 8 24 2 6" xfId="36419" xr:uid="{614C56D2-03F3-4720-81F1-1232B01433C3}"/>
    <cellStyle name="Normal 8 24 3" xfId="36420" xr:uid="{B38D6E50-264B-4C55-8C1C-AF85E3F69325}"/>
    <cellStyle name="Normal 8 24 3 2" xfId="36421" xr:uid="{F3CEC3C8-3537-42D5-BE41-6DC189AC79FC}"/>
    <cellStyle name="Normal 8 24 3 3" xfId="36422" xr:uid="{DDCB14C8-FB09-4626-9489-8D4A5A13968F}"/>
    <cellStyle name="Normal 8 24 3 4" xfId="36423" xr:uid="{482979AD-25EC-408F-B21A-013472908D16}"/>
    <cellStyle name="Normal 8 24 3 5" xfId="36424" xr:uid="{5ED2144D-E37C-4C3C-9B1B-FB1153535FCD}"/>
    <cellStyle name="Normal 8 24 3 6" xfId="36425" xr:uid="{9FBD79E9-20D0-4DF1-B33D-C492818FDA44}"/>
    <cellStyle name="Normal 8 24 4" xfId="36426" xr:uid="{F8FB2049-64ED-42FA-A1BF-CF363A65B887}"/>
    <cellStyle name="Normal 8 24 4 2" xfId="36427" xr:uid="{352F1BEA-E697-45F1-80E0-A7E35D70605A}"/>
    <cellStyle name="Normal 8 24 4 3" xfId="36428" xr:uid="{1FA6E329-DFB5-4ED8-B8F7-25FAFCCC1E11}"/>
    <cellStyle name="Normal 8 24 4 4" xfId="36429" xr:uid="{66075BCD-7BF2-4BB3-A160-5ECFF08734C3}"/>
    <cellStyle name="Normal 8 24 4 5" xfId="36430" xr:uid="{9D090677-7B39-44B8-8FAD-1B9DEA5E496C}"/>
    <cellStyle name="Normal 8 24 4 6" xfId="36431" xr:uid="{9C731EB9-E0FF-4F20-A49D-B412220439FE}"/>
    <cellStyle name="Normal 8 24 5" xfId="36432" xr:uid="{E6ECD02D-BC9D-4082-9B08-9B7D715AD86A}"/>
    <cellStyle name="Normal 8 24 5 2" xfId="36433" xr:uid="{220D547D-FC91-439F-99C6-27972E5D0C55}"/>
    <cellStyle name="Normal 8 24 5 3" xfId="36434" xr:uid="{EE990C83-5992-4306-A38C-E46CBE6A721D}"/>
    <cellStyle name="Normal 8 24 5 4" xfId="36435" xr:uid="{15E07866-7E39-4C17-9329-067F007D0981}"/>
    <cellStyle name="Normal 8 24 5 5" xfId="36436" xr:uid="{E0142BC6-A381-43FA-9E88-8FB38FF5799A}"/>
    <cellStyle name="Normal 8 24 5 6" xfId="36437" xr:uid="{5C42E1B6-6FF4-4078-BFB5-1F4B5B4ADBE4}"/>
    <cellStyle name="Normal 8 24 6" xfId="36438" xr:uid="{572DFAA3-A093-4569-B338-8B0FF85B1588}"/>
    <cellStyle name="Normal 8 24 6 2" xfId="36439" xr:uid="{012C80B4-86A9-4761-A22B-F57B66AA100A}"/>
    <cellStyle name="Normal 8 24 6 3" xfId="36440" xr:uid="{9ECE982F-F228-4F73-B9AF-EF7205EAAC77}"/>
    <cellStyle name="Normal 8 24 6 4" xfId="36441" xr:uid="{0D57F83D-88A4-4ADF-8115-773ECC6BE997}"/>
    <cellStyle name="Normal 8 24 6 5" xfId="36442" xr:uid="{1E9D4F76-BA8C-4A5C-80B1-4927A7AF15A1}"/>
    <cellStyle name="Normal 8 24 6 6" xfId="36443" xr:uid="{A961F858-DE3D-48ED-AAF3-A12F2AACB350}"/>
    <cellStyle name="Normal 8 24 7" xfId="36444" xr:uid="{607CB425-A568-4CDA-BE0B-1D428472AB98}"/>
    <cellStyle name="Normal 8 24 7 2" xfId="36445" xr:uid="{B710CE20-BC0C-41DA-837D-C29F967B8BA9}"/>
    <cellStyle name="Normal 8 24 7 3" xfId="36446" xr:uid="{04C91022-226A-4422-B253-FF536027C11F}"/>
    <cellStyle name="Normal 8 24 7 4" xfId="36447" xr:uid="{F27BF0BF-AE09-4A6C-BAF0-82ABAD560EEB}"/>
    <cellStyle name="Normal 8 24 7 5" xfId="36448" xr:uid="{71800BE4-3C10-45F5-930C-695DF563DDDE}"/>
    <cellStyle name="Normal 8 24 7 6" xfId="36449" xr:uid="{CAB142B6-8B7A-4E04-ADD2-57CD5ABE8FBB}"/>
    <cellStyle name="Normal 8 24 8" xfId="36450" xr:uid="{9F7B9CAE-85F8-4A83-843F-7879358FA2C3}"/>
    <cellStyle name="Normal 8 24 8 2" xfId="36451" xr:uid="{2FE5850B-03EF-4191-A509-089BC101F9E0}"/>
    <cellStyle name="Normal 8 24 8 3" xfId="36452" xr:uid="{2F8CF835-847B-4171-8A73-8A2AE2EAD97F}"/>
    <cellStyle name="Normal 8 24 8 4" xfId="36453" xr:uid="{F793145F-4A83-4348-BFE1-9D1EAF0C7779}"/>
    <cellStyle name="Normal 8 24 8 5" xfId="36454" xr:uid="{CC1A592A-C819-4C97-B7D9-DB7DE1A266A2}"/>
    <cellStyle name="Normal 8 24 8 6" xfId="36455" xr:uid="{1F6FBE2E-718D-45FA-85ED-0E8199D1D1C9}"/>
    <cellStyle name="Normal 8 24 9" xfId="36456" xr:uid="{0EC2A80D-F45D-4445-856E-99B416C3D0F5}"/>
    <cellStyle name="Normal 8 25" xfId="36457" xr:uid="{EE488FFD-24B4-4BD5-963F-F70E2B2970B1}"/>
    <cellStyle name="Normal 8 25 10" xfId="36458" xr:uid="{8D67AD85-CA45-4BF7-A9D1-7155CCF258EE}"/>
    <cellStyle name="Normal 8 25 11" xfId="36459" xr:uid="{96811F9D-9C9E-4063-B84D-4930B6449E74}"/>
    <cellStyle name="Normal 8 25 12" xfId="36460" xr:uid="{1696ECB7-8728-453B-A53A-BC7284719EAB}"/>
    <cellStyle name="Normal 8 25 13" xfId="36461" xr:uid="{54A7AA2E-924C-4705-8202-8E77383BDF0F}"/>
    <cellStyle name="Normal 8 25 2" xfId="36462" xr:uid="{7B7EDCDC-BA38-4E9B-BF93-858CE4B3BDF0}"/>
    <cellStyle name="Normal 8 25 2 2" xfId="36463" xr:uid="{2FAAD2F3-0D31-4A6E-BF02-F8DDB4F9C5AF}"/>
    <cellStyle name="Normal 8 25 2 3" xfId="36464" xr:uid="{143F8ED1-39C8-42D9-B2CD-E0C08E35F37B}"/>
    <cellStyle name="Normal 8 25 2 4" xfId="36465" xr:uid="{372E262A-DD27-49EB-B7DA-7CC8FB64E433}"/>
    <cellStyle name="Normal 8 25 2 5" xfId="36466" xr:uid="{492A0A5E-4FD8-42D2-A2B1-2318FE7CBB74}"/>
    <cellStyle name="Normal 8 25 2 6" xfId="36467" xr:uid="{3DF1A08C-AC91-4D1F-9DC0-38A5C79D174C}"/>
    <cellStyle name="Normal 8 25 3" xfId="36468" xr:uid="{9E1957C0-535E-4768-8D1E-6A3F89AC7940}"/>
    <cellStyle name="Normal 8 25 3 2" xfId="36469" xr:uid="{52C7B71A-40F5-4FD2-8162-B207C728199B}"/>
    <cellStyle name="Normal 8 25 3 3" xfId="36470" xr:uid="{4B0AF3E4-FB76-4DB5-B19F-7BF5A2C7989E}"/>
    <cellStyle name="Normal 8 25 3 4" xfId="36471" xr:uid="{1ECE5F28-83DC-491B-B580-139A6B4C7A90}"/>
    <cellStyle name="Normal 8 25 3 5" xfId="36472" xr:uid="{C7329CBC-D380-4E3F-9559-0F6CD464697E}"/>
    <cellStyle name="Normal 8 25 3 6" xfId="36473" xr:uid="{0D042114-2113-4896-8B6C-FE6D30A6AD54}"/>
    <cellStyle name="Normal 8 25 4" xfId="36474" xr:uid="{3AE6CDDF-C86C-45DD-BFD5-E214DCDC0727}"/>
    <cellStyle name="Normal 8 25 4 2" xfId="36475" xr:uid="{D60C68C3-66E1-49AD-BE58-D0431D182B92}"/>
    <cellStyle name="Normal 8 25 4 3" xfId="36476" xr:uid="{55DECDE4-DA47-4375-9324-576340B94BA9}"/>
    <cellStyle name="Normal 8 25 4 4" xfId="36477" xr:uid="{2C958E06-88CE-4990-BD1F-98268E5B87CA}"/>
    <cellStyle name="Normal 8 25 4 5" xfId="36478" xr:uid="{05D4B83A-F969-47E5-8549-9C4849CEFF42}"/>
    <cellStyle name="Normal 8 25 4 6" xfId="36479" xr:uid="{E70E20E8-576B-48CB-B53C-5B58D10F43D1}"/>
    <cellStyle name="Normal 8 25 5" xfId="36480" xr:uid="{F0BE2F9E-E17B-4A06-B89A-B5C0D7148068}"/>
    <cellStyle name="Normal 8 25 5 2" xfId="36481" xr:uid="{CEFC0A05-652B-4572-BAA6-C0513773D00A}"/>
    <cellStyle name="Normal 8 25 5 3" xfId="36482" xr:uid="{0956BEB8-D107-47B2-B11A-9EE8B64E7F82}"/>
    <cellStyle name="Normal 8 25 5 4" xfId="36483" xr:uid="{552693F1-94DA-425A-B0D9-50654A84BEC3}"/>
    <cellStyle name="Normal 8 25 5 5" xfId="36484" xr:uid="{2510EAAC-8B79-451B-8BC7-7150D03BE734}"/>
    <cellStyle name="Normal 8 25 5 6" xfId="36485" xr:uid="{C2F14396-BE3A-4F4E-8E0D-29E54EA24DB9}"/>
    <cellStyle name="Normal 8 25 6" xfId="36486" xr:uid="{6B12F776-D289-4C9D-BC9D-0B21FC238EC2}"/>
    <cellStyle name="Normal 8 25 6 2" xfId="36487" xr:uid="{1879745D-D938-42D2-9240-FD6F57DDEDDB}"/>
    <cellStyle name="Normal 8 25 6 3" xfId="36488" xr:uid="{2695F43B-85AF-4392-AB7E-57D898C0976D}"/>
    <cellStyle name="Normal 8 25 6 4" xfId="36489" xr:uid="{5CDDBADC-6443-427C-96FF-639C32200EFB}"/>
    <cellStyle name="Normal 8 25 6 5" xfId="36490" xr:uid="{7077473C-F9D0-471E-9776-D490E8A43327}"/>
    <cellStyle name="Normal 8 25 6 6" xfId="36491" xr:uid="{34626519-74C1-46FA-BD25-5339EE64DC1E}"/>
    <cellStyle name="Normal 8 25 7" xfId="36492" xr:uid="{9D92F128-CE22-41E1-9749-E4FE9CF1B32D}"/>
    <cellStyle name="Normal 8 25 7 2" xfId="36493" xr:uid="{4AAC9793-FF68-4896-9F0B-300224D3D55F}"/>
    <cellStyle name="Normal 8 25 7 3" xfId="36494" xr:uid="{C2ECE92A-50A4-46D2-BF2D-3FF49EB4A54A}"/>
    <cellStyle name="Normal 8 25 7 4" xfId="36495" xr:uid="{8C72C842-9362-4283-B0BD-42F07DA88381}"/>
    <cellStyle name="Normal 8 25 7 5" xfId="36496" xr:uid="{A938B9A9-2E22-46BE-9292-E3739D2B584F}"/>
    <cellStyle name="Normal 8 25 7 6" xfId="36497" xr:uid="{78556D7C-8B7C-4818-B3FA-5E86BF0985BD}"/>
    <cellStyle name="Normal 8 25 8" xfId="36498" xr:uid="{BF4AB8F2-2B02-42B8-9CA0-EA3AD4F882EE}"/>
    <cellStyle name="Normal 8 25 8 2" xfId="36499" xr:uid="{6A74EFDD-4B3F-404A-ABCA-A5D18295E698}"/>
    <cellStyle name="Normal 8 25 8 3" xfId="36500" xr:uid="{8E634DDA-1FEC-4DF4-A0F0-7F0E54C9F046}"/>
    <cellStyle name="Normal 8 25 8 4" xfId="36501" xr:uid="{4DE6BE61-064B-494B-A44E-21F8550FE0A9}"/>
    <cellStyle name="Normal 8 25 8 5" xfId="36502" xr:uid="{BF6C2BBD-8BAE-4F31-B498-CA9FA87E6B49}"/>
    <cellStyle name="Normal 8 25 8 6" xfId="36503" xr:uid="{E90F7723-6DC8-455D-A96F-073AAFF4E37B}"/>
    <cellStyle name="Normal 8 25 9" xfId="36504" xr:uid="{F0A173B9-F3D6-4985-9107-0BECC92F0DFE}"/>
    <cellStyle name="Normal 8 26" xfId="36505" xr:uid="{327AFC54-1AC3-4D10-B82F-C09AC2C1ECA4}"/>
    <cellStyle name="Normal 8 26 10" xfId="36506" xr:uid="{671D0206-A9AA-4F24-ACB4-C4C33F598831}"/>
    <cellStyle name="Normal 8 26 11" xfId="36507" xr:uid="{E10C45AE-FFAD-46C6-8FEA-969CC4B80153}"/>
    <cellStyle name="Normal 8 26 12" xfId="36508" xr:uid="{57D69845-38EE-4AEE-B165-DCE3AC7AAEDD}"/>
    <cellStyle name="Normal 8 26 13" xfId="36509" xr:uid="{D5CCEA06-1E1D-47EB-B105-4AACE96141B2}"/>
    <cellStyle name="Normal 8 26 2" xfId="36510" xr:uid="{D0C577F4-0CBF-4E28-A843-C4DC7AA0B746}"/>
    <cellStyle name="Normal 8 26 2 2" xfId="36511" xr:uid="{441B2711-D846-423D-A794-62CF300D1ACC}"/>
    <cellStyle name="Normal 8 26 2 3" xfId="36512" xr:uid="{5CA9FF6F-1472-49A8-B820-578DC72E7B51}"/>
    <cellStyle name="Normal 8 26 2 4" xfId="36513" xr:uid="{D04E65D7-9FD6-47C6-8A14-0209A0255F64}"/>
    <cellStyle name="Normal 8 26 2 5" xfId="36514" xr:uid="{97FCEC7D-5328-4918-BB4B-FD2B433F3ED8}"/>
    <cellStyle name="Normal 8 26 2 6" xfId="36515" xr:uid="{34594613-7FFD-4D5F-9588-E7741ACD3B4D}"/>
    <cellStyle name="Normal 8 26 3" xfId="36516" xr:uid="{9DE62FB8-991C-4111-9DC2-BA417114BB32}"/>
    <cellStyle name="Normal 8 26 3 2" xfId="36517" xr:uid="{C5AFA23A-AD3C-43C7-B9B2-CF990A2DAFC7}"/>
    <cellStyle name="Normal 8 26 3 3" xfId="36518" xr:uid="{0EA5242B-8049-4FED-ACA7-C8FE55CBD8B4}"/>
    <cellStyle name="Normal 8 26 3 4" xfId="36519" xr:uid="{F317F041-ABBA-45DE-9290-095ECFEE11D9}"/>
    <cellStyle name="Normal 8 26 3 5" xfId="36520" xr:uid="{96796AB1-2FAC-49F9-8EA9-E4E33E5202E7}"/>
    <cellStyle name="Normal 8 26 3 6" xfId="36521" xr:uid="{6AE098D6-89BF-497F-BBE1-72F2A087A352}"/>
    <cellStyle name="Normal 8 26 4" xfId="36522" xr:uid="{E997E678-9D25-47C7-8D04-73DD6E59BBFF}"/>
    <cellStyle name="Normal 8 26 4 2" xfId="36523" xr:uid="{0C70E3F5-7B43-478E-835B-BCBC28312ED5}"/>
    <cellStyle name="Normal 8 26 4 3" xfId="36524" xr:uid="{B0DD287A-BFFE-457F-BB5C-E67CC86C79E9}"/>
    <cellStyle name="Normal 8 26 4 4" xfId="36525" xr:uid="{69449288-19AC-434D-B70E-170B8DE85347}"/>
    <cellStyle name="Normal 8 26 4 5" xfId="36526" xr:uid="{FE6918DD-704E-416B-A3DA-3487F41E257C}"/>
    <cellStyle name="Normal 8 26 4 6" xfId="36527" xr:uid="{ED984D33-02C5-4A78-80F2-A1690546C857}"/>
    <cellStyle name="Normal 8 26 5" xfId="36528" xr:uid="{787CBC88-3DC4-4D70-BC22-79F191F7C1B4}"/>
    <cellStyle name="Normal 8 26 5 2" xfId="36529" xr:uid="{CE59547A-B46C-4DBE-A76D-52ABE6C341C2}"/>
    <cellStyle name="Normal 8 26 5 3" xfId="36530" xr:uid="{5F4E951C-3A95-4ACE-8D7D-1BE06911C850}"/>
    <cellStyle name="Normal 8 26 5 4" xfId="36531" xr:uid="{809B724E-E6EF-4A6E-A2AE-B0A3D20EAD5D}"/>
    <cellStyle name="Normal 8 26 5 5" xfId="36532" xr:uid="{62D0EEB4-5B8F-44F2-B388-49FB78D4CC80}"/>
    <cellStyle name="Normal 8 26 5 6" xfId="36533" xr:uid="{9DF947D2-9915-4394-851A-A6FBAA6FD1D9}"/>
    <cellStyle name="Normal 8 26 6" xfId="36534" xr:uid="{A95C5F3E-49B3-4CAB-9252-C06A709D8E3C}"/>
    <cellStyle name="Normal 8 26 6 2" xfId="36535" xr:uid="{82840C6D-3E39-4910-9E87-87C31C38C21D}"/>
    <cellStyle name="Normal 8 26 6 3" xfId="36536" xr:uid="{0BD39382-1C79-4DBB-A0EE-C89BF1CFBBF0}"/>
    <cellStyle name="Normal 8 26 6 4" xfId="36537" xr:uid="{0DFED39F-21D3-45EC-B48D-5B9042711B9C}"/>
    <cellStyle name="Normal 8 26 6 5" xfId="36538" xr:uid="{9B60B3F2-2AB7-4EA6-912F-EC717ACC2C14}"/>
    <cellStyle name="Normal 8 26 6 6" xfId="36539" xr:uid="{F93E2F29-88F9-4840-A86E-BEA1290D3EC9}"/>
    <cellStyle name="Normal 8 26 7" xfId="36540" xr:uid="{94CD4428-1C4B-4D42-8617-65044FA4723C}"/>
    <cellStyle name="Normal 8 26 7 2" xfId="36541" xr:uid="{C1D8F866-28A5-461D-9F7A-DAFB5C36788A}"/>
    <cellStyle name="Normal 8 26 7 3" xfId="36542" xr:uid="{F924BEA1-62A3-4BF9-90BB-23EEC0A82A29}"/>
    <cellStyle name="Normal 8 26 7 4" xfId="36543" xr:uid="{41934100-4751-4652-95DE-E49B8E2F565B}"/>
    <cellStyle name="Normal 8 26 7 5" xfId="36544" xr:uid="{38AA2438-B0B4-42AB-85FD-5328561D4C01}"/>
    <cellStyle name="Normal 8 26 7 6" xfId="36545" xr:uid="{E6AE28D8-625E-4C46-84DE-715D115AD01E}"/>
    <cellStyle name="Normal 8 26 8" xfId="36546" xr:uid="{973E6A27-4594-4BC7-A9F4-C4790B15EE7E}"/>
    <cellStyle name="Normal 8 26 8 2" xfId="36547" xr:uid="{A68ACC60-4CE0-4F73-ACFF-CA080B03BC49}"/>
    <cellStyle name="Normal 8 26 8 3" xfId="36548" xr:uid="{442DBE39-7DFC-449A-B0B0-F502E805B043}"/>
    <cellStyle name="Normal 8 26 8 4" xfId="36549" xr:uid="{087DE935-1A00-4173-9628-5319166798C0}"/>
    <cellStyle name="Normal 8 26 8 5" xfId="36550" xr:uid="{6A370EB8-607D-45DC-9570-1B072A01837F}"/>
    <cellStyle name="Normal 8 26 8 6" xfId="36551" xr:uid="{393BC4EB-D05F-4018-A5D4-182B8BDC53A0}"/>
    <cellStyle name="Normal 8 26 9" xfId="36552" xr:uid="{0602A3F1-4ADF-4FB0-82C1-D2F20896EC08}"/>
    <cellStyle name="Normal 8 27" xfId="36553" xr:uid="{FC3498AF-2391-4A35-A232-B2B0C368D37B}"/>
    <cellStyle name="Normal 8 27 10" xfId="36554" xr:uid="{09DBB918-162B-4071-83DC-996864C3CF52}"/>
    <cellStyle name="Normal 8 27 11" xfId="36555" xr:uid="{8E72E492-22DC-4CE3-B8A7-024455B86C0F}"/>
    <cellStyle name="Normal 8 27 12" xfId="36556" xr:uid="{B8C83294-570A-4D13-9B2B-110307C670D9}"/>
    <cellStyle name="Normal 8 27 13" xfId="36557" xr:uid="{ADE66660-CAE1-4AEE-97CB-866CA8706C0C}"/>
    <cellStyle name="Normal 8 27 2" xfId="36558" xr:uid="{FBF00E51-A142-42F7-9DF3-943B24DB967F}"/>
    <cellStyle name="Normal 8 27 2 2" xfId="36559" xr:uid="{47B1A9F9-A0B3-4180-AAF1-81B169575D8A}"/>
    <cellStyle name="Normal 8 27 2 3" xfId="36560" xr:uid="{4B3403FB-1544-4C19-BEB5-EB7C695B441D}"/>
    <cellStyle name="Normal 8 27 2 4" xfId="36561" xr:uid="{E48C9176-7226-480E-AEE1-6A0B1F3E12DA}"/>
    <cellStyle name="Normal 8 27 2 5" xfId="36562" xr:uid="{BCB0C89D-FC7C-45B5-9055-5B3386BA3CC4}"/>
    <cellStyle name="Normal 8 27 2 6" xfId="36563" xr:uid="{19B156D8-E9D4-47E1-8944-C7AF45B58FAC}"/>
    <cellStyle name="Normal 8 27 3" xfId="36564" xr:uid="{7FA158BE-45BC-49FF-8427-818F89DD6533}"/>
    <cellStyle name="Normal 8 27 3 2" xfId="36565" xr:uid="{EB0CD4CF-2F41-48BF-ADCD-F67F968B538A}"/>
    <cellStyle name="Normal 8 27 3 3" xfId="36566" xr:uid="{F3875923-3AFA-4111-AD3A-4CDD7881A5C6}"/>
    <cellStyle name="Normal 8 27 3 4" xfId="36567" xr:uid="{009B70D4-B1D2-42D3-A109-67268A1FFD64}"/>
    <cellStyle name="Normal 8 27 3 5" xfId="36568" xr:uid="{1F2D46A5-0A76-4ADD-A4F9-DA1D5AAA3DD7}"/>
    <cellStyle name="Normal 8 27 3 6" xfId="36569" xr:uid="{E8704A63-BDF5-4EF9-B71C-16C58E9D6CB3}"/>
    <cellStyle name="Normal 8 27 4" xfId="36570" xr:uid="{767D76D9-7712-43CA-85F0-F27256E15856}"/>
    <cellStyle name="Normal 8 27 4 2" xfId="36571" xr:uid="{BF6D4AB2-A787-4B60-A5A7-94F2B0B023F7}"/>
    <cellStyle name="Normal 8 27 4 3" xfId="36572" xr:uid="{67A3646C-F2D3-4AE7-B882-A31973A8EE3E}"/>
    <cellStyle name="Normal 8 27 4 4" xfId="36573" xr:uid="{9F88BA72-E93D-43BF-A792-27FE8E4CAB0E}"/>
    <cellStyle name="Normal 8 27 4 5" xfId="36574" xr:uid="{C6CB9778-4DF6-4750-8F57-4F809EE5FA1F}"/>
    <cellStyle name="Normal 8 27 4 6" xfId="36575" xr:uid="{03E5BB93-FB2C-468E-BE73-98B6F7138D39}"/>
    <cellStyle name="Normal 8 27 5" xfId="36576" xr:uid="{E34C54C5-428B-4F17-B6D8-69D92B607B18}"/>
    <cellStyle name="Normal 8 27 5 2" xfId="36577" xr:uid="{F9EE4D77-7A37-43FD-AB86-BE5B830675DF}"/>
    <cellStyle name="Normal 8 27 5 3" xfId="36578" xr:uid="{B271912B-A1AF-4D1F-9F3E-4D311CE99BF0}"/>
    <cellStyle name="Normal 8 27 5 4" xfId="36579" xr:uid="{69A7564D-77C8-4F39-AA56-B80A3598A587}"/>
    <cellStyle name="Normal 8 27 5 5" xfId="36580" xr:uid="{517B0EB8-4CA1-4920-9362-F1ED3624388B}"/>
    <cellStyle name="Normal 8 27 5 6" xfId="36581" xr:uid="{90A890EE-9971-4DC5-8702-434EE4BE5B9D}"/>
    <cellStyle name="Normal 8 27 6" xfId="36582" xr:uid="{FD4FC33B-0F08-4DFD-8BA1-E60DB3C16A2B}"/>
    <cellStyle name="Normal 8 27 6 2" xfId="36583" xr:uid="{B9D2E2F2-29DE-42CA-8931-E6D53B369951}"/>
    <cellStyle name="Normal 8 27 6 3" xfId="36584" xr:uid="{E89DAEF4-2C32-4D84-81A9-CD9AE353245A}"/>
    <cellStyle name="Normal 8 27 6 4" xfId="36585" xr:uid="{1FAB9575-47F0-4DB4-BBD4-9CBC40FFA91D}"/>
    <cellStyle name="Normal 8 27 6 5" xfId="36586" xr:uid="{21B4026F-DFE2-432D-988C-4C8BAA46DBD1}"/>
    <cellStyle name="Normal 8 27 6 6" xfId="36587" xr:uid="{803A7E57-CB30-4EE2-9C7F-28A750D5F3F7}"/>
    <cellStyle name="Normal 8 27 7" xfId="36588" xr:uid="{C23367A4-EB0D-48C5-B675-3BC633BCBE6C}"/>
    <cellStyle name="Normal 8 27 7 2" xfId="36589" xr:uid="{CCFE64D8-99CB-4019-8C57-BF9747751982}"/>
    <cellStyle name="Normal 8 27 7 3" xfId="36590" xr:uid="{D416AC6F-6FF4-4315-A900-AAE8880A8B6A}"/>
    <cellStyle name="Normal 8 27 7 4" xfId="36591" xr:uid="{C767BA8F-7A88-4824-B032-7137E2DFE7D8}"/>
    <cellStyle name="Normal 8 27 7 5" xfId="36592" xr:uid="{486E3536-CE4B-436F-9BF5-E6AC037BAB48}"/>
    <cellStyle name="Normal 8 27 7 6" xfId="36593" xr:uid="{03CE3931-BB67-4FF0-8B2D-6DAEBF80621A}"/>
    <cellStyle name="Normal 8 27 8" xfId="36594" xr:uid="{9EF013DB-7041-4C6F-8154-74FFAFBDBF2A}"/>
    <cellStyle name="Normal 8 27 8 2" xfId="36595" xr:uid="{BB8FD29D-2F52-4B54-AFE5-C167F87D9338}"/>
    <cellStyle name="Normal 8 27 8 3" xfId="36596" xr:uid="{6C5C0FE7-D357-482B-97A1-77219B356C79}"/>
    <cellStyle name="Normal 8 27 8 4" xfId="36597" xr:uid="{A3A59D8A-29BB-4641-B53C-AC08CA7B2EAB}"/>
    <cellStyle name="Normal 8 27 8 5" xfId="36598" xr:uid="{665473AB-F3AE-4982-A304-767ADE5C6CF0}"/>
    <cellStyle name="Normal 8 27 8 6" xfId="36599" xr:uid="{4CEE0A44-9D59-40AE-8F2F-BAAFE7A47397}"/>
    <cellStyle name="Normal 8 27 9" xfId="36600" xr:uid="{AFE0C1D6-568A-4BF9-B8B3-541A99234263}"/>
    <cellStyle name="Normal 8 28" xfId="36601" xr:uid="{958A05E7-20DD-4AA7-B538-8895523F7524}"/>
    <cellStyle name="Normal 8 28 10" xfId="36602" xr:uid="{5D05E2FA-BA1F-4AF3-905A-574276111145}"/>
    <cellStyle name="Normal 8 28 11" xfId="36603" xr:uid="{72646EE1-5D3D-49E4-B265-F1FA8CE3D5A7}"/>
    <cellStyle name="Normal 8 28 12" xfId="36604" xr:uid="{CB963D0B-9C82-44A8-BB0E-36E93F4863A3}"/>
    <cellStyle name="Normal 8 28 13" xfId="36605" xr:uid="{3882EE22-EA1B-46BF-8841-D48962A943AF}"/>
    <cellStyle name="Normal 8 28 2" xfId="36606" xr:uid="{7AFBBEE3-AA44-481A-B40B-A705A676BF9C}"/>
    <cellStyle name="Normal 8 28 2 2" xfId="36607" xr:uid="{3F2693D3-65DA-4A8B-AD69-E04BED6EF375}"/>
    <cellStyle name="Normal 8 28 2 3" xfId="36608" xr:uid="{1EDDBE89-D197-46A3-AE63-7290A8EA6552}"/>
    <cellStyle name="Normal 8 28 2 4" xfId="36609" xr:uid="{AD52E801-51FF-45E9-AF85-FA9A60122707}"/>
    <cellStyle name="Normal 8 28 2 5" xfId="36610" xr:uid="{484A9016-3F34-4A1B-9D78-18F99300BF13}"/>
    <cellStyle name="Normal 8 28 2 6" xfId="36611" xr:uid="{4CA4FE0A-87BE-4D33-AE04-2F1EE4B7FF07}"/>
    <cellStyle name="Normal 8 28 3" xfId="36612" xr:uid="{9365DF28-F817-4FD0-92D6-DC19F32401D3}"/>
    <cellStyle name="Normal 8 28 3 2" xfId="36613" xr:uid="{104FBFF7-95A5-44D7-B451-FCE25331148D}"/>
    <cellStyle name="Normal 8 28 3 3" xfId="36614" xr:uid="{0D60A576-D301-4C07-B306-F44AA139F1DF}"/>
    <cellStyle name="Normal 8 28 3 4" xfId="36615" xr:uid="{6EE4C075-F07E-48D1-A6F5-89E62B8A5E7D}"/>
    <cellStyle name="Normal 8 28 3 5" xfId="36616" xr:uid="{FDC55855-E466-4A3F-B013-23E4462C9D01}"/>
    <cellStyle name="Normal 8 28 3 6" xfId="36617" xr:uid="{913BF0C0-BA00-4428-A6BC-C2CEFC37994F}"/>
    <cellStyle name="Normal 8 28 4" xfId="36618" xr:uid="{A39CDE8C-4CF2-49D1-9252-619A32F06AA9}"/>
    <cellStyle name="Normal 8 28 4 2" xfId="36619" xr:uid="{D3C9F6F9-6D7E-4661-B950-A54870CD2A76}"/>
    <cellStyle name="Normal 8 28 4 3" xfId="36620" xr:uid="{3905C9D1-2C88-43D2-884C-A33218DC87F7}"/>
    <cellStyle name="Normal 8 28 4 4" xfId="36621" xr:uid="{CE8875BB-C310-42AB-AF68-02D5FAC67BFE}"/>
    <cellStyle name="Normal 8 28 4 5" xfId="36622" xr:uid="{7BB72662-D403-442A-A728-A7FCB7705DB8}"/>
    <cellStyle name="Normal 8 28 4 6" xfId="36623" xr:uid="{C5AAF994-C547-4148-95A3-2E973327CAEC}"/>
    <cellStyle name="Normal 8 28 5" xfId="36624" xr:uid="{1A7F8215-37FC-45CF-93DA-5050CF69F13B}"/>
    <cellStyle name="Normal 8 28 5 2" xfId="36625" xr:uid="{526E4A16-AD94-4E65-8D6E-DE873C616D51}"/>
    <cellStyle name="Normal 8 28 5 3" xfId="36626" xr:uid="{2E5FE8D5-3B88-4CDF-BFF6-FAB3A7FD5259}"/>
    <cellStyle name="Normal 8 28 5 4" xfId="36627" xr:uid="{67AFF3CB-D973-4254-B022-62C4E700C2B0}"/>
    <cellStyle name="Normal 8 28 5 5" xfId="36628" xr:uid="{812F6E96-1672-48B5-883E-B3662723C2D4}"/>
    <cellStyle name="Normal 8 28 5 6" xfId="36629" xr:uid="{C93966CC-4C34-4858-A331-E877FEFCFEA7}"/>
    <cellStyle name="Normal 8 28 6" xfId="36630" xr:uid="{48F9DEEC-8FC3-4F04-9082-A701B75AF380}"/>
    <cellStyle name="Normal 8 28 6 2" xfId="36631" xr:uid="{73ADCCF1-8FB7-41A5-8428-E3B84CE1F205}"/>
    <cellStyle name="Normal 8 28 6 3" xfId="36632" xr:uid="{72C408D5-423B-4CD8-8E6D-932933CEF6DD}"/>
    <cellStyle name="Normal 8 28 6 4" xfId="36633" xr:uid="{63777CFD-346F-44D7-B8D9-A91BA855B057}"/>
    <cellStyle name="Normal 8 28 6 5" xfId="36634" xr:uid="{690D00C5-2866-424D-A133-B3AEC78C2267}"/>
    <cellStyle name="Normal 8 28 6 6" xfId="36635" xr:uid="{C8D51513-1BB1-4E9F-8D33-1F7191AD02E6}"/>
    <cellStyle name="Normal 8 28 7" xfId="36636" xr:uid="{E9F9656F-411C-497F-8534-D77BCB076334}"/>
    <cellStyle name="Normal 8 28 7 2" xfId="36637" xr:uid="{6613AF49-D1A8-47EE-AD87-118E83767C1E}"/>
    <cellStyle name="Normal 8 28 7 3" xfId="36638" xr:uid="{C3D6DDB9-62CF-4A5A-85F9-FD6116350FAA}"/>
    <cellStyle name="Normal 8 28 7 4" xfId="36639" xr:uid="{B9F67855-168B-467C-8602-F9ABA5390E80}"/>
    <cellStyle name="Normal 8 28 7 5" xfId="36640" xr:uid="{1DB9EA60-7C8B-4444-8C53-C99DEB3E17AE}"/>
    <cellStyle name="Normal 8 28 7 6" xfId="36641" xr:uid="{612425B0-A9D2-4DA1-95F0-B73190199C8B}"/>
    <cellStyle name="Normal 8 28 8" xfId="36642" xr:uid="{46286CB0-0EA2-47E7-ADFD-144932B8BD48}"/>
    <cellStyle name="Normal 8 28 8 2" xfId="36643" xr:uid="{BD7D6AEF-1377-4A23-A9DA-63427C619C43}"/>
    <cellStyle name="Normal 8 28 8 3" xfId="36644" xr:uid="{81E613E9-125A-4147-923F-EC12CA9C06BE}"/>
    <cellStyle name="Normal 8 28 8 4" xfId="36645" xr:uid="{231B253F-ED0B-413E-B175-76582B36F8E8}"/>
    <cellStyle name="Normal 8 28 8 5" xfId="36646" xr:uid="{DED38576-7144-40DD-AC8F-501806CAB31B}"/>
    <cellStyle name="Normal 8 28 8 6" xfId="36647" xr:uid="{61F53D53-BD17-4BE7-8724-39B2F6322629}"/>
    <cellStyle name="Normal 8 28 9" xfId="36648" xr:uid="{EEDB1AE3-A58A-4107-A3B7-DAF91C9BCE0A}"/>
    <cellStyle name="Normal 8 29" xfId="36649" xr:uid="{33AA4E2C-D65F-4672-8940-F90F54B545C8}"/>
    <cellStyle name="Normal 8 29 10" xfId="36650" xr:uid="{4BDF3740-89B2-4450-AE8D-9F723366125F}"/>
    <cellStyle name="Normal 8 29 11" xfId="36651" xr:uid="{1C44FACA-C454-4BAB-868F-3D1810F17EC4}"/>
    <cellStyle name="Normal 8 29 12" xfId="36652" xr:uid="{E09B48A8-8B55-4873-85FF-4E485566ACB6}"/>
    <cellStyle name="Normal 8 29 13" xfId="36653" xr:uid="{8A5B60E3-EDE4-4150-A119-D472B6B3F331}"/>
    <cellStyle name="Normal 8 29 2" xfId="36654" xr:uid="{3698F5E6-6145-4EB9-BFBD-48D291F4B115}"/>
    <cellStyle name="Normal 8 29 2 2" xfId="36655" xr:uid="{C58AEE3C-93B7-4AB4-9A69-7041E5322440}"/>
    <cellStyle name="Normal 8 29 2 3" xfId="36656" xr:uid="{CAB6E350-8445-4D8F-9B82-69259A942D10}"/>
    <cellStyle name="Normal 8 29 2 4" xfId="36657" xr:uid="{333CDA46-B166-4D0D-B243-EFE13B7C7120}"/>
    <cellStyle name="Normal 8 29 2 5" xfId="36658" xr:uid="{B971F48B-2BB0-48B6-90A2-A618BBCD91DE}"/>
    <cellStyle name="Normal 8 29 2 6" xfId="36659" xr:uid="{4E2A9692-6C99-467E-BE70-C05D1F76D5BD}"/>
    <cellStyle name="Normal 8 29 3" xfId="36660" xr:uid="{BBFCD7CF-A2C3-47CC-9EB5-80001D6366C0}"/>
    <cellStyle name="Normal 8 29 3 2" xfId="36661" xr:uid="{A0A5C169-646B-4099-9E98-B98AA6A46769}"/>
    <cellStyle name="Normal 8 29 3 3" xfId="36662" xr:uid="{24E3604C-15C8-4301-9E85-29C9C902EB98}"/>
    <cellStyle name="Normal 8 29 3 4" xfId="36663" xr:uid="{832DA621-A564-41A8-9398-16FE4D7E8E3D}"/>
    <cellStyle name="Normal 8 29 3 5" xfId="36664" xr:uid="{5769CDDA-52D8-4EAC-BEDD-BDB25C110911}"/>
    <cellStyle name="Normal 8 29 3 6" xfId="36665" xr:uid="{F883F347-78BC-4C50-81F0-3C77DEE9352D}"/>
    <cellStyle name="Normal 8 29 4" xfId="36666" xr:uid="{60367761-198A-4245-9776-EEEED1EE5323}"/>
    <cellStyle name="Normal 8 29 4 2" xfId="36667" xr:uid="{CC9B9784-A1D2-4797-848A-5FE25A5D4904}"/>
    <cellStyle name="Normal 8 29 4 3" xfId="36668" xr:uid="{23AD888F-6718-47E5-8FB5-5B13FBAE1304}"/>
    <cellStyle name="Normal 8 29 4 4" xfId="36669" xr:uid="{7CA1D222-16B3-4327-9972-90FCF27C81EE}"/>
    <cellStyle name="Normal 8 29 4 5" xfId="36670" xr:uid="{B90CFEF6-452B-4913-9C8D-6D2D5B873B60}"/>
    <cellStyle name="Normal 8 29 4 6" xfId="36671" xr:uid="{C94659E9-3B76-4407-BB5D-9679652DDF04}"/>
    <cellStyle name="Normal 8 29 5" xfId="36672" xr:uid="{25D99563-7D49-4C4A-8613-56E25FC64CCC}"/>
    <cellStyle name="Normal 8 29 5 2" xfId="36673" xr:uid="{E1B845D0-501E-45EA-A580-5EC665121981}"/>
    <cellStyle name="Normal 8 29 5 3" xfId="36674" xr:uid="{2AF66B3F-F8B1-4FF9-A197-189408BCE85D}"/>
    <cellStyle name="Normal 8 29 5 4" xfId="36675" xr:uid="{D2DCFA44-4156-48B5-9BA9-4D8C1908B0C3}"/>
    <cellStyle name="Normal 8 29 5 5" xfId="36676" xr:uid="{ED89D812-CF85-4C39-A2A6-0B148511C5E0}"/>
    <cellStyle name="Normal 8 29 5 6" xfId="36677" xr:uid="{A5EE74B8-7A57-475C-A777-193DCFDFD850}"/>
    <cellStyle name="Normal 8 29 6" xfId="36678" xr:uid="{3AA14937-15E6-4066-8237-370055A8B999}"/>
    <cellStyle name="Normal 8 29 6 2" xfId="36679" xr:uid="{C83A0CE2-00CE-4414-A2D8-5D6F247A8D95}"/>
    <cellStyle name="Normal 8 29 6 3" xfId="36680" xr:uid="{9F769C0F-F3CA-4800-949A-257EA72B4DDF}"/>
    <cellStyle name="Normal 8 29 6 4" xfId="36681" xr:uid="{5268C9E5-C285-45F7-9A8D-14732C191409}"/>
    <cellStyle name="Normal 8 29 6 5" xfId="36682" xr:uid="{5B983A1A-7EE9-423D-8327-F7E8F6929BBF}"/>
    <cellStyle name="Normal 8 29 6 6" xfId="36683" xr:uid="{CC372422-12B0-4684-927A-2AB30008197F}"/>
    <cellStyle name="Normal 8 29 7" xfId="36684" xr:uid="{7C3B8D72-6BC6-41F2-940D-BDB4501F2E2E}"/>
    <cellStyle name="Normal 8 29 7 2" xfId="36685" xr:uid="{E4E8351E-BCBB-451C-A41C-D268C5911E8D}"/>
    <cellStyle name="Normal 8 29 7 3" xfId="36686" xr:uid="{78B3B924-8302-4839-A274-B88C97A1FA20}"/>
    <cellStyle name="Normal 8 29 7 4" xfId="36687" xr:uid="{FA45DAB5-7286-4AF1-AAC6-1FD175A2CB58}"/>
    <cellStyle name="Normal 8 29 7 5" xfId="36688" xr:uid="{22A91FE3-E612-4697-86EC-7A4F1429A469}"/>
    <cellStyle name="Normal 8 29 7 6" xfId="36689" xr:uid="{DAC287E2-62E5-4F5D-B2BA-4DDB020902DE}"/>
    <cellStyle name="Normal 8 29 8" xfId="36690" xr:uid="{ACF4B160-395D-41ED-8DA8-30667EBD2DB1}"/>
    <cellStyle name="Normal 8 29 8 2" xfId="36691" xr:uid="{854E6255-EB67-43A9-BF88-BB26A752BCF3}"/>
    <cellStyle name="Normal 8 29 8 3" xfId="36692" xr:uid="{4CED72BC-A392-44DB-8CEA-84A18A382F8E}"/>
    <cellStyle name="Normal 8 29 8 4" xfId="36693" xr:uid="{06415FAD-E7C7-482E-B866-FA1AFE451BFF}"/>
    <cellStyle name="Normal 8 29 8 5" xfId="36694" xr:uid="{28371DEE-47CC-48B3-9D88-F0FCC00F0411}"/>
    <cellStyle name="Normal 8 29 8 6" xfId="36695" xr:uid="{33259B27-9016-4378-853B-583A3363BD34}"/>
    <cellStyle name="Normal 8 29 9" xfId="36696" xr:uid="{7B9BB921-A4BB-4893-BD1D-F6A688AB02B6}"/>
    <cellStyle name="Normal 8 3" xfId="1107" xr:uid="{98567ECC-F2E6-44A3-954C-9E4DEFED975F}"/>
    <cellStyle name="Normal 8 3 10" xfId="36697" xr:uid="{EFCF3D18-8029-4691-85EF-9D6D352A9CE0}"/>
    <cellStyle name="Normal 8 3 11" xfId="36698" xr:uid="{3D92346C-E447-4CE4-8D0D-866A0710C4A4}"/>
    <cellStyle name="Normal 8 3 12" xfId="36699" xr:uid="{8EC4AB5F-D0E2-4D23-9E5D-3D61A2DCA66C}"/>
    <cellStyle name="Normal 8 3 13" xfId="36700" xr:uid="{4DEC29C6-1958-46AF-8F70-769B8F11DB96}"/>
    <cellStyle name="Normal 8 3 14" xfId="36701" xr:uid="{B95BDAD3-54E4-4E27-AD7F-567F6FAFFFCA}"/>
    <cellStyle name="Normal 8 3 2" xfId="36702" xr:uid="{36D9A0EF-99C3-443E-8C76-A7934CC12052}"/>
    <cellStyle name="Normal 8 3 2 2" xfId="36703" xr:uid="{DA5D70D0-C3DE-4E7C-A1BF-863214950AE0}"/>
    <cellStyle name="Normal 8 3 2 3" xfId="36704" xr:uid="{F22FB0A0-A76A-4291-941E-BD6114743462}"/>
    <cellStyle name="Normal 8 3 2 4" xfId="36705" xr:uid="{80C9DACC-05F6-465E-BFB6-C397856DFCDC}"/>
    <cellStyle name="Normal 8 3 2 5" xfId="36706" xr:uid="{109491BD-2B3D-4E3E-8A34-F1918B13A03A}"/>
    <cellStyle name="Normal 8 3 2 6" xfId="36707" xr:uid="{F9B4801C-701F-42D3-A4C8-17F9303E92E2}"/>
    <cellStyle name="Normal 8 3 3" xfId="36708" xr:uid="{9E49E9F4-CADB-4A65-BD11-CDBDCC6656CE}"/>
    <cellStyle name="Normal 8 3 3 2" xfId="36709" xr:uid="{886A4BDA-2698-4507-AE9E-54A6CB15B556}"/>
    <cellStyle name="Normal 8 3 3 3" xfId="36710" xr:uid="{491A96F8-B5D0-45F7-9D9A-27A08B59AE0C}"/>
    <cellStyle name="Normal 8 3 3 4" xfId="36711" xr:uid="{58CCCD49-CC24-47E9-BB98-905B3BF05E70}"/>
    <cellStyle name="Normal 8 3 3 5" xfId="36712" xr:uid="{B366FA7F-0DAD-4FC4-877D-4B8A2ABCD10F}"/>
    <cellStyle name="Normal 8 3 3 6" xfId="36713" xr:uid="{11C223F8-804C-4D0A-8712-30D59F6C6EF5}"/>
    <cellStyle name="Normal 8 3 4" xfId="36714" xr:uid="{8BB5B9BC-0AC6-46CF-807D-2480C91D4C47}"/>
    <cellStyle name="Normal 8 3 4 2" xfId="36715" xr:uid="{EE072D7C-6A71-48A2-A9D2-D5A149148E7F}"/>
    <cellStyle name="Normal 8 3 4 3" xfId="36716" xr:uid="{B5F6E236-1E61-4487-A5D0-1AB8C0EE8BEE}"/>
    <cellStyle name="Normal 8 3 4 4" xfId="36717" xr:uid="{AD905203-A831-4BC4-804F-51EA17CCD40A}"/>
    <cellStyle name="Normal 8 3 4 5" xfId="36718" xr:uid="{F2344D6E-E7A6-47A9-8B2A-60C65077EFAC}"/>
    <cellStyle name="Normal 8 3 4 6" xfId="36719" xr:uid="{D6E81FE9-B1E2-4E9D-9102-95AC5B423ED4}"/>
    <cellStyle name="Normal 8 3 5" xfId="36720" xr:uid="{B659C8B8-D6DA-4D25-A935-146822F20874}"/>
    <cellStyle name="Normal 8 3 5 2" xfId="36721" xr:uid="{0EB5B031-503D-4F87-A63D-18362501382E}"/>
    <cellStyle name="Normal 8 3 5 3" xfId="36722" xr:uid="{9834D249-2D2F-4DC3-90D7-5B137C62365C}"/>
    <cellStyle name="Normal 8 3 5 4" xfId="36723" xr:uid="{DEDC5330-6208-4BE7-BB49-6D32BE83D760}"/>
    <cellStyle name="Normal 8 3 5 5" xfId="36724" xr:uid="{071E9036-51B8-4070-A337-62F6EBED8431}"/>
    <cellStyle name="Normal 8 3 5 6" xfId="36725" xr:uid="{92AE1D98-E6E2-40E7-8396-A04E454F0C94}"/>
    <cellStyle name="Normal 8 3 6" xfId="36726" xr:uid="{8C31B41F-CF9D-4362-BADE-C53D091C3BDE}"/>
    <cellStyle name="Normal 8 3 6 2" xfId="36727" xr:uid="{FB288C6C-31B5-403F-9568-54C15EE1C91A}"/>
    <cellStyle name="Normal 8 3 6 3" xfId="36728" xr:uid="{574E985C-EE47-4F34-B4E3-072BCD13DBDE}"/>
    <cellStyle name="Normal 8 3 6 4" xfId="36729" xr:uid="{0883BA00-6451-4163-8FF4-81D1BF445F51}"/>
    <cellStyle name="Normal 8 3 6 5" xfId="36730" xr:uid="{91A95EA5-8D28-4652-A075-CD750320A8B7}"/>
    <cellStyle name="Normal 8 3 6 6" xfId="36731" xr:uid="{24F69A7E-5766-4E14-AB3D-09AA5A419ADA}"/>
    <cellStyle name="Normal 8 3 7" xfId="36732" xr:uid="{63B2C309-C51B-4F66-B7F0-DEF58D6E5435}"/>
    <cellStyle name="Normal 8 3 7 2" xfId="36733" xr:uid="{7E4EB26C-916C-469D-B94A-25155DC61829}"/>
    <cellStyle name="Normal 8 3 7 3" xfId="36734" xr:uid="{4BCAC07D-20F0-4531-B6E1-EF878880068C}"/>
    <cellStyle name="Normal 8 3 7 4" xfId="36735" xr:uid="{FDDB5D82-4B74-4907-B5A4-D2F3B4402E0A}"/>
    <cellStyle name="Normal 8 3 7 5" xfId="36736" xr:uid="{F4F73272-A533-4A29-9D6D-8D7E4608C622}"/>
    <cellStyle name="Normal 8 3 7 6" xfId="36737" xr:uid="{EE14E1A7-2466-4182-BAD8-87482A36D926}"/>
    <cellStyle name="Normal 8 3 8" xfId="36738" xr:uid="{82A301ED-7DA9-4B83-A8D8-202BB964AC36}"/>
    <cellStyle name="Normal 8 3 8 2" xfId="36739" xr:uid="{4C781E0B-D50B-4222-B51F-ED395CBEBCAE}"/>
    <cellStyle name="Normal 8 3 8 3" xfId="36740" xr:uid="{ADA13658-3A8D-440B-A1C4-D033F81AE45D}"/>
    <cellStyle name="Normal 8 3 8 4" xfId="36741" xr:uid="{4CED86B6-81AB-48C4-930E-423CB3C8980A}"/>
    <cellStyle name="Normal 8 3 8 5" xfId="36742" xr:uid="{16505163-7627-4AA8-BFE7-DC1CE4AFC6EF}"/>
    <cellStyle name="Normal 8 3 8 6" xfId="36743" xr:uid="{4469E593-73ED-44A1-80B8-79E97FA8B05C}"/>
    <cellStyle name="Normal 8 3 9" xfId="36744" xr:uid="{67B7FAF0-FBD1-486B-B81C-FCA077DA945C}"/>
    <cellStyle name="Normal 8 30" xfId="36745" xr:uid="{2952DD04-A1E7-4EA0-A8CA-ABA5D5096BE1}"/>
    <cellStyle name="Normal 8 30 10" xfId="36746" xr:uid="{C9B82C55-2174-4254-B1DD-82B3938B0E94}"/>
    <cellStyle name="Normal 8 30 11" xfId="36747" xr:uid="{1F847125-DE62-4D25-AF88-A6E1191BE5F3}"/>
    <cellStyle name="Normal 8 30 12" xfId="36748" xr:uid="{EAB887E8-BC4C-4C90-9C99-5016B1BF286E}"/>
    <cellStyle name="Normal 8 30 13" xfId="36749" xr:uid="{795F8642-CDEA-41A6-9AF1-06FADC8C05F8}"/>
    <cellStyle name="Normal 8 30 2" xfId="36750" xr:uid="{EB5BD5E0-44C1-48F3-AE5F-F716E7F9A98F}"/>
    <cellStyle name="Normal 8 30 2 2" xfId="36751" xr:uid="{737D124F-AB8D-452D-9BE1-42AE523CE9D7}"/>
    <cellStyle name="Normal 8 30 2 3" xfId="36752" xr:uid="{3F1215B0-AE39-49FF-8A9D-EC441C2F864A}"/>
    <cellStyle name="Normal 8 30 2 4" xfId="36753" xr:uid="{3547516B-418A-4B2D-8CA8-B7BB340BF49E}"/>
    <cellStyle name="Normal 8 30 2 5" xfId="36754" xr:uid="{39248689-27A6-4A98-8C7C-AF3BF064AC22}"/>
    <cellStyle name="Normal 8 30 2 6" xfId="36755" xr:uid="{63E35FEF-12B9-41FE-906F-C4E0E6B56D56}"/>
    <cellStyle name="Normal 8 30 3" xfId="36756" xr:uid="{99851D96-1C45-40F2-AE7C-17CDC58B18F9}"/>
    <cellStyle name="Normal 8 30 3 2" xfId="36757" xr:uid="{4DB4CEDA-3C54-4FE5-A4EC-E264958469E7}"/>
    <cellStyle name="Normal 8 30 3 3" xfId="36758" xr:uid="{919F7D89-40FD-48B4-8A40-53FE15F2374B}"/>
    <cellStyle name="Normal 8 30 3 4" xfId="36759" xr:uid="{2996DE37-DFD3-4C93-8C0B-30423D8ACD28}"/>
    <cellStyle name="Normal 8 30 3 5" xfId="36760" xr:uid="{FFFB881F-0D59-462F-926A-0E9B175C1CF5}"/>
    <cellStyle name="Normal 8 30 3 6" xfId="36761" xr:uid="{7553E9DB-89E5-4B3B-AF7B-C4468B2494EC}"/>
    <cellStyle name="Normal 8 30 4" xfId="36762" xr:uid="{48DDA5C8-8581-49EE-B016-15A5FC0977D9}"/>
    <cellStyle name="Normal 8 30 4 2" xfId="36763" xr:uid="{A93AE80C-58FF-40F4-AD1C-32B246C4C2E4}"/>
    <cellStyle name="Normal 8 30 4 3" xfId="36764" xr:uid="{2A2EF7BA-B5BF-49D9-BA5F-483C92C1C48B}"/>
    <cellStyle name="Normal 8 30 4 4" xfId="36765" xr:uid="{633A6938-15B6-4D4C-8E91-C3499A22288E}"/>
    <cellStyle name="Normal 8 30 4 5" xfId="36766" xr:uid="{B9B55A04-0D7A-4483-96F4-B76623D07584}"/>
    <cellStyle name="Normal 8 30 4 6" xfId="36767" xr:uid="{7EE3498C-7F4D-42E4-B8F6-5CFDDF2459ED}"/>
    <cellStyle name="Normal 8 30 5" xfId="36768" xr:uid="{0E5C3F6D-F514-4F5A-973F-F05F5D1A976C}"/>
    <cellStyle name="Normal 8 30 5 2" xfId="36769" xr:uid="{2A567918-33AE-490B-9C4D-54F013930324}"/>
    <cellStyle name="Normal 8 30 5 3" xfId="36770" xr:uid="{C3053F36-8998-4F70-B6EA-B9AEFC135864}"/>
    <cellStyle name="Normal 8 30 5 4" xfId="36771" xr:uid="{B0CAFAD3-7830-45D7-BD55-4AE801B8AE48}"/>
    <cellStyle name="Normal 8 30 5 5" xfId="36772" xr:uid="{37EBA9A3-E602-4757-97A9-15AE3BC9ECCD}"/>
    <cellStyle name="Normal 8 30 5 6" xfId="36773" xr:uid="{678D47D7-D81A-4B48-B663-E5F6B32310B1}"/>
    <cellStyle name="Normal 8 30 6" xfId="36774" xr:uid="{E0324175-4BE3-4038-92B2-E5DBF0EDA717}"/>
    <cellStyle name="Normal 8 30 6 2" xfId="36775" xr:uid="{3B35F994-F7F1-4E23-AE86-B0BDEA9163FF}"/>
    <cellStyle name="Normal 8 30 6 3" xfId="36776" xr:uid="{B19EC172-AB14-4683-BF8C-56E8EE6F5395}"/>
    <cellStyle name="Normal 8 30 6 4" xfId="36777" xr:uid="{38834903-CC9B-4DA3-B8A2-26037774942A}"/>
    <cellStyle name="Normal 8 30 6 5" xfId="36778" xr:uid="{A0F10C88-FC5A-47FE-ACE7-9379B7235EFA}"/>
    <cellStyle name="Normal 8 30 6 6" xfId="36779" xr:uid="{32A77190-831B-4E8C-B492-102B7A8E7700}"/>
    <cellStyle name="Normal 8 30 7" xfId="36780" xr:uid="{955F44FA-080A-42B6-8961-9E1587719DDB}"/>
    <cellStyle name="Normal 8 30 7 2" xfId="36781" xr:uid="{DC3F215A-D316-4C4E-9003-F63B61A72DC4}"/>
    <cellStyle name="Normal 8 30 7 3" xfId="36782" xr:uid="{84895EA8-59C4-4F3D-A928-969CCC26EB31}"/>
    <cellStyle name="Normal 8 30 7 4" xfId="36783" xr:uid="{26A657D1-94E8-4C30-95CB-2B2A870C7D9D}"/>
    <cellStyle name="Normal 8 30 7 5" xfId="36784" xr:uid="{E34464A3-612D-4401-ADC1-2DFB09F44001}"/>
    <cellStyle name="Normal 8 30 7 6" xfId="36785" xr:uid="{FFCE4C8A-90C0-4916-A785-F523E773E5AB}"/>
    <cellStyle name="Normal 8 30 8" xfId="36786" xr:uid="{41038A0F-32D0-40D9-B82D-3B6134A9A452}"/>
    <cellStyle name="Normal 8 30 8 2" xfId="36787" xr:uid="{8FE928B6-A3ED-45D4-B0F2-9025BEF5AC32}"/>
    <cellStyle name="Normal 8 30 8 3" xfId="36788" xr:uid="{8AABF6C7-2026-4618-9D53-CA7C27BE9EA4}"/>
    <cellStyle name="Normal 8 30 8 4" xfId="36789" xr:uid="{6DDE8701-E07A-4A02-A937-EC468E19830B}"/>
    <cellStyle name="Normal 8 30 8 5" xfId="36790" xr:uid="{E63B1478-589B-4C0F-A7F1-C189B64182F5}"/>
    <cellStyle name="Normal 8 30 8 6" xfId="36791" xr:uid="{32AF0AB2-70D5-4D6B-8C25-FA51FF23539D}"/>
    <cellStyle name="Normal 8 30 9" xfId="36792" xr:uid="{C59264DD-57C6-4109-AB94-72ECDA40BDED}"/>
    <cellStyle name="Normal 8 31" xfId="36793" xr:uid="{80D33399-8478-4592-86C2-12A70F0733C0}"/>
    <cellStyle name="Normal 8 31 10" xfId="36794" xr:uid="{7D89BA2F-E07C-477A-B693-FF8EE0625A6E}"/>
    <cellStyle name="Normal 8 31 11" xfId="36795" xr:uid="{DDB8C6FF-43EE-47A4-BC7C-219C006E7D83}"/>
    <cellStyle name="Normal 8 31 12" xfId="36796" xr:uid="{E3910F20-31C4-40D0-92F1-6CD38D6A7C39}"/>
    <cellStyle name="Normal 8 31 13" xfId="36797" xr:uid="{BB335308-AC80-4C90-BE38-65DDFDE59075}"/>
    <cellStyle name="Normal 8 31 2" xfId="36798" xr:uid="{716438BD-E7C5-4890-8BF0-BF90DE20D2E7}"/>
    <cellStyle name="Normal 8 31 2 2" xfId="36799" xr:uid="{CCF0E349-EF64-4095-83E8-E0F89A9C04AD}"/>
    <cellStyle name="Normal 8 31 2 3" xfId="36800" xr:uid="{8AC08F21-40A6-49EB-B2C1-78F969470A5E}"/>
    <cellStyle name="Normal 8 31 2 4" xfId="36801" xr:uid="{3BDE40C1-F7B1-4A51-9AD8-889B38F328C0}"/>
    <cellStyle name="Normal 8 31 2 5" xfId="36802" xr:uid="{8247D5A0-1958-43DD-9547-D71857424AD7}"/>
    <cellStyle name="Normal 8 31 2 6" xfId="36803" xr:uid="{8F8FD889-C6AF-44EE-B2D5-7222F987F8AF}"/>
    <cellStyle name="Normal 8 31 3" xfId="36804" xr:uid="{441AB8DD-57ED-474C-BAD9-69771CB970B3}"/>
    <cellStyle name="Normal 8 31 3 2" xfId="36805" xr:uid="{CC03ED92-AAE0-4473-B608-2839EAE7C15F}"/>
    <cellStyle name="Normal 8 31 3 3" xfId="36806" xr:uid="{03FCE747-4FCA-4118-96F4-AF6573DE8CFA}"/>
    <cellStyle name="Normal 8 31 3 4" xfId="36807" xr:uid="{0E1DC01C-0904-481D-97CB-17E77B7D6371}"/>
    <cellStyle name="Normal 8 31 3 5" xfId="36808" xr:uid="{CB695B04-C197-40F0-B5E4-5284F49BED3B}"/>
    <cellStyle name="Normal 8 31 3 6" xfId="36809" xr:uid="{BED90823-C1FC-4DF0-8F49-24A0A980906E}"/>
    <cellStyle name="Normal 8 31 4" xfId="36810" xr:uid="{6BE4B069-1B03-42E5-B123-15F2AD050E0B}"/>
    <cellStyle name="Normal 8 31 4 2" xfId="36811" xr:uid="{20712072-97C6-43CD-9B4F-50C84741E0AB}"/>
    <cellStyle name="Normal 8 31 4 3" xfId="36812" xr:uid="{67F366F8-5CC6-46C5-900B-23E04D024187}"/>
    <cellStyle name="Normal 8 31 4 4" xfId="36813" xr:uid="{91E90CB0-6517-4D0B-9582-64CE6E7AB71E}"/>
    <cellStyle name="Normal 8 31 4 5" xfId="36814" xr:uid="{7C86FB5B-D620-45D8-A9FE-D90B3A87127E}"/>
    <cellStyle name="Normal 8 31 4 6" xfId="36815" xr:uid="{4BE7F4C4-0554-40E7-BB7D-1F47EF10A8F6}"/>
    <cellStyle name="Normal 8 31 5" xfId="36816" xr:uid="{111E37B7-5AEF-4DDD-AED0-0F33FE52461B}"/>
    <cellStyle name="Normal 8 31 5 2" xfId="36817" xr:uid="{4C086BA4-4427-4363-999B-1CE2C4B03D76}"/>
    <cellStyle name="Normal 8 31 5 3" xfId="36818" xr:uid="{54D8D68A-0541-4AE9-801A-A5B032969B51}"/>
    <cellStyle name="Normal 8 31 5 4" xfId="36819" xr:uid="{59CA428E-0C9C-4862-9680-448754E0EA40}"/>
    <cellStyle name="Normal 8 31 5 5" xfId="36820" xr:uid="{7BDAE9A3-45F8-4109-9345-2E015365CE4C}"/>
    <cellStyle name="Normal 8 31 5 6" xfId="36821" xr:uid="{63222554-6C0B-4F09-8A3E-9FE7FA90CE8E}"/>
    <cellStyle name="Normal 8 31 6" xfId="36822" xr:uid="{CFF011E6-1226-4880-A50D-87591FF5A481}"/>
    <cellStyle name="Normal 8 31 6 2" xfId="36823" xr:uid="{505700EA-093E-4F2A-B9C3-9DF5EC7DF074}"/>
    <cellStyle name="Normal 8 31 6 3" xfId="36824" xr:uid="{D5101585-8110-4F93-9862-BD339A24710A}"/>
    <cellStyle name="Normal 8 31 6 4" xfId="36825" xr:uid="{783D5909-1D01-4213-85EC-8FC72183F5B0}"/>
    <cellStyle name="Normal 8 31 6 5" xfId="36826" xr:uid="{E749B060-2EA9-4DC3-BBEC-C09EBEA5DB09}"/>
    <cellStyle name="Normal 8 31 6 6" xfId="36827" xr:uid="{A3733D9F-B214-4ADF-9EEC-3E2C81783317}"/>
    <cellStyle name="Normal 8 31 7" xfId="36828" xr:uid="{D5F3D423-934E-4D49-95B0-0742EBB26154}"/>
    <cellStyle name="Normal 8 31 7 2" xfId="36829" xr:uid="{15C0481F-6CB6-4C2A-BB68-4EADE040A156}"/>
    <cellStyle name="Normal 8 31 7 3" xfId="36830" xr:uid="{F317AF85-6354-4567-B809-27E2653BBE20}"/>
    <cellStyle name="Normal 8 31 7 4" xfId="36831" xr:uid="{1FD14652-EFDA-4B76-8ECA-86948F897FAB}"/>
    <cellStyle name="Normal 8 31 7 5" xfId="36832" xr:uid="{D481C03B-D862-4B1B-BEFB-540B911B0DAE}"/>
    <cellStyle name="Normal 8 31 7 6" xfId="36833" xr:uid="{638829DC-F3B5-4DC7-BC20-C1F32328D2C1}"/>
    <cellStyle name="Normal 8 31 8" xfId="36834" xr:uid="{B2053594-91AB-4B61-929E-848AE9C33291}"/>
    <cellStyle name="Normal 8 31 8 2" xfId="36835" xr:uid="{1CB7BF29-0EA6-4E66-ACD7-84F8D2BC6C06}"/>
    <cellStyle name="Normal 8 31 8 3" xfId="36836" xr:uid="{3AC33312-BD02-41DC-8344-0AB74678E92E}"/>
    <cellStyle name="Normal 8 31 8 4" xfId="36837" xr:uid="{787AEC85-91C4-428D-AF52-B3E93870BC85}"/>
    <cellStyle name="Normal 8 31 8 5" xfId="36838" xr:uid="{DEBA4D86-564C-4580-9273-DDE3415424AE}"/>
    <cellStyle name="Normal 8 31 8 6" xfId="36839" xr:uid="{F8F4F587-79BC-4CD7-940A-98AC56541E3C}"/>
    <cellStyle name="Normal 8 31 9" xfId="36840" xr:uid="{67E4FB87-A22E-496C-89AF-7BA6B55370D8}"/>
    <cellStyle name="Normal 8 32" xfId="36841" xr:uid="{E1DBEC9B-C479-4238-8474-6E1D0FD06530}"/>
    <cellStyle name="Normal 8 32 10" xfId="36842" xr:uid="{ECB40C07-1C6E-4B31-A361-8EFA0FF28A71}"/>
    <cellStyle name="Normal 8 32 11" xfId="36843" xr:uid="{78B13E12-A583-478D-BC16-4296E4A51200}"/>
    <cellStyle name="Normal 8 32 12" xfId="36844" xr:uid="{F09044B0-1840-436F-B077-6F74C7B082E7}"/>
    <cellStyle name="Normal 8 32 13" xfId="36845" xr:uid="{4203F834-0E2C-4AA0-BD65-8F5293C651FD}"/>
    <cellStyle name="Normal 8 32 2" xfId="36846" xr:uid="{8086ECFF-DB09-4B51-9C06-2954E50E15C5}"/>
    <cellStyle name="Normal 8 32 2 2" xfId="36847" xr:uid="{B04840B4-31DE-4A22-A6DF-42599E20431A}"/>
    <cellStyle name="Normal 8 32 2 3" xfId="36848" xr:uid="{CEF183D1-BCE1-43C8-8F95-2C67CAE03966}"/>
    <cellStyle name="Normal 8 32 2 4" xfId="36849" xr:uid="{39E49322-1501-4628-9320-283908086860}"/>
    <cellStyle name="Normal 8 32 2 5" xfId="36850" xr:uid="{DF5E1FAB-A712-435A-8370-B76FA2293F5A}"/>
    <cellStyle name="Normal 8 32 2 6" xfId="36851" xr:uid="{C2098E2F-34AC-4A72-88C8-3948361FA91B}"/>
    <cellStyle name="Normal 8 32 3" xfId="36852" xr:uid="{2B837A7C-26EF-49DF-826B-FBCA5C4B13E7}"/>
    <cellStyle name="Normal 8 32 3 2" xfId="36853" xr:uid="{4DD5B974-59A7-4C08-B3B1-9792D7E4453D}"/>
    <cellStyle name="Normal 8 32 3 3" xfId="36854" xr:uid="{E9BC1617-43DE-4E15-A025-4A31FA99B987}"/>
    <cellStyle name="Normal 8 32 3 4" xfId="36855" xr:uid="{BCFB9F28-C52A-4A50-850B-E9929C7E548E}"/>
    <cellStyle name="Normal 8 32 3 5" xfId="36856" xr:uid="{7F44E835-42DC-4DDA-A236-5C45D3111966}"/>
    <cellStyle name="Normal 8 32 3 6" xfId="36857" xr:uid="{8E721038-333D-4A66-9BC5-CFD1B35140FB}"/>
    <cellStyle name="Normal 8 32 4" xfId="36858" xr:uid="{7451165E-FC05-4A8A-B38B-5B86CFC1FEED}"/>
    <cellStyle name="Normal 8 32 4 2" xfId="36859" xr:uid="{538504BA-4779-481B-852B-8ADA18E003F4}"/>
    <cellStyle name="Normal 8 32 4 3" xfId="36860" xr:uid="{5C8637C0-F50E-4BA7-B3C3-5394CF19F5E1}"/>
    <cellStyle name="Normal 8 32 4 4" xfId="36861" xr:uid="{1D67D05E-C7BF-4A0A-9796-83D9800B1634}"/>
    <cellStyle name="Normal 8 32 4 5" xfId="36862" xr:uid="{94EAF597-2D42-4453-85A7-EE58671307D1}"/>
    <cellStyle name="Normal 8 32 4 6" xfId="36863" xr:uid="{7D502F66-E28A-47AA-A54E-1C09EA4B86BC}"/>
    <cellStyle name="Normal 8 32 5" xfId="36864" xr:uid="{D2CF66BB-C100-4F34-855E-A73E93E438DF}"/>
    <cellStyle name="Normal 8 32 5 2" xfId="36865" xr:uid="{9A1DE454-8CB6-4E7B-9955-54B45946BC06}"/>
    <cellStyle name="Normal 8 32 5 3" xfId="36866" xr:uid="{CA79249B-90AD-4587-B4B0-4D7795AC3FFB}"/>
    <cellStyle name="Normal 8 32 5 4" xfId="36867" xr:uid="{D730BBE8-DFE0-4026-92A6-31F3AD1D202C}"/>
    <cellStyle name="Normal 8 32 5 5" xfId="36868" xr:uid="{CC35295C-C202-4D26-987D-CA6EF5FB97CB}"/>
    <cellStyle name="Normal 8 32 5 6" xfId="36869" xr:uid="{64A013AD-9A1E-483B-9514-1A11E943CD2F}"/>
    <cellStyle name="Normal 8 32 6" xfId="36870" xr:uid="{D4DF8320-E27F-4191-BCCC-505010CB8708}"/>
    <cellStyle name="Normal 8 32 6 2" xfId="36871" xr:uid="{A554E80A-6C68-4CA7-993F-AE115A53EA4B}"/>
    <cellStyle name="Normal 8 32 6 3" xfId="36872" xr:uid="{EA63E98B-BCE0-42BE-BDA9-A08F6C9F981A}"/>
    <cellStyle name="Normal 8 32 6 4" xfId="36873" xr:uid="{E3E84A64-5782-446D-8E2A-1C5DFD5DF7DD}"/>
    <cellStyle name="Normal 8 32 6 5" xfId="36874" xr:uid="{84401A2D-04EF-4E75-94A0-D12110C7B958}"/>
    <cellStyle name="Normal 8 32 6 6" xfId="36875" xr:uid="{EF458226-0810-40FC-9621-ED9512B76CB2}"/>
    <cellStyle name="Normal 8 32 7" xfId="36876" xr:uid="{8B6D3E54-9A2E-4D32-9298-B4AFF0572B31}"/>
    <cellStyle name="Normal 8 32 7 2" xfId="36877" xr:uid="{183D464D-1524-4E90-9B78-0337B2D96FC8}"/>
    <cellStyle name="Normal 8 32 7 3" xfId="36878" xr:uid="{946949EB-06F0-421E-B1F0-0E5E11BF57ED}"/>
    <cellStyle name="Normal 8 32 7 4" xfId="36879" xr:uid="{2B7DEA54-B9F9-40E6-8377-232BD1E50458}"/>
    <cellStyle name="Normal 8 32 7 5" xfId="36880" xr:uid="{A21B9BCE-0417-4DA6-AB5B-1996DF6CFDC7}"/>
    <cellStyle name="Normal 8 32 7 6" xfId="36881" xr:uid="{D3AE53CF-E4DC-4DEE-B771-CFADCC55503E}"/>
    <cellStyle name="Normal 8 32 8" xfId="36882" xr:uid="{D4045232-8F45-4270-88CA-8386F74EDC09}"/>
    <cellStyle name="Normal 8 32 8 2" xfId="36883" xr:uid="{B902B8AA-57E6-411F-A244-3E2524C93AEB}"/>
    <cellStyle name="Normal 8 32 8 3" xfId="36884" xr:uid="{BF148247-35A7-4B06-9B8E-06EF8FBC63D4}"/>
    <cellStyle name="Normal 8 32 8 4" xfId="36885" xr:uid="{8A8BF0FD-D8B4-4931-B2A2-FF5F3BDD9A55}"/>
    <cellStyle name="Normal 8 32 8 5" xfId="36886" xr:uid="{6D5E5A71-9630-4C58-AD55-00AD5E4CC4F8}"/>
    <cellStyle name="Normal 8 32 8 6" xfId="36887" xr:uid="{E8AC154A-831B-42FD-BDC5-E0F784BF0E0B}"/>
    <cellStyle name="Normal 8 32 9" xfId="36888" xr:uid="{80448893-D565-48F1-AC1C-531A1AFFFBAA}"/>
    <cellStyle name="Normal 8 33" xfId="36889" xr:uid="{3F2FB6FC-F991-4931-9FF4-B5AB538AE0E6}"/>
    <cellStyle name="Normal 8 33 10" xfId="36890" xr:uid="{226E235F-7557-48CF-B7BB-88B5037C04B5}"/>
    <cellStyle name="Normal 8 33 11" xfId="36891" xr:uid="{F229414D-DBBD-4C2C-994D-33172E45D718}"/>
    <cellStyle name="Normal 8 33 12" xfId="36892" xr:uid="{6830559C-A9B5-4660-A1EF-9CDD751804F5}"/>
    <cellStyle name="Normal 8 33 13" xfId="36893" xr:uid="{1463AB99-9D3A-4200-8F52-E4F720AF11B1}"/>
    <cellStyle name="Normal 8 33 2" xfId="36894" xr:uid="{7A4B19A7-9E4F-4611-B071-0F300814511A}"/>
    <cellStyle name="Normal 8 33 2 2" xfId="36895" xr:uid="{B9BFEDAA-8162-4935-9B66-441B253812F5}"/>
    <cellStyle name="Normal 8 33 2 3" xfId="36896" xr:uid="{8F806C83-2466-4DBB-B6DC-CB0FB6BF1CC3}"/>
    <cellStyle name="Normal 8 33 2 4" xfId="36897" xr:uid="{1B35B83B-4BBD-40F7-BE94-1F1F86E5EDDD}"/>
    <cellStyle name="Normal 8 33 2 5" xfId="36898" xr:uid="{3C3AA635-28B0-41C4-B3A9-1D4A29D5CC27}"/>
    <cellStyle name="Normal 8 33 2 6" xfId="36899" xr:uid="{17EE6234-2318-4D7A-A47E-F7158F046840}"/>
    <cellStyle name="Normal 8 33 3" xfId="36900" xr:uid="{79E81912-3A4E-4EE9-943C-14532C8E7303}"/>
    <cellStyle name="Normal 8 33 3 2" xfId="36901" xr:uid="{158549F6-7F0E-4814-B43F-055AE03CAF29}"/>
    <cellStyle name="Normal 8 33 3 3" xfId="36902" xr:uid="{0DA8F305-F40C-4670-8A2C-6169C484F2BD}"/>
    <cellStyle name="Normal 8 33 3 4" xfId="36903" xr:uid="{E1179D93-54B6-4E65-BBD9-CF4C3D583456}"/>
    <cellStyle name="Normal 8 33 3 5" xfId="36904" xr:uid="{BC33AA27-A0FA-46D8-97FF-25D5A5CF39DC}"/>
    <cellStyle name="Normal 8 33 3 6" xfId="36905" xr:uid="{75055BA6-6AC8-41AE-A504-6053DE593935}"/>
    <cellStyle name="Normal 8 33 4" xfId="36906" xr:uid="{1BEA9183-E1A8-4F24-811A-37A6AC7E24B7}"/>
    <cellStyle name="Normal 8 33 4 2" xfId="36907" xr:uid="{DF69058C-B484-4A22-AAFF-E6356A065D65}"/>
    <cellStyle name="Normal 8 33 4 3" xfId="36908" xr:uid="{8B76565D-8D8C-46E4-A22D-2A4361B27CCC}"/>
    <cellStyle name="Normal 8 33 4 4" xfId="36909" xr:uid="{4F00BED3-D35E-41C6-B2EB-C867CD52C521}"/>
    <cellStyle name="Normal 8 33 4 5" xfId="36910" xr:uid="{F2C9957C-D255-476C-8BD8-4106B8CAEB79}"/>
    <cellStyle name="Normal 8 33 4 6" xfId="36911" xr:uid="{266AAB95-7FCA-4B56-9FD9-F834E220DD58}"/>
    <cellStyle name="Normal 8 33 5" xfId="36912" xr:uid="{9EAD9AFD-AEC8-4780-9883-326C317D2124}"/>
    <cellStyle name="Normal 8 33 5 2" xfId="36913" xr:uid="{60596B50-D9E0-4132-8511-14A2AA4C7B64}"/>
    <cellStyle name="Normal 8 33 5 3" xfId="36914" xr:uid="{DD00B011-FFD8-44E0-B5EF-4DAC9C972539}"/>
    <cellStyle name="Normal 8 33 5 4" xfId="36915" xr:uid="{51F6B86B-56F1-458F-9CF2-7A6CE622182B}"/>
    <cellStyle name="Normal 8 33 5 5" xfId="36916" xr:uid="{58F69FE5-2AD3-460A-8B10-2D0F285C54EA}"/>
    <cellStyle name="Normal 8 33 5 6" xfId="36917" xr:uid="{5E078AB5-6D13-413B-9C5F-181E6D8919EE}"/>
    <cellStyle name="Normal 8 33 6" xfId="36918" xr:uid="{C007F0D1-16A7-43B7-A8AE-3A92A2263E89}"/>
    <cellStyle name="Normal 8 33 6 2" xfId="36919" xr:uid="{C23BB1D7-6A0E-440C-AC38-DC629E11CF87}"/>
    <cellStyle name="Normal 8 33 6 3" xfId="36920" xr:uid="{39FEC464-BAC3-4AB6-840D-86CD0540FA98}"/>
    <cellStyle name="Normal 8 33 6 4" xfId="36921" xr:uid="{91FC9C33-E6E1-4EB3-81FF-A0758F336519}"/>
    <cellStyle name="Normal 8 33 6 5" xfId="36922" xr:uid="{9A04280F-5700-4511-B4C3-9E19A5F52C2A}"/>
    <cellStyle name="Normal 8 33 6 6" xfId="36923" xr:uid="{26BC8BD7-3847-4EAE-96ED-4E7136F3485A}"/>
    <cellStyle name="Normal 8 33 7" xfId="36924" xr:uid="{F61CFAD5-3BD9-488C-96FA-6E52D59E2823}"/>
    <cellStyle name="Normal 8 33 7 2" xfId="36925" xr:uid="{B08A9554-687A-4390-808F-18DED267AEBF}"/>
    <cellStyle name="Normal 8 33 7 3" xfId="36926" xr:uid="{6AA4A76F-2593-4316-9C8A-54FC95A52F61}"/>
    <cellStyle name="Normal 8 33 7 4" xfId="36927" xr:uid="{C9A67830-7E10-4A82-9390-0747EEDCD56E}"/>
    <cellStyle name="Normal 8 33 7 5" xfId="36928" xr:uid="{151DF46B-D55E-40C3-ADBD-7C636768D292}"/>
    <cellStyle name="Normal 8 33 7 6" xfId="36929" xr:uid="{D75B09E7-F1A3-4BFB-8008-9C5173788480}"/>
    <cellStyle name="Normal 8 33 8" xfId="36930" xr:uid="{89E31263-B2D2-4644-B5E9-FCA7BE5D8BC9}"/>
    <cellStyle name="Normal 8 33 8 2" xfId="36931" xr:uid="{6347A2A6-87A8-44CD-B9C5-CE60D7F497AB}"/>
    <cellStyle name="Normal 8 33 8 3" xfId="36932" xr:uid="{1D8CACBD-4AE7-4DF8-917A-5F508933CE44}"/>
    <cellStyle name="Normal 8 33 8 4" xfId="36933" xr:uid="{EE697CE7-F474-48C7-8189-C9428F3A2758}"/>
    <cellStyle name="Normal 8 33 8 5" xfId="36934" xr:uid="{96AA4A19-E4FD-4B30-A8F1-E45DAAF15335}"/>
    <cellStyle name="Normal 8 33 8 6" xfId="36935" xr:uid="{6AE06F62-2DAC-4F49-8B04-B15EA5A8E75D}"/>
    <cellStyle name="Normal 8 33 9" xfId="36936" xr:uid="{EEB4D60A-7955-40A5-8AC1-86A40626643A}"/>
    <cellStyle name="Normal 8 34" xfId="36937" xr:uid="{92F01C76-9EF7-444F-9C4B-FD37F9727810}"/>
    <cellStyle name="Normal 8 34 2" xfId="36938" xr:uid="{C8D396F8-DE05-4EAF-B656-722C8E4AE690}"/>
    <cellStyle name="Normal 8 34 3" xfId="36939" xr:uid="{23937633-9C32-43E9-9D42-9E5A89615974}"/>
    <cellStyle name="Normal 8 34 4" xfId="36940" xr:uid="{8627D0A7-6B2D-4E4E-9F14-C3F5865AECF7}"/>
    <cellStyle name="Normal 8 34 5" xfId="36941" xr:uid="{2B1FF554-EE67-4845-863E-857D58457F4F}"/>
    <cellStyle name="Normal 8 34 6" xfId="36942" xr:uid="{2091BAAD-E281-48AC-AE1C-6886632E9BDE}"/>
    <cellStyle name="Normal 8 35" xfId="36943" xr:uid="{8783F434-2CFE-48C4-99E0-57705668BF09}"/>
    <cellStyle name="Normal 8 35 2" xfId="36944" xr:uid="{8AEEC230-0CF5-4C7A-A614-117E756F5CE5}"/>
    <cellStyle name="Normal 8 35 3" xfId="36945" xr:uid="{5314DDBB-5725-480A-A3FE-F90A6A01DC0B}"/>
    <cellStyle name="Normal 8 35 4" xfId="36946" xr:uid="{4D3DEAD6-E298-4D52-9B41-A56847E977E0}"/>
    <cellStyle name="Normal 8 35 5" xfId="36947" xr:uid="{15D5A527-F36B-459F-AC89-580575C3538B}"/>
    <cellStyle name="Normal 8 35 6" xfId="36948" xr:uid="{76381C09-A67A-427B-A9B8-32C5D39B1F02}"/>
    <cellStyle name="Normal 8 36" xfId="36949" xr:uid="{2723DD0C-E8BA-48B8-867B-F617A616FEBA}"/>
    <cellStyle name="Normal 8 36 2" xfId="36950" xr:uid="{42E7B88A-087F-448B-9B54-E6C72D5E2F42}"/>
    <cellStyle name="Normal 8 36 3" xfId="36951" xr:uid="{78265872-C1AC-4C95-A690-781175FE45C8}"/>
    <cellStyle name="Normal 8 36 4" xfId="36952" xr:uid="{29519428-85E6-4363-BF4E-29B9284F45C4}"/>
    <cellStyle name="Normal 8 36 5" xfId="36953" xr:uid="{A0D56551-CACB-4612-8E8B-77B20ABFA4DC}"/>
    <cellStyle name="Normal 8 36 6" xfId="36954" xr:uid="{9B6ED524-535E-46FA-B0EA-BBB6BF64E635}"/>
    <cellStyle name="Normal 8 37" xfId="36955" xr:uid="{A4004F86-DACF-4D8E-BD45-EE2D3BA47531}"/>
    <cellStyle name="Normal 8 37 2" xfId="36956" xr:uid="{FD67419A-3FEA-4925-8147-CEFE556BB50B}"/>
    <cellStyle name="Normal 8 37 3" xfId="36957" xr:uid="{9AF5F2D6-A7D7-4A4A-BF26-2179E94FB638}"/>
    <cellStyle name="Normal 8 37 4" xfId="36958" xr:uid="{8358E0B8-C8D8-41D3-B867-F4A93752C1DE}"/>
    <cellStyle name="Normal 8 37 5" xfId="36959" xr:uid="{F831AB6B-4B8E-42F3-AAD2-67CB697B3147}"/>
    <cellStyle name="Normal 8 37 6" xfId="36960" xr:uid="{974FB765-6187-47CB-824A-A5CA56BA7C7F}"/>
    <cellStyle name="Normal 8 38" xfId="36961" xr:uid="{7E33803E-2F51-4B34-AB6E-843D6E729DD8}"/>
    <cellStyle name="Normal 8 38 2" xfId="36962" xr:uid="{22BD5862-BDFD-40A7-BC79-C408DB3C22D3}"/>
    <cellStyle name="Normal 8 38 3" xfId="36963" xr:uid="{0F968717-C0D1-4E1D-B48B-CD48F98F3342}"/>
    <cellStyle name="Normal 8 38 4" xfId="36964" xr:uid="{A86B18D9-3B5E-4148-A293-17DC29B16C67}"/>
    <cellStyle name="Normal 8 38 5" xfId="36965" xr:uid="{85D388BC-9D05-4BB5-8E86-E8C3B08681AB}"/>
    <cellStyle name="Normal 8 38 6" xfId="36966" xr:uid="{38AA0294-3B76-458E-9D72-5AAFD5CA132A}"/>
    <cellStyle name="Normal 8 39" xfId="36967" xr:uid="{90A53B07-7670-47CD-90C2-5DBBD015410F}"/>
    <cellStyle name="Normal 8 39 2" xfId="36968" xr:uid="{3B38AD58-9081-4EA2-8AD4-E7E4BBC9DDD4}"/>
    <cellStyle name="Normal 8 39 3" xfId="36969" xr:uid="{8DFEFC95-535D-431A-AE53-2D31A87596B2}"/>
    <cellStyle name="Normal 8 39 4" xfId="36970" xr:uid="{844A7853-3B99-4E1B-8277-799A3DBF1A2E}"/>
    <cellStyle name="Normal 8 39 5" xfId="36971" xr:uid="{B2FD3382-2FB1-4CFD-AE65-D954ABF4F31D}"/>
    <cellStyle name="Normal 8 39 6" xfId="36972" xr:uid="{8CB9FF16-FB7F-4488-802C-11FA8F548477}"/>
    <cellStyle name="Normal 8 4" xfId="36973" xr:uid="{F81E5600-80DB-442E-9D39-5D0C2D79F4E5}"/>
    <cellStyle name="Normal 8 4 10" xfId="36974" xr:uid="{13581BF5-B3F5-4B13-9D31-D9EFC2AA6713}"/>
    <cellStyle name="Normal 8 4 11" xfId="36975" xr:uid="{6FFA68E8-4B4B-4A69-8672-3D9AC4A3EF99}"/>
    <cellStyle name="Normal 8 4 12" xfId="36976" xr:uid="{D0AB045E-437C-4605-9D92-0C133CE1E166}"/>
    <cellStyle name="Normal 8 4 13" xfId="36977" xr:uid="{4A6A3709-3C43-4515-A77A-809737CCCF52}"/>
    <cellStyle name="Normal 8 4 2" xfId="36978" xr:uid="{5000F5D4-BFC5-4526-B39C-31E0D19415CB}"/>
    <cellStyle name="Normal 8 4 2 2" xfId="36979" xr:uid="{BB5496DE-F43D-42D2-9569-87B0BC5FA9E2}"/>
    <cellStyle name="Normal 8 4 2 3" xfId="36980" xr:uid="{D9F902CF-BD64-463D-9CB8-76BE572589BA}"/>
    <cellStyle name="Normal 8 4 2 4" xfId="36981" xr:uid="{58461FD2-04C7-4A96-A422-F0147A7FA59A}"/>
    <cellStyle name="Normal 8 4 2 5" xfId="36982" xr:uid="{379A9C8B-BE23-4FD4-B2FD-43FF0199DA33}"/>
    <cellStyle name="Normal 8 4 2 6" xfId="36983" xr:uid="{A3C3031C-5814-4AB6-A903-479CE1FFB248}"/>
    <cellStyle name="Normal 8 4 3" xfId="36984" xr:uid="{3BEB558D-D463-433F-B6AF-5AEEA0A51F26}"/>
    <cellStyle name="Normal 8 4 3 2" xfId="36985" xr:uid="{D0B4A222-78E1-475F-A143-778CDB3AC42C}"/>
    <cellStyle name="Normal 8 4 3 3" xfId="36986" xr:uid="{A1A940E9-6AC5-4BE2-B477-9A97EF9D32B9}"/>
    <cellStyle name="Normal 8 4 3 4" xfId="36987" xr:uid="{6F5AFD95-9553-4F9E-A144-3E7326E97DCD}"/>
    <cellStyle name="Normal 8 4 3 5" xfId="36988" xr:uid="{00B2F0A8-5B44-4495-A3B3-D2C927DC1F6D}"/>
    <cellStyle name="Normal 8 4 3 6" xfId="36989" xr:uid="{8481F30F-A6AC-4B99-911B-2078F37DF38D}"/>
    <cellStyle name="Normal 8 4 4" xfId="36990" xr:uid="{066F217D-319F-4D2A-96D1-8D367962B83B}"/>
    <cellStyle name="Normal 8 4 4 2" xfId="36991" xr:uid="{448735F7-0B7A-4DE9-B0AB-460243274EAE}"/>
    <cellStyle name="Normal 8 4 4 3" xfId="36992" xr:uid="{C959DAEF-F287-410A-8D44-6DC8862BA1CB}"/>
    <cellStyle name="Normal 8 4 4 4" xfId="36993" xr:uid="{8D7661CB-01CF-449B-BA75-AF80C11A2239}"/>
    <cellStyle name="Normal 8 4 4 5" xfId="36994" xr:uid="{3F3810FC-F19A-473A-9D2F-752047066B9E}"/>
    <cellStyle name="Normal 8 4 4 6" xfId="36995" xr:uid="{2BF53EFD-1426-4481-9CDD-1A0C3050C0B0}"/>
    <cellStyle name="Normal 8 4 5" xfId="36996" xr:uid="{BBF11E66-051A-4DA9-807F-B82FB9B46904}"/>
    <cellStyle name="Normal 8 4 5 2" xfId="36997" xr:uid="{A56BF21F-00ED-43D1-9BC9-FCA318C55257}"/>
    <cellStyle name="Normal 8 4 5 3" xfId="36998" xr:uid="{1C060A66-765D-4BB2-8AFA-971BBE599D01}"/>
    <cellStyle name="Normal 8 4 5 4" xfId="36999" xr:uid="{58D659F4-E26B-4C6E-A04E-FDE9747040EA}"/>
    <cellStyle name="Normal 8 4 5 5" xfId="37000" xr:uid="{C120E4A9-AF32-47A2-957F-3EBF32F901AF}"/>
    <cellStyle name="Normal 8 4 5 6" xfId="37001" xr:uid="{8F2D5CA2-E990-420C-BEA8-031BF64C3488}"/>
    <cellStyle name="Normal 8 4 6" xfId="37002" xr:uid="{A5EA6277-54D0-4B20-AC4F-A24BF46E8E6B}"/>
    <cellStyle name="Normal 8 4 6 2" xfId="37003" xr:uid="{A7AE1DDC-6CB1-4AAE-ADB7-0D8A34362347}"/>
    <cellStyle name="Normal 8 4 6 3" xfId="37004" xr:uid="{902BDEBE-C47C-4D38-99F0-5DD3A6CAF4F6}"/>
    <cellStyle name="Normal 8 4 6 4" xfId="37005" xr:uid="{2AC50D4C-C91B-4D61-975F-69586DE0F3DA}"/>
    <cellStyle name="Normal 8 4 6 5" xfId="37006" xr:uid="{78A0E13E-A48B-4A75-8B99-CC37EC846F62}"/>
    <cellStyle name="Normal 8 4 6 6" xfId="37007" xr:uid="{BBBDCE58-44C6-4310-8AE2-104CE7D87630}"/>
    <cellStyle name="Normal 8 4 7" xfId="37008" xr:uid="{0363E893-407B-41C2-ADCD-B5AFFE341D97}"/>
    <cellStyle name="Normal 8 4 7 2" xfId="37009" xr:uid="{C44F0224-D989-41E5-A27E-3EB88D2D4299}"/>
    <cellStyle name="Normal 8 4 7 3" xfId="37010" xr:uid="{7B12E766-C68B-4EA8-9EF9-FFB1C623E8A1}"/>
    <cellStyle name="Normal 8 4 7 4" xfId="37011" xr:uid="{D0331992-DB13-4423-A0B6-110397ACF683}"/>
    <cellStyle name="Normal 8 4 7 5" xfId="37012" xr:uid="{81106835-F53E-49E4-9F57-1B44F57834AE}"/>
    <cellStyle name="Normal 8 4 7 6" xfId="37013" xr:uid="{41A5DA7B-F637-474A-A07C-3DAD53B520DC}"/>
    <cellStyle name="Normal 8 4 8" xfId="37014" xr:uid="{C9CFEAFB-BFF0-4171-8450-5082E2606181}"/>
    <cellStyle name="Normal 8 4 8 2" xfId="37015" xr:uid="{065B2309-0B74-4E3A-8410-442E8E9F9373}"/>
    <cellStyle name="Normal 8 4 8 3" xfId="37016" xr:uid="{8D5EE7B4-83C7-4274-9019-5F0EC40FB1D0}"/>
    <cellStyle name="Normal 8 4 8 4" xfId="37017" xr:uid="{9BAF8F6C-222A-42FA-A9EF-DA01FE776445}"/>
    <cellStyle name="Normal 8 4 8 5" xfId="37018" xr:uid="{6A14F8B4-987F-4434-B69C-0455688A9986}"/>
    <cellStyle name="Normal 8 4 8 6" xfId="37019" xr:uid="{6D141C83-CECC-41A1-BE54-585F8CC31B56}"/>
    <cellStyle name="Normal 8 4 9" xfId="37020" xr:uid="{49468C70-3E85-4183-8BB1-5A27ED60A668}"/>
    <cellStyle name="Normal 8 40" xfId="37021" xr:uid="{742D9086-D8C8-4DC9-B23D-CBADE45A082E}"/>
    <cellStyle name="Normal 8 40 2" xfId="37022" xr:uid="{FEA389AD-9731-441B-A352-93CC5A857C71}"/>
    <cellStyle name="Normal 8 40 3" xfId="37023" xr:uid="{3166C769-C72F-4BCE-A9B3-0BA5A6E1AB2D}"/>
    <cellStyle name="Normal 8 40 4" xfId="37024" xr:uid="{7B431C53-28BD-4855-8F9D-BD82F10A06A4}"/>
    <cellStyle name="Normal 8 40 5" xfId="37025" xr:uid="{A272FB32-356D-42E0-B82F-06B839AE7081}"/>
    <cellStyle name="Normal 8 40 6" xfId="37026" xr:uid="{A5716ED7-D10F-4D84-BAE5-7D0A5DED4BC6}"/>
    <cellStyle name="Normal 8 41" xfId="37027" xr:uid="{01BFC0D4-9F7A-4B1E-8D4D-6A1197FB872C}"/>
    <cellStyle name="Normal 8 42" xfId="37028" xr:uid="{39E2DA74-BB27-4373-BA10-396A58D376F9}"/>
    <cellStyle name="Normal 8 43" xfId="37029" xr:uid="{27896D05-CE24-475C-BE6D-82411FD66161}"/>
    <cellStyle name="Normal 8 44" xfId="37030" xr:uid="{D2A70762-348E-4B0C-97B8-0B0298DBDDEE}"/>
    <cellStyle name="Normal 8 45" xfId="37031" xr:uid="{7A222223-E10F-4C5A-A531-01424FA50160}"/>
    <cellStyle name="Normal 8 46" xfId="37032" xr:uid="{B327B56E-B5FA-4C1B-AE90-42829B15C2B9}"/>
    <cellStyle name="Normal 8 5" xfId="37033" xr:uid="{5FDBC81B-5B83-4C93-90B9-34122788883B}"/>
    <cellStyle name="Normal 8 5 10" xfId="37034" xr:uid="{761C85DD-ABE1-47AA-8E78-840C5907520B}"/>
    <cellStyle name="Normal 8 5 11" xfId="37035" xr:uid="{5B6AFC02-4281-4477-BB01-A624E5EDC08A}"/>
    <cellStyle name="Normal 8 5 12" xfId="37036" xr:uid="{55C4EF0F-5627-4271-966E-D46299D37BE2}"/>
    <cellStyle name="Normal 8 5 13" xfId="37037" xr:uid="{2D2A7F56-79FF-4DC8-9AEA-DC69479E6647}"/>
    <cellStyle name="Normal 8 5 2" xfId="37038" xr:uid="{A7392762-D56A-468F-99A7-64804A1A5A0A}"/>
    <cellStyle name="Normal 8 5 2 2" xfId="37039" xr:uid="{4C98D1E2-91AD-4B91-85C4-6A7E641C53C0}"/>
    <cellStyle name="Normal 8 5 2 3" xfId="37040" xr:uid="{09976887-CC2D-4A79-8416-4E44969B9DE2}"/>
    <cellStyle name="Normal 8 5 2 4" xfId="37041" xr:uid="{38B22125-5FE3-4904-B856-C6527ACE71FB}"/>
    <cellStyle name="Normal 8 5 2 5" xfId="37042" xr:uid="{9250A0F7-9A73-4E6C-B0E6-A3811F19E266}"/>
    <cellStyle name="Normal 8 5 2 6" xfId="37043" xr:uid="{B10145A4-EFEA-4C53-998E-D4D115AC23CC}"/>
    <cellStyle name="Normal 8 5 3" xfId="37044" xr:uid="{D37691DE-D9F0-4976-B22E-0019B43C5B01}"/>
    <cellStyle name="Normal 8 5 3 2" xfId="37045" xr:uid="{A159F588-5DEA-4266-AC66-73EA5CAB1A31}"/>
    <cellStyle name="Normal 8 5 3 3" xfId="37046" xr:uid="{3928066B-ABE4-4136-BF90-9C7FA2D589CB}"/>
    <cellStyle name="Normal 8 5 3 4" xfId="37047" xr:uid="{292F9F87-BE99-4EEC-884F-40F178B4C275}"/>
    <cellStyle name="Normal 8 5 3 5" xfId="37048" xr:uid="{88534921-0115-44B9-855A-CE6F4FBFA7D3}"/>
    <cellStyle name="Normal 8 5 3 6" xfId="37049" xr:uid="{F94D167C-A7E1-47E2-8281-F98A19199A59}"/>
    <cellStyle name="Normal 8 5 4" xfId="37050" xr:uid="{B7E436CB-A921-4E83-8B88-470CE5745890}"/>
    <cellStyle name="Normal 8 5 4 2" xfId="37051" xr:uid="{17F1900A-7316-4832-B17B-D1CB9B1D7962}"/>
    <cellStyle name="Normal 8 5 4 3" xfId="37052" xr:uid="{6DE09AFD-DAFC-443E-9CB8-7B1FEB344C75}"/>
    <cellStyle name="Normal 8 5 4 4" xfId="37053" xr:uid="{6CF04126-EA41-4F3E-A7E3-F2022E27C209}"/>
    <cellStyle name="Normal 8 5 4 5" xfId="37054" xr:uid="{2888BFC5-1BA4-4D52-928E-43479C854CF8}"/>
    <cellStyle name="Normal 8 5 4 6" xfId="37055" xr:uid="{715E1C98-AD14-42F5-9CAB-A8FC6EDFFB15}"/>
    <cellStyle name="Normal 8 5 5" xfId="37056" xr:uid="{F24CB030-0EA7-4DB9-BCF9-C3B6E019CE69}"/>
    <cellStyle name="Normal 8 5 5 2" xfId="37057" xr:uid="{B9E55E5B-27B9-4995-90DE-627AE591962F}"/>
    <cellStyle name="Normal 8 5 5 3" xfId="37058" xr:uid="{BC197363-DA7D-4723-AB35-6496B6DF838B}"/>
    <cellStyle name="Normal 8 5 5 4" xfId="37059" xr:uid="{1BB139E7-DB44-44D6-A6A6-EFDE4984040C}"/>
    <cellStyle name="Normal 8 5 5 5" xfId="37060" xr:uid="{44E1AE25-E065-406D-8937-BCF580448C52}"/>
    <cellStyle name="Normal 8 5 5 6" xfId="37061" xr:uid="{4DAB4B3E-ED7F-4962-A5E3-6731D1FB0E76}"/>
    <cellStyle name="Normal 8 5 6" xfId="37062" xr:uid="{76258405-380E-442A-8806-8FC39CF02986}"/>
    <cellStyle name="Normal 8 5 6 2" xfId="37063" xr:uid="{EF0B3D20-5AC7-41A0-AEF7-D966CABAD3FD}"/>
    <cellStyle name="Normal 8 5 6 3" xfId="37064" xr:uid="{9AC6A9C7-AD32-4413-896B-7666DA7C3582}"/>
    <cellStyle name="Normal 8 5 6 4" xfId="37065" xr:uid="{2AF202E5-FAB4-4F86-93CC-1A92D7C32217}"/>
    <cellStyle name="Normal 8 5 6 5" xfId="37066" xr:uid="{DF0A2C13-8A2B-41DF-AC70-D4C9E7397851}"/>
    <cellStyle name="Normal 8 5 6 6" xfId="37067" xr:uid="{141738F5-6518-4AC5-B146-3461829685C1}"/>
    <cellStyle name="Normal 8 5 7" xfId="37068" xr:uid="{084A3D2C-8F2B-47CA-B475-50FA0339241C}"/>
    <cellStyle name="Normal 8 5 7 2" xfId="37069" xr:uid="{C17C9E36-439F-45CC-8548-16AE5BEFF159}"/>
    <cellStyle name="Normal 8 5 7 3" xfId="37070" xr:uid="{424E1396-CD75-439A-A02E-F42856767E4D}"/>
    <cellStyle name="Normal 8 5 7 4" xfId="37071" xr:uid="{C8A027D2-495C-48BF-9077-48F748C70DB1}"/>
    <cellStyle name="Normal 8 5 7 5" xfId="37072" xr:uid="{D1DB9C6D-1511-4F75-B9D3-0817D452A207}"/>
    <cellStyle name="Normal 8 5 7 6" xfId="37073" xr:uid="{ACB0B405-2F64-4F03-83BD-A6EB4F4D2697}"/>
    <cellStyle name="Normal 8 5 8" xfId="37074" xr:uid="{C2BA7243-258E-48D2-AA64-C19926903E25}"/>
    <cellStyle name="Normal 8 5 8 2" xfId="37075" xr:uid="{959E6224-7F61-4A75-8724-982FCA492820}"/>
    <cellStyle name="Normal 8 5 8 3" xfId="37076" xr:uid="{7D591F6C-9F6C-43B1-AF43-856EBAC5BDD8}"/>
    <cellStyle name="Normal 8 5 8 4" xfId="37077" xr:uid="{EE2C71E2-141C-47F1-98B5-30DE94CAAFDE}"/>
    <cellStyle name="Normal 8 5 8 5" xfId="37078" xr:uid="{419876BD-0271-4C8E-8741-22B6972123CA}"/>
    <cellStyle name="Normal 8 5 8 6" xfId="37079" xr:uid="{600A099E-AA01-4069-8C79-B9871ADFD403}"/>
    <cellStyle name="Normal 8 5 9" xfId="37080" xr:uid="{8C277B1E-03B3-434C-B9D5-AFCABAF9958C}"/>
    <cellStyle name="Normal 8 6" xfId="37081" xr:uid="{F872DABE-E52D-400B-A5EF-2A696DFCB458}"/>
    <cellStyle name="Normal 8 6 10" xfId="37082" xr:uid="{72634B02-1249-46C3-AAD6-F4D6556280F3}"/>
    <cellStyle name="Normal 8 6 11" xfId="37083" xr:uid="{D5AE7757-AFDE-45C3-80C8-58516BE99611}"/>
    <cellStyle name="Normal 8 6 12" xfId="37084" xr:uid="{93CF7AD5-D0DB-4904-98BA-E5A5E5800BC8}"/>
    <cellStyle name="Normal 8 6 13" xfId="37085" xr:uid="{3E42DB3D-5CAF-4AF7-ACC4-9982DF5EDD03}"/>
    <cellStyle name="Normal 8 6 2" xfId="37086" xr:uid="{CCD13FBD-4948-4530-9615-29472C981C7C}"/>
    <cellStyle name="Normal 8 6 2 2" xfId="37087" xr:uid="{4421C913-4512-4FB6-BEDB-A164B37540A8}"/>
    <cellStyle name="Normal 8 6 2 3" xfId="37088" xr:uid="{9DA979F7-330D-44A8-970C-F9EFBA8A3961}"/>
    <cellStyle name="Normal 8 6 2 4" xfId="37089" xr:uid="{97E3DFD2-BC8A-475A-9C76-DB6D50F6271B}"/>
    <cellStyle name="Normal 8 6 2 5" xfId="37090" xr:uid="{FCEE23BF-A91E-4216-ADB2-E18F1E1FE94D}"/>
    <cellStyle name="Normal 8 6 2 6" xfId="37091" xr:uid="{B4BC7BC8-8D74-4BFC-A4EF-53189B2AF390}"/>
    <cellStyle name="Normal 8 6 3" xfId="37092" xr:uid="{F7F5D232-C35C-4600-BDA8-AC92F4B67D2B}"/>
    <cellStyle name="Normal 8 6 3 2" xfId="37093" xr:uid="{504B4840-093E-4058-8BF5-603EAD6EEB96}"/>
    <cellStyle name="Normal 8 6 3 3" xfId="37094" xr:uid="{896F2CF3-F320-436D-BDB7-4ABA5CA4F56F}"/>
    <cellStyle name="Normal 8 6 3 4" xfId="37095" xr:uid="{02FB6AC9-0D69-4278-9BC4-313F9DDFA0D6}"/>
    <cellStyle name="Normal 8 6 3 5" xfId="37096" xr:uid="{5D726C5C-4D18-45D6-BC2F-28D747976133}"/>
    <cellStyle name="Normal 8 6 3 6" xfId="37097" xr:uid="{E10FCE4D-4833-487E-AE46-1C5F5DDB0B4E}"/>
    <cellStyle name="Normal 8 6 4" xfId="37098" xr:uid="{A104D254-8BDF-4841-BB31-AE8761356E39}"/>
    <cellStyle name="Normal 8 6 4 2" xfId="37099" xr:uid="{0FC72458-8D1C-401A-B9C3-810B94D584A2}"/>
    <cellStyle name="Normal 8 6 4 3" xfId="37100" xr:uid="{ED73A5A2-CD3E-4027-B521-56B2469183DF}"/>
    <cellStyle name="Normal 8 6 4 4" xfId="37101" xr:uid="{6C3B68BA-2869-4A0E-9B85-537034B0C912}"/>
    <cellStyle name="Normal 8 6 4 5" xfId="37102" xr:uid="{2EB1230B-3D5E-45F7-9DB9-31A1FCC13977}"/>
    <cellStyle name="Normal 8 6 4 6" xfId="37103" xr:uid="{3B99E10D-83DA-4B66-9A3F-F7720A7D6386}"/>
    <cellStyle name="Normal 8 6 5" xfId="37104" xr:uid="{6FFB4118-869E-435E-8FB7-B959B2507BF6}"/>
    <cellStyle name="Normal 8 6 5 2" xfId="37105" xr:uid="{8CCCDBA7-4D8A-4018-B1DD-C5942FC4E80F}"/>
    <cellStyle name="Normal 8 6 5 3" xfId="37106" xr:uid="{1968574B-D103-4F57-AA0C-1ADA86B8B1D6}"/>
    <cellStyle name="Normal 8 6 5 4" xfId="37107" xr:uid="{E7D7C5DC-4A16-4288-B5B2-8AC29817F304}"/>
    <cellStyle name="Normal 8 6 5 5" xfId="37108" xr:uid="{9E1EDC09-DA35-45CA-8CA1-28F56045D29F}"/>
    <cellStyle name="Normal 8 6 5 6" xfId="37109" xr:uid="{FDD20A7D-970A-49BC-BE01-B9DE3BF676E7}"/>
    <cellStyle name="Normal 8 6 6" xfId="37110" xr:uid="{CDB95C3D-61F8-4A78-9F68-AAED45C50BBB}"/>
    <cellStyle name="Normal 8 6 6 2" xfId="37111" xr:uid="{6C200FD9-65D7-4CFF-8305-B46BD82AA677}"/>
    <cellStyle name="Normal 8 6 6 3" xfId="37112" xr:uid="{AB575803-E2BC-4AB3-B41C-63539F25F2B1}"/>
    <cellStyle name="Normal 8 6 6 4" xfId="37113" xr:uid="{41F2B558-0D4B-43A4-8F4A-523F5FC5EFB1}"/>
    <cellStyle name="Normal 8 6 6 5" xfId="37114" xr:uid="{67E73B20-BC81-4051-94D5-546343B208A6}"/>
    <cellStyle name="Normal 8 6 6 6" xfId="37115" xr:uid="{547E7557-1787-4755-A945-D3A47E121FC0}"/>
    <cellStyle name="Normal 8 6 7" xfId="37116" xr:uid="{60EAEBB3-817C-4378-84D2-B18EFF1E084E}"/>
    <cellStyle name="Normal 8 6 7 2" xfId="37117" xr:uid="{DDBF4F34-D14B-4256-A25B-84580AE512A3}"/>
    <cellStyle name="Normal 8 6 7 3" xfId="37118" xr:uid="{644E2583-50FD-4969-85BC-AB395D37F475}"/>
    <cellStyle name="Normal 8 6 7 4" xfId="37119" xr:uid="{67C9EA97-4C10-4A98-926D-B4870E583E0F}"/>
    <cellStyle name="Normal 8 6 7 5" xfId="37120" xr:uid="{3E054CAC-017E-41C2-AA61-DC50334EE878}"/>
    <cellStyle name="Normal 8 6 7 6" xfId="37121" xr:uid="{176F51C5-4325-41A8-AD38-C50F591F2E2E}"/>
    <cellStyle name="Normal 8 6 8" xfId="37122" xr:uid="{36EBE53E-BCC0-47CA-96CE-9D91367B316E}"/>
    <cellStyle name="Normal 8 6 8 2" xfId="37123" xr:uid="{94F3FA51-C566-42B2-BA4F-C38425B865AD}"/>
    <cellStyle name="Normal 8 6 8 3" xfId="37124" xr:uid="{F3585C6E-AC84-48AB-AE4A-2D9C24018D85}"/>
    <cellStyle name="Normal 8 6 8 4" xfId="37125" xr:uid="{53D611D7-8CC5-4E47-ACD2-B4072BAA80AF}"/>
    <cellStyle name="Normal 8 6 8 5" xfId="37126" xr:uid="{1F47E036-5ABC-4CE3-B72A-32058B6D56F4}"/>
    <cellStyle name="Normal 8 6 8 6" xfId="37127" xr:uid="{2D357B79-19EF-400A-910F-B9C2846183ED}"/>
    <cellStyle name="Normal 8 6 9" xfId="37128" xr:uid="{4913C3FE-651C-4757-8007-12234E408D36}"/>
    <cellStyle name="Normal 8 7" xfId="37129" xr:uid="{A8F43533-1252-448D-82F6-ACBCA8FF6175}"/>
    <cellStyle name="Normal 8 7 10" xfId="37130" xr:uid="{69037990-A069-42E5-B074-E453E6C909F3}"/>
    <cellStyle name="Normal 8 7 11" xfId="37131" xr:uid="{4F56B9D1-F3FD-4ECC-9B51-207AB6972EED}"/>
    <cellStyle name="Normal 8 7 12" xfId="37132" xr:uid="{2A682798-427A-45AA-B2C7-4BC773E587BC}"/>
    <cellStyle name="Normal 8 7 13" xfId="37133" xr:uid="{DE6CC27F-F741-4166-90A4-A23DBEACC34A}"/>
    <cellStyle name="Normal 8 7 2" xfId="37134" xr:uid="{B26BC858-0CE8-4CCD-B86A-0FAB0D434487}"/>
    <cellStyle name="Normal 8 7 2 2" xfId="37135" xr:uid="{CC86D0CC-F02C-4491-B44A-09BD2C9D07E6}"/>
    <cellStyle name="Normal 8 7 2 3" xfId="37136" xr:uid="{91E489B3-C036-4A0B-845C-87A4DE91FEB2}"/>
    <cellStyle name="Normal 8 7 2 4" xfId="37137" xr:uid="{A9072500-6FA0-4156-AC4C-39608F9F1906}"/>
    <cellStyle name="Normal 8 7 2 5" xfId="37138" xr:uid="{54BFE64F-B0AE-447A-B7DD-8DA58A1DACA7}"/>
    <cellStyle name="Normal 8 7 2 6" xfId="37139" xr:uid="{5573FEE3-EADA-432F-AC54-CE648BEF3A81}"/>
    <cellStyle name="Normal 8 7 3" xfId="37140" xr:uid="{F58877AF-DE2C-4A32-80C8-E2AA9EE836DC}"/>
    <cellStyle name="Normal 8 7 3 2" xfId="37141" xr:uid="{87AA930B-8605-4129-8D47-933185231289}"/>
    <cellStyle name="Normal 8 7 3 3" xfId="37142" xr:uid="{7F751503-54BE-4B24-94B0-8A056DB43409}"/>
    <cellStyle name="Normal 8 7 3 4" xfId="37143" xr:uid="{85179D9D-9CD8-4917-9615-E0E3D76277C3}"/>
    <cellStyle name="Normal 8 7 3 5" xfId="37144" xr:uid="{4AA09435-E92C-4C1B-84CD-BC968A356A0B}"/>
    <cellStyle name="Normal 8 7 3 6" xfId="37145" xr:uid="{BC0899D1-E82D-4E2E-9EE3-30805175E82F}"/>
    <cellStyle name="Normal 8 7 4" xfId="37146" xr:uid="{70529466-7C51-416D-BCB8-FF07E65FEC48}"/>
    <cellStyle name="Normal 8 7 4 2" xfId="37147" xr:uid="{DABB85B6-910C-48EC-9506-B3D11D00B5C3}"/>
    <cellStyle name="Normal 8 7 4 3" xfId="37148" xr:uid="{506263E2-0794-49B4-B9AC-B4AB121A8EDF}"/>
    <cellStyle name="Normal 8 7 4 4" xfId="37149" xr:uid="{E20D53F6-D687-4DDF-8411-DE4F0233E4E9}"/>
    <cellStyle name="Normal 8 7 4 5" xfId="37150" xr:uid="{B99FAB04-BB7F-4ADB-830B-86437D9C308C}"/>
    <cellStyle name="Normal 8 7 4 6" xfId="37151" xr:uid="{071647F4-B64B-4636-98B9-A33719DB620E}"/>
    <cellStyle name="Normal 8 7 5" xfId="37152" xr:uid="{CCE31213-349A-4949-B72A-C0A49967C9BC}"/>
    <cellStyle name="Normal 8 7 5 2" xfId="37153" xr:uid="{F03D3383-6B4C-42A4-9135-F5093B10739F}"/>
    <cellStyle name="Normal 8 7 5 3" xfId="37154" xr:uid="{BCB45FB5-077B-44EE-B4D0-4B1C0A016851}"/>
    <cellStyle name="Normal 8 7 5 4" xfId="37155" xr:uid="{1EAEC050-6DFC-4EAB-9B4D-4EE7B0C8BE73}"/>
    <cellStyle name="Normal 8 7 5 5" xfId="37156" xr:uid="{928DD610-C576-45FD-A85F-E15B95BCF585}"/>
    <cellStyle name="Normal 8 7 5 6" xfId="37157" xr:uid="{91822B2B-3AD4-492F-A5F0-1A4422DD691F}"/>
    <cellStyle name="Normal 8 7 6" xfId="37158" xr:uid="{BC57FFB3-33CC-42EE-AFEF-BF5CC68B165A}"/>
    <cellStyle name="Normal 8 7 6 2" xfId="37159" xr:uid="{417BAC35-15A1-4F3B-A377-15DBA5379AC8}"/>
    <cellStyle name="Normal 8 7 6 3" xfId="37160" xr:uid="{ACA2A93E-217A-4B64-8603-7597D033620F}"/>
    <cellStyle name="Normal 8 7 6 4" xfId="37161" xr:uid="{C15DE490-E538-4DA5-8173-0D614861CAE1}"/>
    <cellStyle name="Normal 8 7 6 5" xfId="37162" xr:uid="{88FDF1ED-C902-47BC-9FA0-AC1CD52F7F45}"/>
    <cellStyle name="Normal 8 7 6 6" xfId="37163" xr:uid="{7FFA9721-3D5F-4AC3-BF27-21BBB2691A25}"/>
    <cellStyle name="Normal 8 7 7" xfId="37164" xr:uid="{0EA68F5D-C471-47BB-B06E-6AE07B811033}"/>
    <cellStyle name="Normal 8 7 7 2" xfId="37165" xr:uid="{2EB1ACB3-EFA6-4CEC-A725-6BA1902C6E03}"/>
    <cellStyle name="Normal 8 7 7 3" xfId="37166" xr:uid="{78A64FFB-55C6-4B6F-A86B-6D13A7F3934B}"/>
    <cellStyle name="Normal 8 7 7 4" xfId="37167" xr:uid="{ED75DE41-934D-488B-8C92-787B414FAA1C}"/>
    <cellStyle name="Normal 8 7 7 5" xfId="37168" xr:uid="{26A89BD8-00BB-4C31-9CF4-B19B9BFE8179}"/>
    <cellStyle name="Normal 8 7 7 6" xfId="37169" xr:uid="{4769CD62-C11E-44BE-89F5-EF05C2B5DD56}"/>
    <cellStyle name="Normal 8 7 8" xfId="37170" xr:uid="{AE2827CD-E085-4466-BA5E-F3B196060649}"/>
    <cellStyle name="Normal 8 7 8 2" xfId="37171" xr:uid="{709D354E-D6C6-4CF7-AA25-86F25B944264}"/>
    <cellStyle name="Normal 8 7 8 3" xfId="37172" xr:uid="{9AA7FE75-E089-45F7-992A-47A8BEB59F77}"/>
    <cellStyle name="Normal 8 7 8 4" xfId="37173" xr:uid="{1D6FAC58-51D2-467B-B5B1-9409CA295400}"/>
    <cellStyle name="Normal 8 7 8 5" xfId="37174" xr:uid="{C7055DF8-7AFE-49C0-96F8-44F92821A728}"/>
    <cellStyle name="Normal 8 7 8 6" xfId="37175" xr:uid="{EE98BCD7-B589-4915-9308-2F06465365D8}"/>
    <cellStyle name="Normal 8 7 9" xfId="37176" xr:uid="{69003179-E8B4-408E-864E-45A4F56512CD}"/>
    <cellStyle name="Normal 8 8" xfId="37177" xr:uid="{1CB766A5-64EB-41EF-BCB4-5562BB0E0041}"/>
    <cellStyle name="Normal 8 8 10" xfId="37178" xr:uid="{BB4EA391-891B-4D91-98FE-519B9DCEF775}"/>
    <cellStyle name="Normal 8 8 11" xfId="37179" xr:uid="{21788480-316A-456B-B3C9-A3BD42AAAF68}"/>
    <cellStyle name="Normal 8 8 12" xfId="37180" xr:uid="{F6A82C4E-0113-4227-A0F6-79BADE20EF62}"/>
    <cellStyle name="Normal 8 8 13" xfId="37181" xr:uid="{27746060-DFEA-4B9A-BD91-B7F81CF320AD}"/>
    <cellStyle name="Normal 8 8 2" xfId="37182" xr:uid="{589055A0-D3AB-40EF-8F00-2512CB96387D}"/>
    <cellStyle name="Normal 8 8 2 2" xfId="37183" xr:uid="{AF837B8D-6A8A-4DF2-B186-980CC9B816E7}"/>
    <cellStyle name="Normal 8 8 2 3" xfId="37184" xr:uid="{C6CF0108-F9CA-4A1E-A1C1-A909FAEDF5B7}"/>
    <cellStyle name="Normal 8 8 2 4" xfId="37185" xr:uid="{70C756FD-4C5D-454E-BC4A-00F74264A40B}"/>
    <cellStyle name="Normal 8 8 2 5" xfId="37186" xr:uid="{83774DE2-1C8B-446C-9B4A-4E0B601AC811}"/>
    <cellStyle name="Normal 8 8 2 6" xfId="37187" xr:uid="{AE1D8E86-BFEF-4A83-B3B1-3BF166BD200E}"/>
    <cellStyle name="Normal 8 8 3" xfId="37188" xr:uid="{739A7321-8CF1-4372-B8DA-B43779C3101A}"/>
    <cellStyle name="Normal 8 8 3 2" xfId="37189" xr:uid="{E90FBB2A-7085-44AD-BCBB-AD3496A35140}"/>
    <cellStyle name="Normal 8 8 3 3" xfId="37190" xr:uid="{9E30965E-A6BC-4A79-BCB1-E5B8FFAD6070}"/>
    <cellStyle name="Normal 8 8 3 4" xfId="37191" xr:uid="{B1820262-0535-4ABD-B381-54134B83FE6B}"/>
    <cellStyle name="Normal 8 8 3 5" xfId="37192" xr:uid="{3EFF3CEC-196E-4E29-8C52-4B3C84655C04}"/>
    <cellStyle name="Normal 8 8 3 6" xfId="37193" xr:uid="{2F422AD8-35B1-48EA-A735-07F0CE9F891A}"/>
    <cellStyle name="Normal 8 8 4" xfId="37194" xr:uid="{91AC156F-4CB5-4C9B-BBA6-3348FF2B44DA}"/>
    <cellStyle name="Normal 8 8 4 2" xfId="37195" xr:uid="{AA478F9F-48DE-42B3-BE53-DDBB4CBAD25E}"/>
    <cellStyle name="Normal 8 8 4 3" xfId="37196" xr:uid="{0DFC78A0-4E57-487C-A586-8E1A80ACDD2B}"/>
    <cellStyle name="Normal 8 8 4 4" xfId="37197" xr:uid="{484FD38E-E917-4FE3-B5C3-8FE5F9240995}"/>
    <cellStyle name="Normal 8 8 4 5" xfId="37198" xr:uid="{000B2208-4C2C-4CAD-AFE3-FABB2CFA58CF}"/>
    <cellStyle name="Normal 8 8 4 6" xfId="37199" xr:uid="{D46BAF68-B813-49BA-9CA8-87CE0DBA3ADC}"/>
    <cellStyle name="Normal 8 8 5" xfId="37200" xr:uid="{C05BE3DF-6DDC-4B39-A932-D662AE803B5F}"/>
    <cellStyle name="Normal 8 8 5 2" xfId="37201" xr:uid="{4F92B3B6-00AF-4A4C-A6B2-07EA1A877D9C}"/>
    <cellStyle name="Normal 8 8 5 3" xfId="37202" xr:uid="{6B42911B-6174-4114-838D-F1D9FA248548}"/>
    <cellStyle name="Normal 8 8 5 4" xfId="37203" xr:uid="{8E7D2EE6-217D-4DE1-8B78-0234E821FCEA}"/>
    <cellStyle name="Normal 8 8 5 5" xfId="37204" xr:uid="{4ABBF96B-505D-4BB8-9DC3-41E51BF5590A}"/>
    <cellStyle name="Normal 8 8 5 6" xfId="37205" xr:uid="{E1716532-772D-4236-A454-A278FE1E7B93}"/>
    <cellStyle name="Normal 8 8 6" xfId="37206" xr:uid="{2FC65595-3C87-4715-B1CC-1C13F9FBCBCD}"/>
    <cellStyle name="Normal 8 8 6 2" xfId="37207" xr:uid="{7D53EC0F-6D60-467B-9D40-3AD314971355}"/>
    <cellStyle name="Normal 8 8 6 3" xfId="37208" xr:uid="{C5533785-6B6C-497E-AD7B-9796ADD50F8C}"/>
    <cellStyle name="Normal 8 8 6 4" xfId="37209" xr:uid="{25850438-7B7B-4CB5-8399-CAC8FD02C34C}"/>
    <cellStyle name="Normal 8 8 6 5" xfId="37210" xr:uid="{3CFE68F4-ACE4-461C-B24E-A0C97D29728A}"/>
    <cellStyle name="Normal 8 8 6 6" xfId="37211" xr:uid="{6A854B01-56E6-4486-964D-4C84D5632678}"/>
    <cellStyle name="Normal 8 8 7" xfId="37212" xr:uid="{91A75ABF-CE56-4E6D-9A42-31C5775F7637}"/>
    <cellStyle name="Normal 8 8 7 2" xfId="37213" xr:uid="{FF658D10-ABE7-4AFE-A93B-65E6119D8988}"/>
    <cellStyle name="Normal 8 8 7 3" xfId="37214" xr:uid="{A9611D27-AEF9-4ED2-ACDB-755D1D4257C5}"/>
    <cellStyle name="Normal 8 8 7 4" xfId="37215" xr:uid="{73040A88-A294-4590-B5A8-A3B300A1E33B}"/>
    <cellStyle name="Normal 8 8 7 5" xfId="37216" xr:uid="{C6C35157-E61F-4C4C-84FF-E80E568A0506}"/>
    <cellStyle name="Normal 8 8 7 6" xfId="37217" xr:uid="{C3870D94-4547-4F2C-BA91-3C6B126BBEC8}"/>
    <cellStyle name="Normal 8 8 8" xfId="37218" xr:uid="{71A0B5E1-7038-42D6-B095-EF48373510BA}"/>
    <cellStyle name="Normal 8 8 8 2" xfId="37219" xr:uid="{C08CFC30-5D55-4FB8-B61A-7DBA4F4B0ADD}"/>
    <cellStyle name="Normal 8 8 8 3" xfId="37220" xr:uid="{8ED8E932-2A97-4FC3-B9C3-438A6B1D8114}"/>
    <cellStyle name="Normal 8 8 8 4" xfId="37221" xr:uid="{E971AA81-A6DF-403E-A219-71DE3D3379F7}"/>
    <cellStyle name="Normal 8 8 8 5" xfId="37222" xr:uid="{63381B30-4AF9-44DE-B06A-ECD730E850F7}"/>
    <cellStyle name="Normal 8 8 8 6" xfId="37223" xr:uid="{E9158578-FB81-4B0E-9DCB-DFD0676AD5DC}"/>
    <cellStyle name="Normal 8 8 9" xfId="37224" xr:uid="{971488E9-01F7-46E1-9EA2-3423C039DFE8}"/>
    <cellStyle name="Normal 8 9" xfId="37225" xr:uid="{E3B9850B-E811-4E20-81EA-3A09EE3F66BA}"/>
    <cellStyle name="Normal 8 9 10" xfId="37226" xr:uid="{BDACF5D3-F000-4D40-840A-C88E906685CA}"/>
    <cellStyle name="Normal 8 9 11" xfId="37227" xr:uid="{F7C44599-236B-4978-AB4B-70C44E5D773E}"/>
    <cellStyle name="Normal 8 9 12" xfId="37228" xr:uid="{A61BE01F-6C5A-42E6-87EF-F0B56D991AB1}"/>
    <cellStyle name="Normal 8 9 13" xfId="37229" xr:uid="{244ADFFB-9448-46D9-9D85-5242CC1D6C3B}"/>
    <cellStyle name="Normal 8 9 2" xfId="37230" xr:uid="{33FE601D-2E1C-405F-ACD9-282BBECBECA6}"/>
    <cellStyle name="Normal 8 9 2 2" xfId="37231" xr:uid="{D20C1080-CFEA-4DAB-AC96-CE18D7406AAB}"/>
    <cellStyle name="Normal 8 9 2 3" xfId="37232" xr:uid="{17AD8CEA-3346-459D-BB62-93ABB77EC057}"/>
    <cellStyle name="Normal 8 9 2 4" xfId="37233" xr:uid="{1F16A52A-3729-430E-896F-C01F02849AA1}"/>
    <cellStyle name="Normal 8 9 2 5" xfId="37234" xr:uid="{CA9D92C4-23E0-4F4B-B5F9-671E35EC1740}"/>
    <cellStyle name="Normal 8 9 2 6" xfId="37235" xr:uid="{45967DD6-4064-4C06-B183-90C35727FD25}"/>
    <cellStyle name="Normal 8 9 3" xfId="37236" xr:uid="{6C7CFBFE-6E9F-4CC9-A886-33294271C3CF}"/>
    <cellStyle name="Normal 8 9 3 2" xfId="37237" xr:uid="{A9D0787D-F978-4DAC-BF3F-48E5C1014F94}"/>
    <cellStyle name="Normal 8 9 3 3" xfId="37238" xr:uid="{C5B73993-40CE-4F9A-A984-BD9983E8C4A9}"/>
    <cellStyle name="Normal 8 9 3 4" xfId="37239" xr:uid="{20EFFEC6-864C-4A5E-94F8-EB27A2B55676}"/>
    <cellStyle name="Normal 8 9 3 5" xfId="37240" xr:uid="{5F32729F-02B4-4FBE-BCA8-A85312C0DCA4}"/>
    <cellStyle name="Normal 8 9 3 6" xfId="37241" xr:uid="{11C4ED85-26CC-48CA-86AE-12069A704FD7}"/>
    <cellStyle name="Normal 8 9 4" xfId="37242" xr:uid="{3DFDDCC4-A669-49F5-860D-70DE53C52375}"/>
    <cellStyle name="Normal 8 9 4 2" xfId="37243" xr:uid="{2D39A733-2ABE-4363-8BE5-2B445E2BE51C}"/>
    <cellStyle name="Normal 8 9 4 3" xfId="37244" xr:uid="{6CFF7F93-184D-4301-94AC-09377B786CEF}"/>
    <cellStyle name="Normal 8 9 4 4" xfId="37245" xr:uid="{78654E9F-0DB7-4261-844D-641A9576580D}"/>
    <cellStyle name="Normal 8 9 4 5" xfId="37246" xr:uid="{39176D39-917C-45D1-BDD0-F20B2BDB1057}"/>
    <cellStyle name="Normal 8 9 4 6" xfId="37247" xr:uid="{DFCFA823-8173-47AC-8608-D56C6E5D32F6}"/>
    <cellStyle name="Normal 8 9 5" xfId="37248" xr:uid="{54C28539-B44D-48BF-9BA0-1D8DC2B96BAB}"/>
    <cellStyle name="Normal 8 9 5 2" xfId="37249" xr:uid="{3A0EB4FE-1379-4317-92B9-2A07294FA07C}"/>
    <cellStyle name="Normal 8 9 5 3" xfId="37250" xr:uid="{F069CFC8-5F8C-418B-80A1-CB934685B6BD}"/>
    <cellStyle name="Normal 8 9 5 4" xfId="37251" xr:uid="{7633634F-CDA3-49C7-BE02-0E2ECA60D40D}"/>
    <cellStyle name="Normal 8 9 5 5" xfId="37252" xr:uid="{7D75D149-F0A4-473D-BD33-2EF9FF9B7BD9}"/>
    <cellStyle name="Normal 8 9 5 6" xfId="37253" xr:uid="{0BFDEC98-CBFF-40C5-A565-ECDC4D91C148}"/>
    <cellStyle name="Normal 8 9 6" xfId="37254" xr:uid="{00BD826F-579E-4E2D-B2B0-84549832AB3E}"/>
    <cellStyle name="Normal 8 9 6 2" xfId="37255" xr:uid="{0974144C-209A-4D8D-BCD1-97F55CAC1FD2}"/>
    <cellStyle name="Normal 8 9 6 3" xfId="37256" xr:uid="{9EC9F077-7D26-4DE3-8130-58FB3C9752C4}"/>
    <cellStyle name="Normal 8 9 6 4" xfId="37257" xr:uid="{35CF0DCC-BD8A-48DF-AF24-34C6C91B1449}"/>
    <cellStyle name="Normal 8 9 6 5" xfId="37258" xr:uid="{DD48B933-C34C-45C5-9403-CAD9A899A9AE}"/>
    <cellStyle name="Normal 8 9 6 6" xfId="37259" xr:uid="{48DA681A-479D-4FD8-BAC9-81524427CC89}"/>
    <cellStyle name="Normal 8 9 7" xfId="37260" xr:uid="{C18BE181-B225-458A-914C-973D757F6D0F}"/>
    <cellStyle name="Normal 8 9 7 2" xfId="37261" xr:uid="{21CD269B-9346-49EC-92BE-C2001A247816}"/>
    <cellStyle name="Normal 8 9 7 3" xfId="37262" xr:uid="{6BE994DF-2868-49CF-B35F-9CCAC827A966}"/>
    <cellStyle name="Normal 8 9 7 4" xfId="37263" xr:uid="{B25BBA42-1A42-46CD-BCC4-3DBC8A109CAE}"/>
    <cellStyle name="Normal 8 9 7 5" xfId="37264" xr:uid="{B472FC0A-8A26-4E44-943E-648FCE008D55}"/>
    <cellStyle name="Normal 8 9 7 6" xfId="37265" xr:uid="{FF2ADB83-F01C-44A1-8188-C5A24551C26A}"/>
    <cellStyle name="Normal 8 9 8" xfId="37266" xr:uid="{7372CDF3-A17D-4453-87A0-620FCD5B86B0}"/>
    <cellStyle name="Normal 8 9 8 2" xfId="37267" xr:uid="{9A1AE436-D3FF-4017-B48D-193A0314DCFC}"/>
    <cellStyle name="Normal 8 9 8 3" xfId="37268" xr:uid="{52F46C96-1A74-48F4-A9F9-D0F3DF4D9224}"/>
    <cellStyle name="Normal 8 9 8 4" xfId="37269" xr:uid="{B235254B-7B03-45A5-8E77-38DE5EF372F0}"/>
    <cellStyle name="Normal 8 9 8 5" xfId="37270" xr:uid="{4757C58B-459A-42F7-A37B-DA324C2E793F}"/>
    <cellStyle name="Normal 8 9 8 6" xfId="37271" xr:uid="{E1F7B16A-A970-4D63-B3D1-F11727126765}"/>
    <cellStyle name="Normal 8 9 9" xfId="37272" xr:uid="{D29D2815-B733-45A0-B052-3AEEF677F7C4}"/>
    <cellStyle name="Normal 8_Resumo Final - Cemig" xfId="1108" xr:uid="{CED19103-60F7-48F3-8351-6ADAF5896B13}"/>
    <cellStyle name="Normal 80" xfId="37273" xr:uid="{C4B64D38-2F8C-43F9-855C-64EF681CE32A}"/>
    <cellStyle name="Normal 81" xfId="37274" xr:uid="{3FAD1FD6-661F-4EE4-88FF-2E0052C1F2B4}"/>
    <cellStyle name="Normal 82" xfId="37275" xr:uid="{E254B1EB-084C-4EEB-8DF4-0486112FD111}"/>
    <cellStyle name="Normal 83" xfId="37276" xr:uid="{C18C2827-0284-415D-8473-11CF5C84D038}"/>
    <cellStyle name="Normal 84" xfId="37277" xr:uid="{C2BB522F-4C5E-411C-B5B2-7C1A80F213B0}"/>
    <cellStyle name="Normal 85" xfId="37278" xr:uid="{486B8FBB-F63F-4A93-818B-84E3B306C254}"/>
    <cellStyle name="Normal 86" xfId="37279" xr:uid="{B71F644B-97C1-4223-B2C3-75D31CF1FB84}"/>
    <cellStyle name="Normal 87" xfId="37280" xr:uid="{A1A512D9-00BF-4073-B67F-1FFE794322F8}"/>
    <cellStyle name="Normal 88" xfId="37281" xr:uid="{08E2D225-3169-4067-8254-3658EE772D84}"/>
    <cellStyle name="Normal 89" xfId="37282" xr:uid="{38A6A3DC-B9B1-48BE-A51D-65AC6BBB576E}"/>
    <cellStyle name="Normal 9" xfId="863" xr:uid="{70684CFB-546F-4FD1-8D1D-411BD837B2B5}"/>
    <cellStyle name="Normal 9 10" xfId="37283" xr:uid="{5CF95B9A-B3AD-49DC-9B9A-1D412632C203}"/>
    <cellStyle name="Normal 9 10 10" xfId="37284" xr:uid="{CBE916C8-F654-474F-9C63-2EB65D9B3889}"/>
    <cellStyle name="Normal 9 10 11" xfId="37285" xr:uid="{CBF38C8F-15D2-483E-9830-AD1B606E22E1}"/>
    <cellStyle name="Normal 9 10 12" xfId="37286" xr:uid="{8A3B67D6-726E-4A57-81EB-8484AD74FC6B}"/>
    <cellStyle name="Normal 9 10 13" xfId="37287" xr:uid="{06AE3D4C-4298-45DF-8D54-5F0DF21DB4E4}"/>
    <cellStyle name="Normal 9 10 2" xfId="37288" xr:uid="{744FFD32-63C1-41E6-AE25-D4DFF8277338}"/>
    <cellStyle name="Normal 9 10 2 2" xfId="37289" xr:uid="{354AF5D3-2EB6-4C4C-9600-86090397E204}"/>
    <cellStyle name="Normal 9 10 2 3" xfId="37290" xr:uid="{918D106E-850B-4ED3-BF60-85DF9D6AB3AC}"/>
    <cellStyle name="Normal 9 10 2 4" xfId="37291" xr:uid="{A26B159F-44E5-4A44-A6D3-1A307DC305DE}"/>
    <cellStyle name="Normal 9 10 2 5" xfId="37292" xr:uid="{DC05AE09-E321-47B8-AF7E-336CA8C583A3}"/>
    <cellStyle name="Normal 9 10 2 6" xfId="37293" xr:uid="{BB167B91-9A0B-42D8-B49E-42EA95641CAC}"/>
    <cellStyle name="Normal 9 10 3" xfId="37294" xr:uid="{F99263A6-1590-4591-AD83-96DFE9311F20}"/>
    <cellStyle name="Normal 9 10 3 2" xfId="37295" xr:uid="{F7197BD7-5C5F-4722-A9CD-590690AB5820}"/>
    <cellStyle name="Normal 9 10 3 3" xfId="37296" xr:uid="{2B0BE8F7-0579-4227-8567-31812638C574}"/>
    <cellStyle name="Normal 9 10 3 4" xfId="37297" xr:uid="{5B0B79FA-442F-4464-A748-02DE02FD1EE3}"/>
    <cellStyle name="Normal 9 10 3 5" xfId="37298" xr:uid="{72B4FFBB-C0FB-4413-AA60-92493B032FA3}"/>
    <cellStyle name="Normal 9 10 3 6" xfId="37299" xr:uid="{D4713CD2-FF93-4554-B925-AF1C5E98F8E6}"/>
    <cellStyle name="Normal 9 10 4" xfId="37300" xr:uid="{2E13D733-8B89-41A6-8C2F-3927DC49F52B}"/>
    <cellStyle name="Normal 9 10 4 2" xfId="37301" xr:uid="{A3E39B2B-9E86-4B66-83C9-ACB98F39131F}"/>
    <cellStyle name="Normal 9 10 4 3" xfId="37302" xr:uid="{D573FDB4-2AEE-40DA-BE49-195236F5390D}"/>
    <cellStyle name="Normal 9 10 4 4" xfId="37303" xr:uid="{A0BD4E03-8DCC-43DE-9051-7EA8F3154C9D}"/>
    <cellStyle name="Normal 9 10 4 5" xfId="37304" xr:uid="{DF4897F5-C931-4887-81C4-10B764BEA3D6}"/>
    <cellStyle name="Normal 9 10 4 6" xfId="37305" xr:uid="{5A7DAADF-8D77-40AD-A000-9E30D6B17247}"/>
    <cellStyle name="Normal 9 10 5" xfId="37306" xr:uid="{D4C01858-4B55-44AB-AF0D-9C7F0F2D5ACA}"/>
    <cellStyle name="Normal 9 10 5 2" xfId="37307" xr:uid="{08333C29-2E8B-4A36-9A8A-9FE9D0F464A6}"/>
    <cellStyle name="Normal 9 10 5 3" xfId="37308" xr:uid="{AE8CDF3C-1645-44ED-851F-E386D3D7528C}"/>
    <cellStyle name="Normal 9 10 5 4" xfId="37309" xr:uid="{7A148368-BEC3-4473-83B3-7F245ECB6514}"/>
    <cellStyle name="Normal 9 10 5 5" xfId="37310" xr:uid="{7DEEB376-1DAE-4A0A-88BE-E280EF8230F9}"/>
    <cellStyle name="Normal 9 10 5 6" xfId="37311" xr:uid="{F4A757B4-806E-4F64-AC33-4C24D5276408}"/>
    <cellStyle name="Normal 9 10 6" xfId="37312" xr:uid="{ECFE4856-0766-4CA8-AA4E-02BFF31087F8}"/>
    <cellStyle name="Normal 9 10 6 2" xfId="37313" xr:uid="{DD4D5B0A-DEC2-42B7-B920-B423CBCC1CF0}"/>
    <cellStyle name="Normal 9 10 6 3" xfId="37314" xr:uid="{0BC6A765-3898-4352-80B3-31A8A1A532D0}"/>
    <cellStyle name="Normal 9 10 6 4" xfId="37315" xr:uid="{86B2A64D-9693-4E7E-83EA-BEFF43BFCB34}"/>
    <cellStyle name="Normal 9 10 6 5" xfId="37316" xr:uid="{7EADB680-5F1F-4C80-A163-1942518B5EAA}"/>
    <cellStyle name="Normal 9 10 6 6" xfId="37317" xr:uid="{765A36F8-BED6-4137-A38F-DB75AAB4F1A7}"/>
    <cellStyle name="Normal 9 10 7" xfId="37318" xr:uid="{2BDA2714-E4AC-48DC-9105-17CF49AFF312}"/>
    <cellStyle name="Normal 9 10 7 2" xfId="37319" xr:uid="{4DE41FF1-1F80-4538-8538-F708152C1334}"/>
    <cellStyle name="Normal 9 10 7 3" xfId="37320" xr:uid="{5B917B00-A293-4B99-9908-6F7ADB7646E1}"/>
    <cellStyle name="Normal 9 10 7 4" xfId="37321" xr:uid="{8B8653DE-AC9D-45E0-BF1C-9E64F93A114C}"/>
    <cellStyle name="Normal 9 10 7 5" xfId="37322" xr:uid="{1E112AF0-8C48-4BFB-A6E8-18FCCEFD49B0}"/>
    <cellStyle name="Normal 9 10 7 6" xfId="37323" xr:uid="{91367644-85FD-4CEB-A1BD-A0BE1BB6D047}"/>
    <cellStyle name="Normal 9 10 8" xfId="37324" xr:uid="{21D62F3D-30C9-46A8-AE08-A16A55F98D77}"/>
    <cellStyle name="Normal 9 10 8 2" xfId="37325" xr:uid="{902CEB71-B619-4DDF-80E7-8755F1C153A1}"/>
    <cellStyle name="Normal 9 10 8 3" xfId="37326" xr:uid="{59C93044-45BA-48BD-B8DF-969BAB9614E9}"/>
    <cellStyle name="Normal 9 10 8 4" xfId="37327" xr:uid="{7BEAA731-7628-4344-A771-B995DAA4AAF7}"/>
    <cellStyle name="Normal 9 10 8 5" xfId="37328" xr:uid="{2BC91A50-490B-4559-80FE-F0D64ECE4F14}"/>
    <cellStyle name="Normal 9 10 8 6" xfId="37329" xr:uid="{5F9D37AA-6F2C-43A1-B30B-DB82A4F91347}"/>
    <cellStyle name="Normal 9 10 9" xfId="37330" xr:uid="{2B37D426-BE0C-4261-B412-116EA46A2AB1}"/>
    <cellStyle name="Normal 9 11" xfId="37331" xr:uid="{E0C55455-BD52-4604-9455-D3A66997644E}"/>
    <cellStyle name="Normal 9 11 10" xfId="37332" xr:uid="{D39B4F4A-7365-4F3C-87AF-CB9CF8289744}"/>
    <cellStyle name="Normal 9 11 11" xfId="37333" xr:uid="{E7DAAD8C-8D8C-41F3-88B1-F1370B17D50E}"/>
    <cellStyle name="Normal 9 11 12" xfId="37334" xr:uid="{A73B38B0-FCB3-4213-855C-A3A2A0C42E0F}"/>
    <cellStyle name="Normal 9 11 13" xfId="37335" xr:uid="{E97731CB-4FB9-4167-B514-0D9C20C1D176}"/>
    <cellStyle name="Normal 9 11 2" xfId="37336" xr:uid="{879C3E49-B299-4176-A177-41A8A5E9A705}"/>
    <cellStyle name="Normal 9 11 2 2" xfId="37337" xr:uid="{C61482B3-5AFD-4AE3-9924-2F340CF81D51}"/>
    <cellStyle name="Normal 9 11 2 3" xfId="37338" xr:uid="{3441443A-12B1-4A5A-811E-EEA3E5E2F446}"/>
    <cellStyle name="Normal 9 11 2 4" xfId="37339" xr:uid="{F379B31D-B317-4C77-A9AC-2ECE73361914}"/>
    <cellStyle name="Normal 9 11 2 5" xfId="37340" xr:uid="{4DA450CE-85C9-45F7-9982-669F98F3DD82}"/>
    <cellStyle name="Normal 9 11 2 6" xfId="37341" xr:uid="{099BB58F-C598-4CAC-A311-B69FF7C0946D}"/>
    <cellStyle name="Normal 9 11 3" xfId="37342" xr:uid="{5FB783C8-8A14-4F3E-843F-F83570E78E39}"/>
    <cellStyle name="Normal 9 11 3 2" xfId="37343" xr:uid="{BB576602-5A1F-46D6-AFB5-6FC88894CB15}"/>
    <cellStyle name="Normal 9 11 3 3" xfId="37344" xr:uid="{12DFB6B9-DE54-4AA3-85AA-FAC17CA36CCC}"/>
    <cellStyle name="Normal 9 11 3 4" xfId="37345" xr:uid="{F0CF9450-3CFE-4342-A07C-ACF954D1981C}"/>
    <cellStyle name="Normal 9 11 3 5" xfId="37346" xr:uid="{6149B7DE-EE94-4A33-AE81-B8C7C8CFFCA3}"/>
    <cellStyle name="Normal 9 11 3 6" xfId="37347" xr:uid="{84932CF7-51C7-4866-9C39-592508EA6B2E}"/>
    <cellStyle name="Normal 9 11 4" xfId="37348" xr:uid="{09DC84CB-87E6-4BCA-A470-E70C5C6A0DBF}"/>
    <cellStyle name="Normal 9 11 4 2" xfId="37349" xr:uid="{B327459A-00E0-4226-8A44-38B2FE66ED67}"/>
    <cellStyle name="Normal 9 11 4 3" xfId="37350" xr:uid="{5FA4CCF4-B703-4D20-88FD-93C530558510}"/>
    <cellStyle name="Normal 9 11 4 4" xfId="37351" xr:uid="{51ADBA24-9DC8-47FC-AC1C-56029B9BBD99}"/>
    <cellStyle name="Normal 9 11 4 5" xfId="37352" xr:uid="{94592F41-EBBD-44F2-B52C-4B46707A20D1}"/>
    <cellStyle name="Normal 9 11 4 6" xfId="37353" xr:uid="{DB8B1950-FC7E-4A82-8A09-FD1730CF24E9}"/>
    <cellStyle name="Normal 9 11 5" xfId="37354" xr:uid="{41C65B7C-FB38-4DA5-9562-CD0995DC86C8}"/>
    <cellStyle name="Normal 9 11 5 2" xfId="37355" xr:uid="{D2D14FF9-4D58-4084-8AFA-F512A91B6B79}"/>
    <cellStyle name="Normal 9 11 5 3" xfId="37356" xr:uid="{3FEA9FE3-9538-4F87-9ACF-363AB742D2EF}"/>
    <cellStyle name="Normal 9 11 5 4" xfId="37357" xr:uid="{972DE5EC-791D-446C-9269-DBD5E29D50A0}"/>
    <cellStyle name="Normal 9 11 5 5" xfId="37358" xr:uid="{010D75FE-E70A-4A94-9D02-162B9F1315A2}"/>
    <cellStyle name="Normal 9 11 5 6" xfId="37359" xr:uid="{85A72370-28E7-4E07-8F14-D43E20B42667}"/>
    <cellStyle name="Normal 9 11 6" xfId="37360" xr:uid="{67995BBF-3E63-48D6-AF7E-9111F9E4370D}"/>
    <cellStyle name="Normal 9 11 6 2" xfId="37361" xr:uid="{69FF2A8C-6CF8-4A21-997D-F7C30DBB421F}"/>
    <cellStyle name="Normal 9 11 6 3" xfId="37362" xr:uid="{8BD77630-4EC0-486F-B97A-D9B8CBF0D36B}"/>
    <cellStyle name="Normal 9 11 6 4" xfId="37363" xr:uid="{D6B34A16-53E6-408D-A48A-0D61C8BF012B}"/>
    <cellStyle name="Normal 9 11 6 5" xfId="37364" xr:uid="{68D095CA-DEE9-4C8F-8358-B570CF312AAD}"/>
    <cellStyle name="Normal 9 11 6 6" xfId="37365" xr:uid="{845EF63D-D911-440F-8786-5F4970BDC330}"/>
    <cellStyle name="Normal 9 11 7" xfId="37366" xr:uid="{A19A4FE5-0353-441C-A8C2-5845248613D2}"/>
    <cellStyle name="Normal 9 11 7 2" xfId="37367" xr:uid="{4CDA7CC0-53E4-4303-81A2-A016C4C6363A}"/>
    <cellStyle name="Normal 9 11 7 3" xfId="37368" xr:uid="{5EAFD0CB-5FDA-4913-AAF6-613BC48A4738}"/>
    <cellStyle name="Normal 9 11 7 4" xfId="37369" xr:uid="{4CF8AB72-42EA-4E4A-A2C7-189E21A296B6}"/>
    <cellStyle name="Normal 9 11 7 5" xfId="37370" xr:uid="{86C1D312-7D6D-4020-962A-B5A2670B3A1C}"/>
    <cellStyle name="Normal 9 11 7 6" xfId="37371" xr:uid="{59132027-4317-4071-82A3-45FAC88D2A48}"/>
    <cellStyle name="Normal 9 11 8" xfId="37372" xr:uid="{B234EA35-2983-4601-81A8-E852F336D540}"/>
    <cellStyle name="Normal 9 11 8 2" xfId="37373" xr:uid="{E7CFA28A-3251-46AE-AF70-BEDEF97EE267}"/>
    <cellStyle name="Normal 9 11 8 3" xfId="37374" xr:uid="{6DBE35ED-F17E-442D-94EE-180601B3D1DB}"/>
    <cellStyle name="Normal 9 11 8 4" xfId="37375" xr:uid="{D1EB7C6E-0277-4891-AC75-1F49E6028F12}"/>
    <cellStyle name="Normal 9 11 8 5" xfId="37376" xr:uid="{163965F3-94FD-4F61-B6F6-337972D5D469}"/>
    <cellStyle name="Normal 9 11 8 6" xfId="37377" xr:uid="{FAF07B22-4A40-41BD-BD58-65DC6AFDD6F2}"/>
    <cellStyle name="Normal 9 11 9" xfId="37378" xr:uid="{89D00F18-2A8F-4943-A70B-C4B9548F5885}"/>
    <cellStyle name="Normal 9 12" xfId="37379" xr:uid="{B430E9E7-1D7D-440C-BA73-1184A50D4D9B}"/>
    <cellStyle name="Normal 9 12 10" xfId="37380" xr:uid="{EBC8FF55-5101-4375-8FEA-A97918DD5D62}"/>
    <cellStyle name="Normal 9 12 11" xfId="37381" xr:uid="{9D64BFFB-8FD3-4943-A49E-54B35BD7EB5B}"/>
    <cellStyle name="Normal 9 12 12" xfId="37382" xr:uid="{8C3377AD-2A82-4E4D-96C8-7543841585BD}"/>
    <cellStyle name="Normal 9 12 13" xfId="37383" xr:uid="{6F97F199-EE68-45C4-8462-827366E59590}"/>
    <cellStyle name="Normal 9 12 2" xfId="37384" xr:uid="{D074B17E-B2AB-4ADA-B130-AA27D138BFF2}"/>
    <cellStyle name="Normal 9 12 2 2" xfId="37385" xr:uid="{CF0E194C-4B20-4D04-A38E-0AA606E699E6}"/>
    <cellStyle name="Normal 9 12 2 3" xfId="37386" xr:uid="{EC0B1FC3-4D4A-43B8-98C6-4DFFA7C21AE8}"/>
    <cellStyle name="Normal 9 12 2 4" xfId="37387" xr:uid="{D02FA431-9F46-4445-9D19-01D14488318B}"/>
    <cellStyle name="Normal 9 12 2 5" xfId="37388" xr:uid="{19CB3D59-23C7-42FA-A8D2-9D6E0DBCC080}"/>
    <cellStyle name="Normal 9 12 2 6" xfId="37389" xr:uid="{92DC85AC-0208-4117-86D5-38AD6D87CBB0}"/>
    <cellStyle name="Normal 9 12 3" xfId="37390" xr:uid="{5631A70D-1BE1-4A65-8967-8B73F66C69F8}"/>
    <cellStyle name="Normal 9 12 3 2" xfId="37391" xr:uid="{469F5610-FBBA-4A3A-98EC-7DAC6597DBCE}"/>
    <cellStyle name="Normal 9 12 3 3" xfId="37392" xr:uid="{55FA1365-7E9A-4D75-AA9E-03D6EE4D9F42}"/>
    <cellStyle name="Normal 9 12 3 4" xfId="37393" xr:uid="{3C52C07C-95F4-473A-8AE0-370602AA1A56}"/>
    <cellStyle name="Normal 9 12 3 5" xfId="37394" xr:uid="{D9D45D0A-50C6-4E96-8296-5F28BD88A547}"/>
    <cellStyle name="Normal 9 12 3 6" xfId="37395" xr:uid="{7173246E-ECCA-43C6-A48E-B13C22B11C0F}"/>
    <cellStyle name="Normal 9 12 4" xfId="37396" xr:uid="{E21AF47C-1FBE-4CEA-B877-A7CC8A9563A2}"/>
    <cellStyle name="Normal 9 12 4 2" xfId="37397" xr:uid="{001D56C7-579E-49B4-9DB6-7D608D2C5B01}"/>
    <cellStyle name="Normal 9 12 4 3" xfId="37398" xr:uid="{DB434525-E45E-48DC-B5B9-A43FFCFE25D1}"/>
    <cellStyle name="Normal 9 12 4 4" xfId="37399" xr:uid="{2E390044-1DA1-40C8-A4AA-3E9E55A2953B}"/>
    <cellStyle name="Normal 9 12 4 5" xfId="37400" xr:uid="{9DA91C49-22CC-49EA-8C3C-B34F9A081137}"/>
    <cellStyle name="Normal 9 12 4 6" xfId="37401" xr:uid="{C6AB80EA-57A4-47E2-82A4-CFCC28753E02}"/>
    <cellStyle name="Normal 9 12 5" xfId="37402" xr:uid="{D8139061-7B34-4F3E-B8E9-CBF948DA4ADA}"/>
    <cellStyle name="Normal 9 12 5 2" xfId="37403" xr:uid="{AE85593A-6DF8-4F54-97E5-A30351EC5183}"/>
    <cellStyle name="Normal 9 12 5 3" xfId="37404" xr:uid="{EFD0D647-846C-4719-A99E-3A42E8951CDB}"/>
    <cellStyle name="Normal 9 12 5 4" xfId="37405" xr:uid="{A2E3BE4E-07B0-43DF-9624-5D54D818576F}"/>
    <cellStyle name="Normal 9 12 5 5" xfId="37406" xr:uid="{FCDC46A3-DBD8-4B5D-AFDB-294684CE99D8}"/>
    <cellStyle name="Normal 9 12 5 6" xfId="37407" xr:uid="{B2567152-68B3-427D-882C-0D307EE9EBBF}"/>
    <cellStyle name="Normal 9 12 6" xfId="37408" xr:uid="{EC3097F9-1ED1-4753-AB67-C2C860B85D55}"/>
    <cellStyle name="Normal 9 12 6 2" xfId="37409" xr:uid="{1F8E5ED6-13DC-499B-ABE4-CA8704E63FC2}"/>
    <cellStyle name="Normal 9 12 6 3" xfId="37410" xr:uid="{6B6F2A7B-C2D2-4BCF-9BF0-D07B8A184003}"/>
    <cellStyle name="Normal 9 12 6 4" xfId="37411" xr:uid="{C92A73E0-8A97-4420-97F4-C2F41ADD5506}"/>
    <cellStyle name="Normal 9 12 6 5" xfId="37412" xr:uid="{E7A89920-AD9F-4235-9C14-CE8999405B2F}"/>
    <cellStyle name="Normal 9 12 6 6" xfId="37413" xr:uid="{F0FA22BD-18FF-4A31-B49D-C90F5EE3B0C4}"/>
    <cellStyle name="Normal 9 12 7" xfId="37414" xr:uid="{88138572-265C-49AA-90D4-0792461F1EAC}"/>
    <cellStyle name="Normal 9 12 7 2" xfId="37415" xr:uid="{4B2810E7-04B6-4148-B79E-2756A4F6F2AE}"/>
    <cellStyle name="Normal 9 12 7 3" xfId="37416" xr:uid="{C6EDB24E-4E2A-4745-8D1D-97DC66E89319}"/>
    <cellStyle name="Normal 9 12 7 4" xfId="37417" xr:uid="{DFCE62D7-B52A-4C4D-98C9-029EFF65C0A0}"/>
    <cellStyle name="Normal 9 12 7 5" xfId="37418" xr:uid="{05A3AF2C-8AC4-4171-8E9B-33844FC8D888}"/>
    <cellStyle name="Normal 9 12 7 6" xfId="37419" xr:uid="{4758FDAB-8A2B-430B-A20D-D9ABBE62BD0D}"/>
    <cellStyle name="Normal 9 12 8" xfId="37420" xr:uid="{2D69C52F-9928-4665-B21E-DCC77D3C82B1}"/>
    <cellStyle name="Normal 9 12 8 2" xfId="37421" xr:uid="{24B7B84E-7CD9-40FF-99C0-05245FE8FAEF}"/>
    <cellStyle name="Normal 9 12 8 3" xfId="37422" xr:uid="{E5E70C18-2291-44B3-A8B8-32918F0B1A95}"/>
    <cellStyle name="Normal 9 12 8 4" xfId="37423" xr:uid="{3B7E879E-3BD5-4F6C-B6C7-DFC5C8BC9A1B}"/>
    <cellStyle name="Normal 9 12 8 5" xfId="37424" xr:uid="{241D5F34-7543-4C84-9878-D8920A347A39}"/>
    <cellStyle name="Normal 9 12 8 6" xfId="37425" xr:uid="{0D759AE3-853C-4BDD-9284-A2299F11CFA3}"/>
    <cellStyle name="Normal 9 12 9" xfId="37426" xr:uid="{D229E8AA-87A8-4F40-B4EF-789DB0928989}"/>
    <cellStyle name="Normal 9 13" xfId="37427" xr:uid="{CD7580B4-EB43-4681-9EA0-FC7EF1CA81CD}"/>
    <cellStyle name="Normal 9 13 10" xfId="37428" xr:uid="{463837B0-3978-4B34-9C67-94052537CEFA}"/>
    <cellStyle name="Normal 9 13 11" xfId="37429" xr:uid="{1EBCC256-7594-42BC-A895-B59EE5718EBE}"/>
    <cellStyle name="Normal 9 13 12" xfId="37430" xr:uid="{B3145082-F38C-4066-91B4-884C8A3F588D}"/>
    <cellStyle name="Normal 9 13 13" xfId="37431" xr:uid="{E766AAAD-BF21-492D-BFEE-1F4EEE0FF5C6}"/>
    <cellStyle name="Normal 9 13 2" xfId="37432" xr:uid="{20FACD96-53CF-4C96-999C-0342BB4D150A}"/>
    <cellStyle name="Normal 9 13 2 2" xfId="37433" xr:uid="{CA5CA8B4-F85C-4A67-AD2E-40027340949B}"/>
    <cellStyle name="Normal 9 13 2 3" xfId="37434" xr:uid="{B789A597-9DD6-4F6A-A534-63A1A1588111}"/>
    <cellStyle name="Normal 9 13 2 4" xfId="37435" xr:uid="{2B2F63A4-3AC2-4461-83B2-4DE3D87CDE29}"/>
    <cellStyle name="Normal 9 13 2 5" xfId="37436" xr:uid="{B25364FD-3364-4BF2-8665-EF8E8ED33A47}"/>
    <cellStyle name="Normal 9 13 2 6" xfId="37437" xr:uid="{0BFFD000-8F6B-40B9-96AD-DF1A32F84D73}"/>
    <cellStyle name="Normal 9 13 3" xfId="37438" xr:uid="{653CAF08-01DE-4ED6-ABF2-249B96114DB2}"/>
    <cellStyle name="Normal 9 13 3 2" xfId="37439" xr:uid="{117540E8-CA2E-4CF3-8120-13CDECA21DA4}"/>
    <cellStyle name="Normal 9 13 3 3" xfId="37440" xr:uid="{D40BF536-2B33-4F4D-8200-A0EBFA62CF1C}"/>
    <cellStyle name="Normal 9 13 3 4" xfId="37441" xr:uid="{303CDDF4-3108-497D-9B78-5CFE4A2C344A}"/>
    <cellStyle name="Normal 9 13 3 5" xfId="37442" xr:uid="{B53AF6FC-41A5-4BFE-8235-B4D18FCD4953}"/>
    <cellStyle name="Normal 9 13 3 6" xfId="37443" xr:uid="{D36B86ED-716D-44D9-B067-DC3ADA4AD00E}"/>
    <cellStyle name="Normal 9 13 4" xfId="37444" xr:uid="{900C2C5B-A7F6-4197-A583-BEBDE5AEC8C5}"/>
    <cellStyle name="Normal 9 13 4 2" xfId="37445" xr:uid="{6FDDC467-3081-41A7-BE39-77E8CC520811}"/>
    <cellStyle name="Normal 9 13 4 3" xfId="37446" xr:uid="{01D0C035-0568-49BD-803F-027544F564DA}"/>
    <cellStyle name="Normal 9 13 4 4" xfId="37447" xr:uid="{4A68422B-D9E6-4BDE-8465-766252964287}"/>
    <cellStyle name="Normal 9 13 4 5" xfId="37448" xr:uid="{18EAFF90-EBCE-45D5-A5B8-C162C1527B84}"/>
    <cellStyle name="Normal 9 13 4 6" xfId="37449" xr:uid="{6F6CBFD8-9704-4384-AFBB-A90FABD003B4}"/>
    <cellStyle name="Normal 9 13 5" xfId="37450" xr:uid="{2B6217A0-7921-480E-B4FD-F22F74EF462F}"/>
    <cellStyle name="Normal 9 13 5 2" xfId="37451" xr:uid="{DF200BF5-5FA8-4512-BE1C-8B3500C87F06}"/>
    <cellStyle name="Normal 9 13 5 3" xfId="37452" xr:uid="{BA4D866A-A6BD-47EB-B571-CBC1D031E5DC}"/>
    <cellStyle name="Normal 9 13 5 4" xfId="37453" xr:uid="{55E25D7E-D161-42AF-9269-45EE744D832F}"/>
    <cellStyle name="Normal 9 13 5 5" xfId="37454" xr:uid="{19DB5B62-205E-4FBF-870F-527839237303}"/>
    <cellStyle name="Normal 9 13 5 6" xfId="37455" xr:uid="{E8A558FA-9145-4197-9A97-CDCE11FD7AE8}"/>
    <cellStyle name="Normal 9 13 6" xfId="37456" xr:uid="{72ABA5B1-7B04-48AE-9EE2-BAA2780E3089}"/>
    <cellStyle name="Normal 9 13 6 2" xfId="37457" xr:uid="{F43C71DD-EDED-42F6-B2DA-67259843F98B}"/>
    <cellStyle name="Normal 9 13 6 3" xfId="37458" xr:uid="{CD9A7BB8-F4DC-458F-BEC6-F87F0297257C}"/>
    <cellStyle name="Normal 9 13 6 4" xfId="37459" xr:uid="{6E5E3075-7967-419F-BD60-93936197AF2C}"/>
    <cellStyle name="Normal 9 13 6 5" xfId="37460" xr:uid="{4BB78C82-A9D6-4F91-B9D9-F02C309B4CC2}"/>
    <cellStyle name="Normal 9 13 6 6" xfId="37461" xr:uid="{23F2AD78-9D4F-4FF0-951E-C8318485BA8D}"/>
    <cellStyle name="Normal 9 13 7" xfId="37462" xr:uid="{A8F24F59-DD52-4C04-929D-98E8AE625A4D}"/>
    <cellStyle name="Normal 9 13 7 2" xfId="37463" xr:uid="{62D568DB-4B2A-4072-B62F-AA819CCF6BA5}"/>
    <cellStyle name="Normal 9 13 7 3" xfId="37464" xr:uid="{3F81C2E1-884C-435D-BFDC-0BD2BC4CC39C}"/>
    <cellStyle name="Normal 9 13 7 4" xfId="37465" xr:uid="{B23D4D36-3711-42C4-B092-641FA038670E}"/>
    <cellStyle name="Normal 9 13 7 5" xfId="37466" xr:uid="{565A763D-3A33-451E-8F7F-8E2F19BE0965}"/>
    <cellStyle name="Normal 9 13 7 6" xfId="37467" xr:uid="{F060BBB9-628B-4C4D-85BB-4233C63B6644}"/>
    <cellStyle name="Normal 9 13 8" xfId="37468" xr:uid="{5E112C0D-3C73-4DD9-B57D-7D8014AFC8E7}"/>
    <cellStyle name="Normal 9 13 8 2" xfId="37469" xr:uid="{0B285134-8B3D-4FAA-83A8-F1B034F7F4E5}"/>
    <cellStyle name="Normal 9 13 8 3" xfId="37470" xr:uid="{4A390E21-AA69-43AC-B2A3-3FCD2B0940D1}"/>
    <cellStyle name="Normal 9 13 8 4" xfId="37471" xr:uid="{11FCB553-5527-4D41-8AD4-AF288722622A}"/>
    <cellStyle name="Normal 9 13 8 5" xfId="37472" xr:uid="{80EEC6C3-1A6B-4F45-9C53-F748361244E4}"/>
    <cellStyle name="Normal 9 13 8 6" xfId="37473" xr:uid="{DFE94411-DC56-4D86-9606-170EB5DAD308}"/>
    <cellStyle name="Normal 9 13 9" xfId="37474" xr:uid="{77092549-CDB9-4D2A-A7C3-563EB96C30A9}"/>
    <cellStyle name="Normal 9 14" xfId="37475" xr:uid="{5006674C-6F6B-4A09-90A7-88A22BC09AB0}"/>
    <cellStyle name="Normal 9 14 10" xfId="37476" xr:uid="{953DC4AE-5892-4B0C-AD0A-63FAD0E1093C}"/>
    <cellStyle name="Normal 9 14 11" xfId="37477" xr:uid="{CEDC161D-C003-4CCD-AF16-EDA600CDB820}"/>
    <cellStyle name="Normal 9 14 12" xfId="37478" xr:uid="{2BC5AE04-427C-4F67-A982-A69BED4DAD8A}"/>
    <cellStyle name="Normal 9 14 13" xfId="37479" xr:uid="{35099F01-A3EF-4A59-923D-FCFAA6008047}"/>
    <cellStyle name="Normal 9 14 2" xfId="37480" xr:uid="{79304AB5-EC23-45FF-B7EB-C4F59C33DC85}"/>
    <cellStyle name="Normal 9 14 2 2" xfId="37481" xr:uid="{94AB921E-1AB6-412A-9F61-DBFFA479E8B9}"/>
    <cellStyle name="Normal 9 14 2 3" xfId="37482" xr:uid="{81F141D0-71A6-4CA1-9E63-CCCC18027AC3}"/>
    <cellStyle name="Normal 9 14 2 4" xfId="37483" xr:uid="{00AB5062-E8E1-4D68-BB80-B3C15CF65B99}"/>
    <cellStyle name="Normal 9 14 2 5" xfId="37484" xr:uid="{41299940-7814-45FB-AC9A-5B81E6B3AD76}"/>
    <cellStyle name="Normal 9 14 2 6" xfId="37485" xr:uid="{DC7248C3-7CBC-4765-8C5C-33CC26F66920}"/>
    <cellStyle name="Normal 9 14 3" xfId="37486" xr:uid="{13F12E0F-5FBB-4A68-85B4-A0B5F95AE091}"/>
    <cellStyle name="Normal 9 14 3 2" xfId="37487" xr:uid="{35184FF5-3D6C-4018-98B2-8C31E6533BEA}"/>
    <cellStyle name="Normal 9 14 3 3" xfId="37488" xr:uid="{ED5D2FE5-D027-4357-ACC8-F6663D8BC4E6}"/>
    <cellStyle name="Normal 9 14 3 4" xfId="37489" xr:uid="{0D58728F-547E-430C-ABFE-E4D95791335F}"/>
    <cellStyle name="Normal 9 14 3 5" xfId="37490" xr:uid="{75253BAD-EAAE-49ED-84FE-6B2C4756A02D}"/>
    <cellStyle name="Normal 9 14 3 6" xfId="37491" xr:uid="{36513051-0FFC-4672-A03D-5C5A7AE58FF4}"/>
    <cellStyle name="Normal 9 14 4" xfId="37492" xr:uid="{CEEC8BE1-7469-4069-93BC-8D46DECDB0A7}"/>
    <cellStyle name="Normal 9 14 4 2" xfId="37493" xr:uid="{66F574A0-DB71-4B13-A905-4C549AD8948C}"/>
    <cellStyle name="Normal 9 14 4 3" xfId="37494" xr:uid="{4E287A95-B877-40AD-9760-ACF50C85E304}"/>
    <cellStyle name="Normal 9 14 4 4" xfId="37495" xr:uid="{34D41131-E972-40D1-8874-BCE84DFCCE8E}"/>
    <cellStyle name="Normal 9 14 4 5" xfId="37496" xr:uid="{CB9E2C00-BE3B-40F1-A5C4-C77CFF976420}"/>
    <cellStyle name="Normal 9 14 4 6" xfId="37497" xr:uid="{2041978D-DBC3-425E-9FFC-57D217595419}"/>
    <cellStyle name="Normal 9 14 5" xfId="37498" xr:uid="{4567CDAB-E0F7-4873-9684-D32F403C40D9}"/>
    <cellStyle name="Normal 9 14 5 2" xfId="37499" xr:uid="{3118CB99-9020-4636-8CE9-768EBC91B2F6}"/>
    <cellStyle name="Normal 9 14 5 3" xfId="37500" xr:uid="{2963DC21-61E7-44C3-91C5-727E09451380}"/>
    <cellStyle name="Normal 9 14 5 4" xfId="37501" xr:uid="{0359BD08-F815-46FE-BC0B-12B17917BE09}"/>
    <cellStyle name="Normal 9 14 5 5" xfId="37502" xr:uid="{321DC17D-A7FB-4BFF-BA5E-78A6FE335686}"/>
    <cellStyle name="Normal 9 14 5 6" xfId="37503" xr:uid="{61B73577-E163-4F0B-9D26-96961AACC2CA}"/>
    <cellStyle name="Normal 9 14 6" xfId="37504" xr:uid="{8851202E-FF92-427F-B1F7-665BB8B12EF9}"/>
    <cellStyle name="Normal 9 14 6 2" xfId="37505" xr:uid="{36FEF86F-F34C-4FE6-B619-AB50F9A201FF}"/>
    <cellStyle name="Normal 9 14 6 3" xfId="37506" xr:uid="{BFA5057C-EEB8-48A7-9C8D-3447E311A31C}"/>
    <cellStyle name="Normal 9 14 6 4" xfId="37507" xr:uid="{2CD09539-F83D-4D4C-8D63-244AC0F2D2D6}"/>
    <cellStyle name="Normal 9 14 6 5" xfId="37508" xr:uid="{095C4CD7-996F-4914-A6D3-9FEAB0A7CF0A}"/>
    <cellStyle name="Normal 9 14 6 6" xfId="37509" xr:uid="{9D41CAC1-4C0A-4239-AC82-DB50BF0B6FC8}"/>
    <cellStyle name="Normal 9 14 7" xfId="37510" xr:uid="{E9E5A040-A54F-4CD3-9259-4D86EA4F311A}"/>
    <cellStyle name="Normal 9 14 7 2" xfId="37511" xr:uid="{C35713DB-54F3-4F95-96D3-7BE88B8BD999}"/>
    <cellStyle name="Normal 9 14 7 3" xfId="37512" xr:uid="{423A19CE-0CC8-47B8-A473-8AFC6953FA89}"/>
    <cellStyle name="Normal 9 14 7 4" xfId="37513" xr:uid="{E218C75D-57D0-49A3-AC7F-986120235CAD}"/>
    <cellStyle name="Normal 9 14 7 5" xfId="37514" xr:uid="{076C0062-B2F4-451F-94D2-8D341DD02487}"/>
    <cellStyle name="Normal 9 14 7 6" xfId="37515" xr:uid="{F21CF1A7-8F3D-4F52-A28E-2C1C307D496B}"/>
    <cellStyle name="Normal 9 14 8" xfId="37516" xr:uid="{1AB00589-E637-440D-B280-F6D9AB63FAFA}"/>
    <cellStyle name="Normal 9 14 8 2" xfId="37517" xr:uid="{DB3564A2-B318-4DEF-AF2B-7D6D9A6FB034}"/>
    <cellStyle name="Normal 9 14 8 3" xfId="37518" xr:uid="{28FCF75B-04C0-451E-AC51-E4B62ED4276F}"/>
    <cellStyle name="Normal 9 14 8 4" xfId="37519" xr:uid="{D05785A3-29E9-4230-9E1E-600023CF00D1}"/>
    <cellStyle name="Normal 9 14 8 5" xfId="37520" xr:uid="{CCC5F7A9-B3CC-4380-ABEB-18B8D343E4A9}"/>
    <cellStyle name="Normal 9 14 8 6" xfId="37521" xr:uid="{05136671-E9BA-498A-A2C3-355AA52ED5BD}"/>
    <cellStyle name="Normal 9 14 9" xfId="37522" xr:uid="{5CA867AA-5D64-4DD7-8D26-E5540F7A51F1}"/>
    <cellStyle name="Normal 9 15" xfId="37523" xr:uid="{05039A1A-F180-40A5-8375-C3E84CC6B3FE}"/>
    <cellStyle name="Normal 9 15 10" xfId="37524" xr:uid="{0B5BF406-F404-4CC3-BF59-AB096842C88D}"/>
    <cellStyle name="Normal 9 15 11" xfId="37525" xr:uid="{CC987487-C6DB-48BF-B43C-DC6701E07A65}"/>
    <cellStyle name="Normal 9 15 12" xfId="37526" xr:uid="{57A704F4-BA77-4233-B0DC-4449AA6C06E8}"/>
    <cellStyle name="Normal 9 15 13" xfId="37527" xr:uid="{DEEC00B4-E8E3-4165-9D53-8FB7F837C559}"/>
    <cellStyle name="Normal 9 15 2" xfId="37528" xr:uid="{F14DC39C-430C-452B-BF69-B4B0C3544082}"/>
    <cellStyle name="Normal 9 15 2 2" xfId="37529" xr:uid="{CE07615F-2FDA-4A67-8937-185FD68DB9AB}"/>
    <cellStyle name="Normal 9 15 2 3" xfId="37530" xr:uid="{9A08159F-9FDF-4EBE-AB8E-F996DD254A58}"/>
    <cellStyle name="Normal 9 15 2 4" xfId="37531" xr:uid="{DAD9DB9F-C99A-40E1-953F-91EF3F8C3F05}"/>
    <cellStyle name="Normal 9 15 2 5" xfId="37532" xr:uid="{221BFB26-D654-4736-8A64-261BB7C317D0}"/>
    <cellStyle name="Normal 9 15 2 6" xfId="37533" xr:uid="{1E575FEF-210E-421A-8808-C07A1C89FC73}"/>
    <cellStyle name="Normal 9 15 3" xfId="37534" xr:uid="{C16D8368-1D2F-48C2-BDBB-F2BA67D3E406}"/>
    <cellStyle name="Normal 9 15 3 2" xfId="37535" xr:uid="{AE0F6F68-B9DE-4873-8790-2FBF4F7D6058}"/>
    <cellStyle name="Normal 9 15 3 3" xfId="37536" xr:uid="{BE09E261-4D6C-45F4-BAE6-B92D624DF7F3}"/>
    <cellStyle name="Normal 9 15 3 4" xfId="37537" xr:uid="{5A44E9B0-FEDB-491D-A1FF-58DA481B4313}"/>
    <cellStyle name="Normal 9 15 3 5" xfId="37538" xr:uid="{A42A1DD3-0775-48D1-A5C5-D145C71007D1}"/>
    <cellStyle name="Normal 9 15 3 6" xfId="37539" xr:uid="{F12422D1-D940-42F0-9021-A02CCB236A2F}"/>
    <cellStyle name="Normal 9 15 4" xfId="37540" xr:uid="{31AF76AC-C559-499F-9C16-DF639B8466D1}"/>
    <cellStyle name="Normal 9 15 4 2" xfId="37541" xr:uid="{9CFF1882-76CE-4BAE-AE64-2C395BC3CC8F}"/>
    <cellStyle name="Normal 9 15 4 3" xfId="37542" xr:uid="{D5621947-9053-4515-BE7C-577BF59DA750}"/>
    <cellStyle name="Normal 9 15 4 4" xfId="37543" xr:uid="{4C086F71-CE79-417E-8319-8384A1FF1F8F}"/>
    <cellStyle name="Normal 9 15 4 5" xfId="37544" xr:uid="{DF0A70E8-1EC4-4B88-B955-CCEF6E2F02D3}"/>
    <cellStyle name="Normal 9 15 4 6" xfId="37545" xr:uid="{21F8C719-BE7B-4338-BF87-083D49B74C0F}"/>
    <cellStyle name="Normal 9 15 5" xfId="37546" xr:uid="{5134B8BC-49E6-492B-8494-3C60463C3DE0}"/>
    <cellStyle name="Normal 9 15 5 2" xfId="37547" xr:uid="{635D3D27-B133-4A3C-B1EE-FF272DEA468E}"/>
    <cellStyle name="Normal 9 15 5 3" xfId="37548" xr:uid="{B052428E-8436-4655-8376-D6B654D929F5}"/>
    <cellStyle name="Normal 9 15 5 4" xfId="37549" xr:uid="{E18659AD-3905-43C5-8EF4-B8D2BBFEE35C}"/>
    <cellStyle name="Normal 9 15 5 5" xfId="37550" xr:uid="{F6A21CC3-1748-47D5-83A8-9DA0B0094A0A}"/>
    <cellStyle name="Normal 9 15 5 6" xfId="37551" xr:uid="{00CB92E9-FED9-49A8-8E27-D3E4F084FA86}"/>
    <cellStyle name="Normal 9 15 6" xfId="37552" xr:uid="{A2309AA8-7C4B-435A-8884-8BB8F2D1401B}"/>
    <cellStyle name="Normal 9 15 6 2" xfId="37553" xr:uid="{8E0811DD-8693-4209-9B19-E1ECEBC89634}"/>
    <cellStyle name="Normal 9 15 6 3" xfId="37554" xr:uid="{BB0A865C-9ECA-4766-9825-CD2BFCD7521B}"/>
    <cellStyle name="Normal 9 15 6 4" xfId="37555" xr:uid="{52D64093-0459-44C2-BAB9-0A4ABB12E047}"/>
    <cellStyle name="Normal 9 15 6 5" xfId="37556" xr:uid="{DC683EBA-F33F-4867-98FE-81FFD61CA429}"/>
    <cellStyle name="Normal 9 15 6 6" xfId="37557" xr:uid="{C0C59EEA-7E81-48F4-9134-B50A5BDD8889}"/>
    <cellStyle name="Normal 9 15 7" xfId="37558" xr:uid="{599E90D9-74FB-4251-AED8-AE780B188EDB}"/>
    <cellStyle name="Normal 9 15 7 2" xfId="37559" xr:uid="{F4283078-D753-4E10-8D19-4DCB5B18BE71}"/>
    <cellStyle name="Normal 9 15 7 3" xfId="37560" xr:uid="{FCB5D227-BD3A-440A-A12F-7819664D3F28}"/>
    <cellStyle name="Normal 9 15 7 4" xfId="37561" xr:uid="{883437D9-2D73-4824-A1CF-105E88B36CE7}"/>
    <cellStyle name="Normal 9 15 7 5" xfId="37562" xr:uid="{0D7F9B59-39C1-4652-A3CF-B833BA12EB47}"/>
    <cellStyle name="Normal 9 15 7 6" xfId="37563" xr:uid="{DC1AA763-4FA1-4D13-BB24-9EEA279E00B7}"/>
    <cellStyle name="Normal 9 15 8" xfId="37564" xr:uid="{26E1F519-2A34-4A39-A473-6C19677D31AA}"/>
    <cellStyle name="Normal 9 15 8 2" xfId="37565" xr:uid="{48BA4438-F519-497B-B5F4-8F11A1AD40C5}"/>
    <cellStyle name="Normal 9 15 8 3" xfId="37566" xr:uid="{8611B63C-9903-447F-AFA1-F1199E8A497A}"/>
    <cellStyle name="Normal 9 15 8 4" xfId="37567" xr:uid="{040FA408-745B-48A2-B5D2-486791BD086D}"/>
    <cellStyle name="Normal 9 15 8 5" xfId="37568" xr:uid="{8F1F2992-1CF8-4214-8FBB-21A76A5CAE01}"/>
    <cellStyle name="Normal 9 15 8 6" xfId="37569" xr:uid="{FF8FB2ED-ECF4-4178-A27A-71DCBCB0693E}"/>
    <cellStyle name="Normal 9 15 9" xfId="37570" xr:uid="{8C2BF544-92E4-434D-AFED-09627B3BD1D8}"/>
    <cellStyle name="Normal 9 16" xfId="37571" xr:uid="{D71494EC-11FA-447C-AB37-92CC20BA81FC}"/>
    <cellStyle name="Normal 9 16 10" xfId="37572" xr:uid="{227042A7-6309-457B-95E9-55B7504C832C}"/>
    <cellStyle name="Normal 9 16 11" xfId="37573" xr:uid="{3E42F118-F102-42A3-A87C-182B410DA1E9}"/>
    <cellStyle name="Normal 9 16 12" xfId="37574" xr:uid="{4078496B-1854-4CAB-A234-3735417A18FE}"/>
    <cellStyle name="Normal 9 16 13" xfId="37575" xr:uid="{B5DDBD15-FABB-407F-948F-ED833E6F7FA5}"/>
    <cellStyle name="Normal 9 16 2" xfId="37576" xr:uid="{1C5D4A80-0BA2-41AD-974B-05DC836D0507}"/>
    <cellStyle name="Normal 9 16 2 2" xfId="37577" xr:uid="{15ECC15D-341C-4DC3-9F04-503CAFD3B4BD}"/>
    <cellStyle name="Normal 9 16 2 3" xfId="37578" xr:uid="{7815CD62-5A6C-41D2-9E7A-5A2B67472287}"/>
    <cellStyle name="Normal 9 16 2 4" xfId="37579" xr:uid="{8C25771D-00B6-4E48-86BA-F28C3E25744B}"/>
    <cellStyle name="Normal 9 16 2 5" xfId="37580" xr:uid="{7EA104B5-2CD3-4E22-B559-15EE5E013D24}"/>
    <cellStyle name="Normal 9 16 2 6" xfId="37581" xr:uid="{A2AFD492-D45A-43A5-8BA1-681B460F5FB5}"/>
    <cellStyle name="Normal 9 16 3" xfId="37582" xr:uid="{2F25A61F-9CFF-4954-AB86-AD7872E7B730}"/>
    <cellStyle name="Normal 9 16 3 2" xfId="37583" xr:uid="{55E3DD97-F503-4F19-91A2-FCCD4322F843}"/>
    <cellStyle name="Normal 9 16 3 3" xfId="37584" xr:uid="{65046A74-8D68-4FD3-B726-5ACE8A2DAD95}"/>
    <cellStyle name="Normal 9 16 3 4" xfId="37585" xr:uid="{AB5AB246-8ECC-4BD1-9BE4-96C31182454D}"/>
    <cellStyle name="Normal 9 16 3 5" xfId="37586" xr:uid="{ACFFE3A7-C1C5-4EA0-9F97-0E79BDAAB8DA}"/>
    <cellStyle name="Normal 9 16 3 6" xfId="37587" xr:uid="{F2B8FBA0-3EF6-47F1-9E25-7D63BA05D118}"/>
    <cellStyle name="Normal 9 16 4" xfId="37588" xr:uid="{605E972D-7A89-427D-8CD8-0BFA8D49DB49}"/>
    <cellStyle name="Normal 9 16 4 2" xfId="37589" xr:uid="{528A63F1-1CA6-4992-BCA5-E2EA95C6CA66}"/>
    <cellStyle name="Normal 9 16 4 3" xfId="37590" xr:uid="{AB8E4B8C-D79E-40F4-8F5D-6D648383CDBC}"/>
    <cellStyle name="Normal 9 16 4 4" xfId="37591" xr:uid="{ED2951D0-61F2-4620-ADD8-7AF94B6C6BA6}"/>
    <cellStyle name="Normal 9 16 4 5" xfId="37592" xr:uid="{0CFA2371-00A8-4076-9642-0D1FA9A554BF}"/>
    <cellStyle name="Normal 9 16 4 6" xfId="37593" xr:uid="{609FCE04-88F5-43E0-8416-F0F4E5A720ED}"/>
    <cellStyle name="Normal 9 16 5" xfId="37594" xr:uid="{4DA0DE64-7F9E-4AA4-A970-F2ADD92EA9A6}"/>
    <cellStyle name="Normal 9 16 5 2" xfId="37595" xr:uid="{D5646AAD-B632-45AC-B3D4-7A70500DB395}"/>
    <cellStyle name="Normal 9 16 5 3" xfId="37596" xr:uid="{B91BE39C-2E5A-4690-BDE8-4EEBC1A98290}"/>
    <cellStyle name="Normal 9 16 5 4" xfId="37597" xr:uid="{8237DFCE-8D69-4900-B055-880E3880F0DA}"/>
    <cellStyle name="Normal 9 16 5 5" xfId="37598" xr:uid="{768FD2B9-9607-44B7-A893-491355B8453F}"/>
    <cellStyle name="Normal 9 16 5 6" xfId="37599" xr:uid="{13355217-DC88-4670-8BDC-E0A8C6D92DC6}"/>
    <cellStyle name="Normal 9 16 6" xfId="37600" xr:uid="{AAB90D27-FCC6-4E17-83AD-2F0B8C27D74A}"/>
    <cellStyle name="Normal 9 16 6 2" xfId="37601" xr:uid="{0523FD22-2507-459D-B4AF-271532AA972E}"/>
    <cellStyle name="Normal 9 16 6 3" xfId="37602" xr:uid="{1CDCD8B6-7A17-4691-A4A4-F81BB3D99950}"/>
    <cellStyle name="Normal 9 16 6 4" xfId="37603" xr:uid="{04AABD38-4169-48FA-B4C2-C3F71444FC67}"/>
    <cellStyle name="Normal 9 16 6 5" xfId="37604" xr:uid="{832F272C-1D61-4A69-9E8F-C12B566C3174}"/>
    <cellStyle name="Normal 9 16 6 6" xfId="37605" xr:uid="{68C4A890-3F62-4986-B258-C1C8C5ABEF4E}"/>
    <cellStyle name="Normal 9 16 7" xfId="37606" xr:uid="{20DC6A2E-7BDD-4F27-8822-CC001F7DB43A}"/>
    <cellStyle name="Normal 9 16 7 2" xfId="37607" xr:uid="{5FB9B8A1-E48E-4268-BCDF-69FCAC8AEB3C}"/>
    <cellStyle name="Normal 9 16 7 3" xfId="37608" xr:uid="{8B6CF91D-152D-4BBD-AFD2-826B893E0C5E}"/>
    <cellStyle name="Normal 9 16 7 4" xfId="37609" xr:uid="{5FF0CF53-E5C2-46E9-AE82-65968C34CEC1}"/>
    <cellStyle name="Normal 9 16 7 5" xfId="37610" xr:uid="{2FCEC570-C492-45C6-9C19-98B8CED6A913}"/>
    <cellStyle name="Normal 9 16 7 6" xfId="37611" xr:uid="{40764252-E82C-4902-9E0C-C4AD140AA112}"/>
    <cellStyle name="Normal 9 16 8" xfId="37612" xr:uid="{9F441EDA-24A7-4CE8-82AF-F1AE2451421B}"/>
    <cellStyle name="Normal 9 16 8 2" xfId="37613" xr:uid="{D264DE96-CDD3-44BB-B682-1B7E93A1E5EE}"/>
    <cellStyle name="Normal 9 16 8 3" xfId="37614" xr:uid="{694FD933-D9AD-41A1-A7D2-41030EB4623C}"/>
    <cellStyle name="Normal 9 16 8 4" xfId="37615" xr:uid="{BFC74FDD-A0A8-44A1-BE82-75C8F6D9BA23}"/>
    <cellStyle name="Normal 9 16 8 5" xfId="37616" xr:uid="{D6B5CFD3-052C-44DC-82FC-82AD3F70C051}"/>
    <cellStyle name="Normal 9 16 8 6" xfId="37617" xr:uid="{4970DE43-D47F-4D3A-9E58-CEFAF9802169}"/>
    <cellStyle name="Normal 9 16 9" xfId="37618" xr:uid="{928C476B-7A1F-40A6-BF5F-031B0C061072}"/>
    <cellStyle name="Normal 9 17" xfId="37619" xr:uid="{4A000374-391F-4AAA-8716-F653D5C7B2CE}"/>
    <cellStyle name="Normal 9 17 10" xfId="37620" xr:uid="{CF362CEA-9CC9-423D-B787-27898861EA7A}"/>
    <cellStyle name="Normal 9 17 11" xfId="37621" xr:uid="{E32240E2-2272-44D4-8F07-958232311B81}"/>
    <cellStyle name="Normal 9 17 12" xfId="37622" xr:uid="{7F321D3E-8060-4C11-821F-3D23F83FBB44}"/>
    <cellStyle name="Normal 9 17 13" xfId="37623" xr:uid="{0D481112-B36D-4717-8212-A9A603238326}"/>
    <cellStyle name="Normal 9 17 2" xfId="37624" xr:uid="{F4A7680C-38BF-464E-B34F-FA1412AE0865}"/>
    <cellStyle name="Normal 9 17 2 2" xfId="37625" xr:uid="{5E99AAE8-B50E-441E-AF3E-C1CC917CD716}"/>
    <cellStyle name="Normal 9 17 2 3" xfId="37626" xr:uid="{8570BA8A-D47A-4EA8-9234-9C4A8310E6F5}"/>
    <cellStyle name="Normal 9 17 2 4" xfId="37627" xr:uid="{69CA5463-6DCD-41C5-851C-19BA92E48930}"/>
    <cellStyle name="Normal 9 17 2 5" xfId="37628" xr:uid="{9CB176CE-7BE4-48E6-8637-50ECE193A6AD}"/>
    <cellStyle name="Normal 9 17 2 6" xfId="37629" xr:uid="{2B8EDC53-2467-42CC-8EA9-AE2409550F1F}"/>
    <cellStyle name="Normal 9 17 3" xfId="37630" xr:uid="{A957BBE6-14B2-4C3D-A894-E27FC89EA99D}"/>
    <cellStyle name="Normal 9 17 3 2" xfId="37631" xr:uid="{CBFE74EA-3E6A-4865-BDDC-13B9446F36DE}"/>
    <cellStyle name="Normal 9 17 3 3" xfId="37632" xr:uid="{631BA770-776F-4CA7-8850-2F4DE0788FC7}"/>
    <cellStyle name="Normal 9 17 3 4" xfId="37633" xr:uid="{A69A872B-CF2D-4654-A171-F5694F51E9AB}"/>
    <cellStyle name="Normal 9 17 3 5" xfId="37634" xr:uid="{17029ED7-94C4-4BF4-947F-43244C503418}"/>
    <cellStyle name="Normal 9 17 3 6" xfId="37635" xr:uid="{BB47349F-DB08-434E-A494-ADFF988074ED}"/>
    <cellStyle name="Normal 9 17 4" xfId="37636" xr:uid="{C4C9085C-43A9-4DCC-A39B-4A69D4814111}"/>
    <cellStyle name="Normal 9 17 4 2" xfId="37637" xr:uid="{9D8BAFBB-9904-489A-88F2-C867EEA36F09}"/>
    <cellStyle name="Normal 9 17 4 3" xfId="37638" xr:uid="{2C41C581-486F-4B19-AAAD-91EA79C0696C}"/>
    <cellStyle name="Normal 9 17 4 4" xfId="37639" xr:uid="{762F0F1A-527F-42A5-969F-1B804D1BDC6A}"/>
    <cellStyle name="Normal 9 17 4 5" xfId="37640" xr:uid="{460F3880-4132-49B8-99BA-1BF6C770F3C6}"/>
    <cellStyle name="Normal 9 17 4 6" xfId="37641" xr:uid="{024D41DB-CF79-4CC4-880D-F5C45EE2B5EF}"/>
    <cellStyle name="Normal 9 17 5" xfId="37642" xr:uid="{240C01A0-D845-472D-B94A-387403B93B8B}"/>
    <cellStyle name="Normal 9 17 5 2" xfId="37643" xr:uid="{F53DEAD6-8446-4A48-B5E5-4552103CCD20}"/>
    <cellStyle name="Normal 9 17 5 3" xfId="37644" xr:uid="{C533EC9D-D281-4B6A-8C9D-20A7EE552810}"/>
    <cellStyle name="Normal 9 17 5 4" xfId="37645" xr:uid="{F77C046A-8335-415F-B425-268070E58A3D}"/>
    <cellStyle name="Normal 9 17 5 5" xfId="37646" xr:uid="{D9D4F6A1-0C31-4988-9719-BDFD1F7A59D6}"/>
    <cellStyle name="Normal 9 17 5 6" xfId="37647" xr:uid="{E2E8F5BC-A7E8-4EF6-8E59-9EA91B1C2776}"/>
    <cellStyle name="Normal 9 17 6" xfId="37648" xr:uid="{4D3A9F07-AF3F-499B-8072-0EB1219974BC}"/>
    <cellStyle name="Normal 9 17 6 2" xfId="37649" xr:uid="{67B3E626-F605-4112-9FB5-071A711C4B62}"/>
    <cellStyle name="Normal 9 17 6 3" xfId="37650" xr:uid="{D733C920-C025-46FF-9824-296DB48C478C}"/>
    <cellStyle name="Normal 9 17 6 4" xfId="37651" xr:uid="{89C655D2-BFBE-4A7B-81B4-D49570DCAB99}"/>
    <cellStyle name="Normal 9 17 6 5" xfId="37652" xr:uid="{5F30476E-13AD-4AFB-8F99-0B0A3682F929}"/>
    <cellStyle name="Normal 9 17 6 6" xfId="37653" xr:uid="{CF3D6A39-33DF-4E84-BDEE-F1D4030360C8}"/>
    <cellStyle name="Normal 9 17 7" xfId="37654" xr:uid="{F99DCA57-AFB7-4AAB-9024-134549F0844F}"/>
    <cellStyle name="Normal 9 17 7 2" xfId="37655" xr:uid="{06D780A1-F6C1-48B0-8519-7293DFAC7981}"/>
    <cellStyle name="Normal 9 17 7 3" xfId="37656" xr:uid="{5235818F-EE79-4DF8-A564-8475D7AA7425}"/>
    <cellStyle name="Normal 9 17 7 4" xfId="37657" xr:uid="{298659E2-9A5C-48B8-A0EC-690DA0474FA8}"/>
    <cellStyle name="Normal 9 17 7 5" xfId="37658" xr:uid="{425E916B-CC74-4E85-8BA9-96A72D5A9DE1}"/>
    <cellStyle name="Normal 9 17 7 6" xfId="37659" xr:uid="{1112BF38-0F5A-4A40-A227-3B6985D4EA36}"/>
    <cellStyle name="Normal 9 17 8" xfId="37660" xr:uid="{1D458598-C1FB-4D2B-9DAB-389A5D32574C}"/>
    <cellStyle name="Normal 9 17 8 2" xfId="37661" xr:uid="{B6DC7EAC-5246-4A39-84D6-AE1E7A6BD7F2}"/>
    <cellStyle name="Normal 9 17 8 3" xfId="37662" xr:uid="{2E0EC9AC-A2F9-457B-994F-532A4C8CE9C1}"/>
    <cellStyle name="Normal 9 17 8 4" xfId="37663" xr:uid="{4183C500-DE18-4CD2-AA03-FDB3743AB5AB}"/>
    <cellStyle name="Normal 9 17 8 5" xfId="37664" xr:uid="{1BC51E92-05D8-4A53-95A7-4C5D30C1DD5F}"/>
    <cellStyle name="Normal 9 17 8 6" xfId="37665" xr:uid="{CA53BE22-F924-43B3-A18F-677835FA7E84}"/>
    <cellStyle name="Normal 9 17 9" xfId="37666" xr:uid="{96E98872-C1BD-41E6-9AFE-D8A1F5DB4729}"/>
    <cellStyle name="Normal 9 18" xfId="37667" xr:uid="{CBE52219-0696-4C03-8FC6-E8D726A346AC}"/>
    <cellStyle name="Normal 9 18 10" xfId="37668" xr:uid="{3217931E-7C02-4BE4-BE64-3A96B82F0244}"/>
    <cellStyle name="Normal 9 18 11" xfId="37669" xr:uid="{9C735172-CB7B-4199-9CC8-D6ABFC7DF6EF}"/>
    <cellStyle name="Normal 9 18 12" xfId="37670" xr:uid="{A2E82A91-1D17-4E05-90E2-D308B4754B29}"/>
    <cellStyle name="Normal 9 18 13" xfId="37671" xr:uid="{201CD310-3702-47BE-A354-29B7BDF6396E}"/>
    <cellStyle name="Normal 9 18 2" xfId="37672" xr:uid="{C688C4BB-0D16-444D-96FD-EDE80A842673}"/>
    <cellStyle name="Normal 9 18 2 2" xfId="37673" xr:uid="{1CABB27B-E3CC-427E-9081-B137C21214A9}"/>
    <cellStyle name="Normal 9 18 2 3" xfId="37674" xr:uid="{209E9BA3-710A-466A-B0E1-F1D65D41A2D1}"/>
    <cellStyle name="Normal 9 18 2 4" xfId="37675" xr:uid="{56F50A6F-757A-4C4D-BD41-0AA8B3EF53D2}"/>
    <cellStyle name="Normal 9 18 2 5" xfId="37676" xr:uid="{697114EC-3435-4EA8-ADD2-BFBEB20BAA11}"/>
    <cellStyle name="Normal 9 18 2 6" xfId="37677" xr:uid="{89F62BA5-E811-4F42-AC4E-99CB88446592}"/>
    <cellStyle name="Normal 9 18 3" xfId="37678" xr:uid="{84ED5145-7B32-49EC-BFCC-E2115CE4C3A6}"/>
    <cellStyle name="Normal 9 18 3 2" xfId="37679" xr:uid="{9D66ADBF-2223-455A-BDE4-7CF1CDEE311C}"/>
    <cellStyle name="Normal 9 18 3 3" xfId="37680" xr:uid="{7B9088CD-9A66-408C-AC2C-F964DA168393}"/>
    <cellStyle name="Normal 9 18 3 4" xfId="37681" xr:uid="{39B6D849-08EA-469B-BEE2-DD929F157C2A}"/>
    <cellStyle name="Normal 9 18 3 5" xfId="37682" xr:uid="{E515DC67-482C-4823-B6F4-2FBD46FD46B2}"/>
    <cellStyle name="Normal 9 18 3 6" xfId="37683" xr:uid="{0EA06299-DC2F-4C2D-8E46-B20E13191951}"/>
    <cellStyle name="Normal 9 18 4" xfId="37684" xr:uid="{50DCB40E-83F3-4126-947C-9F745CF0DF02}"/>
    <cellStyle name="Normal 9 18 4 2" xfId="37685" xr:uid="{02FD29EB-FE57-4910-A6FE-FF3F223FB646}"/>
    <cellStyle name="Normal 9 18 4 3" xfId="37686" xr:uid="{6535E79E-F1D1-415A-AB9C-4AC450D5620B}"/>
    <cellStyle name="Normal 9 18 4 4" xfId="37687" xr:uid="{775B6DEF-53BC-4101-A75B-61816E3B595A}"/>
    <cellStyle name="Normal 9 18 4 5" xfId="37688" xr:uid="{44E3CA39-0DBF-467F-B9F3-101FB86A5092}"/>
    <cellStyle name="Normal 9 18 4 6" xfId="37689" xr:uid="{19EA40F7-2616-4CB5-8633-BD21598ED5C8}"/>
    <cellStyle name="Normal 9 18 5" xfId="37690" xr:uid="{209519AB-DE5F-4106-93EC-9702A115A20B}"/>
    <cellStyle name="Normal 9 18 5 2" xfId="37691" xr:uid="{51EC8D25-9032-412A-9721-EEE0AAFF33F9}"/>
    <cellStyle name="Normal 9 18 5 3" xfId="37692" xr:uid="{989936CF-EA1C-45F6-848C-5870A02D4305}"/>
    <cellStyle name="Normal 9 18 5 4" xfId="37693" xr:uid="{DA26ABDB-D85D-4016-80AB-DB34115F4EE6}"/>
    <cellStyle name="Normal 9 18 5 5" xfId="37694" xr:uid="{49FA3E60-9C7D-4BE4-956F-F7E8373CC9D8}"/>
    <cellStyle name="Normal 9 18 5 6" xfId="37695" xr:uid="{F2A196DA-BE75-4ABD-9CA1-DB62EB655DA8}"/>
    <cellStyle name="Normal 9 18 6" xfId="37696" xr:uid="{02257110-A53F-4E3E-9199-BD222FB2DA9E}"/>
    <cellStyle name="Normal 9 18 6 2" xfId="37697" xr:uid="{2149A5CD-1736-4CE3-94D2-5FC14DA3392F}"/>
    <cellStyle name="Normal 9 18 6 3" xfId="37698" xr:uid="{576B389F-4EEB-4F64-8BC9-B4E8A54BC1DA}"/>
    <cellStyle name="Normal 9 18 6 4" xfId="37699" xr:uid="{730BA12E-22A0-4CAF-B4AB-8DA0493B412A}"/>
    <cellStyle name="Normal 9 18 6 5" xfId="37700" xr:uid="{7390FA74-E312-421B-AE57-1D6DDD1C248F}"/>
    <cellStyle name="Normal 9 18 6 6" xfId="37701" xr:uid="{D8E61BAB-70A5-4B31-A315-891680744786}"/>
    <cellStyle name="Normal 9 18 7" xfId="37702" xr:uid="{39E79BD4-D387-4B5A-BA08-6C1489FC225B}"/>
    <cellStyle name="Normal 9 18 7 2" xfId="37703" xr:uid="{6DAFEE6A-9D74-4A38-830D-0A79D456A3D7}"/>
    <cellStyle name="Normal 9 18 7 3" xfId="37704" xr:uid="{2F165913-147B-40CB-88F4-7DC55B781847}"/>
    <cellStyle name="Normal 9 18 7 4" xfId="37705" xr:uid="{18050629-2D4C-4043-AA0A-A0B9FFDA8808}"/>
    <cellStyle name="Normal 9 18 7 5" xfId="37706" xr:uid="{A648B076-341D-420E-B94B-D202E3BB481B}"/>
    <cellStyle name="Normal 9 18 7 6" xfId="37707" xr:uid="{214333D6-46C0-433E-B59F-8098D372C43D}"/>
    <cellStyle name="Normal 9 18 8" xfId="37708" xr:uid="{E8EDF03C-A509-4CB2-8E85-73E3BAD71E65}"/>
    <cellStyle name="Normal 9 18 8 2" xfId="37709" xr:uid="{DA6BF58B-CCC8-42C3-8E49-D4596C79EADF}"/>
    <cellStyle name="Normal 9 18 8 3" xfId="37710" xr:uid="{A18168ED-7A4E-4C96-A5CE-19CA641C1A3F}"/>
    <cellStyle name="Normal 9 18 8 4" xfId="37711" xr:uid="{FA776110-AB34-4FC3-82E4-B8DA1E9F3CE6}"/>
    <cellStyle name="Normal 9 18 8 5" xfId="37712" xr:uid="{62D433F1-D5B3-4EFF-97A5-61A30B6631FD}"/>
    <cellStyle name="Normal 9 18 8 6" xfId="37713" xr:uid="{77809C82-2937-44DE-8BB4-8355033616A0}"/>
    <cellStyle name="Normal 9 18 9" xfId="37714" xr:uid="{5F1F2EAF-95BF-4C53-AED3-FC15FD94FC4C}"/>
    <cellStyle name="Normal 9 19" xfId="37715" xr:uid="{D4DB32C5-90BF-4268-B788-DC97A558EC5B}"/>
    <cellStyle name="Normal 9 19 10" xfId="37716" xr:uid="{A3E79B55-99E7-4D98-9B7E-94A49FABC4AD}"/>
    <cellStyle name="Normal 9 19 11" xfId="37717" xr:uid="{04B93F81-C466-4237-A1B2-3EDB1BE09789}"/>
    <cellStyle name="Normal 9 19 12" xfId="37718" xr:uid="{8CB3F977-5D64-413A-B2D1-3FF778583058}"/>
    <cellStyle name="Normal 9 19 13" xfId="37719" xr:uid="{74682124-7773-43E2-AE7B-1D1BEB8CD56A}"/>
    <cellStyle name="Normal 9 19 2" xfId="37720" xr:uid="{D74BAB8A-5DE1-435C-82E6-2F03B17374BA}"/>
    <cellStyle name="Normal 9 19 2 2" xfId="37721" xr:uid="{7C8ABC5B-DEF1-4A35-B4E6-6F60A97AADBF}"/>
    <cellStyle name="Normal 9 19 2 3" xfId="37722" xr:uid="{6271BA5F-9042-40C4-A4B1-9DD522D6031F}"/>
    <cellStyle name="Normal 9 19 2 4" xfId="37723" xr:uid="{FBF98567-5306-4A0E-9E0C-AD0D63B1468F}"/>
    <cellStyle name="Normal 9 19 2 5" xfId="37724" xr:uid="{DFAA5A56-2A80-4640-99FF-1D57E95B70F0}"/>
    <cellStyle name="Normal 9 19 2 6" xfId="37725" xr:uid="{BD3FD492-87A1-404D-BE08-0D1A8570E48C}"/>
    <cellStyle name="Normal 9 19 3" xfId="37726" xr:uid="{C855728C-0267-45B3-A262-E203BB7F4BD0}"/>
    <cellStyle name="Normal 9 19 3 2" xfId="37727" xr:uid="{DE4DF769-91E4-4162-9DF0-0DD6BDA1396B}"/>
    <cellStyle name="Normal 9 19 3 3" xfId="37728" xr:uid="{FA1B77A9-6033-46B9-8DB2-AA4545767BE0}"/>
    <cellStyle name="Normal 9 19 3 4" xfId="37729" xr:uid="{B295C2CD-6703-4337-8763-723A1091B932}"/>
    <cellStyle name="Normal 9 19 3 5" xfId="37730" xr:uid="{463A68DB-E2CC-4FB1-83F8-5AE7D702130F}"/>
    <cellStyle name="Normal 9 19 3 6" xfId="37731" xr:uid="{CE633C7F-0359-48DB-9BE2-AA6C30849027}"/>
    <cellStyle name="Normal 9 19 4" xfId="37732" xr:uid="{B205C70E-9F03-4F1E-82C4-61542F63C38E}"/>
    <cellStyle name="Normal 9 19 4 2" xfId="37733" xr:uid="{34AD8472-042C-4C51-AEF3-A421BDA1AFB4}"/>
    <cellStyle name="Normal 9 19 4 3" xfId="37734" xr:uid="{165B9E48-DD18-4B07-BEDB-2D8BC9485553}"/>
    <cellStyle name="Normal 9 19 4 4" xfId="37735" xr:uid="{62EBC54A-3B24-4C5F-9E7B-EA900D35B6E5}"/>
    <cellStyle name="Normal 9 19 4 5" xfId="37736" xr:uid="{9D3C89F3-7B1A-4B3C-A014-7AD33D0BAD74}"/>
    <cellStyle name="Normal 9 19 4 6" xfId="37737" xr:uid="{774A4664-C218-4632-AE4A-AED8522080DF}"/>
    <cellStyle name="Normal 9 19 5" xfId="37738" xr:uid="{B1C6EBD2-21D7-48D2-86EA-E4BAE4DB98BE}"/>
    <cellStyle name="Normal 9 19 5 2" xfId="37739" xr:uid="{738938C4-671E-4E61-923D-3CA35977A002}"/>
    <cellStyle name="Normal 9 19 5 3" xfId="37740" xr:uid="{6BB2C886-8701-45C9-8932-B0569BD84E7B}"/>
    <cellStyle name="Normal 9 19 5 4" xfId="37741" xr:uid="{A52BDE87-4B80-4ECF-8CB5-14E6A2764653}"/>
    <cellStyle name="Normal 9 19 5 5" xfId="37742" xr:uid="{C506005C-BF2A-4AEC-88C4-8AC5F837B3DD}"/>
    <cellStyle name="Normal 9 19 5 6" xfId="37743" xr:uid="{71DB109A-DF8A-4098-8AFA-CAE60F11BFF0}"/>
    <cellStyle name="Normal 9 19 6" xfId="37744" xr:uid="{9BC4CC9F-E628-4803-8F0D-AAD10E320CE9}"/>
    <cellStyle name="Normal 9 19 6 2" xfId="37745" xr:uid="{2D7603E2-D5BC-4508-8810-696FB41DC310}"/>
    <cellStyle name="Normal 9 19 6 3" xfId="37746" xr:uid="{C25B3949-A348-46F8-9C4E-C907E1BABA45}"/>
    <cellStyle name="Normal 9 19 6 4" xfId="37747" xr:uid="{144794EB-A2E9-44F1-B961-50F67FD41EB2}"/>
    <cellStyle name="Normal 9 19 6 5" xfId="37748" xr:uid="{DC274682-65EF-42C2-8F66-F09C9A361677}"/>
    <cellStyle name="Normal 9 19 6 6" xfId="37749" xr:uid="{CA0AB7AD-B64D-4769-BB31-632FF8250DC0}"/>
    <cellStyle name="Normal 9 19 7" xfId="37750" xr:uid="{81F83843-74B5-463F-9587-76EF2D631906}"/>
    <cellStyle name="Normal 9 19 7 2" xfId="37751" xr:uid="{AA478DB4-18CD-4643-A80C-C3DF368E1DC6}"/>
    <cellStyle name="Normal 9 19 7 3" xfId="37752" xr:uid="{065CDFF3-1205-4704-90DA-378BD3DDFA3F}"/>
    <cellStyle name="Normal 9 19 7 4" xfId="37753" xr:uid="{9BA93CBD-E8F5-4E10-8078-CA87F8C3E11D}"/>
    <cellStyle name="Normal 9 19 7 5" xfId="37754" xr:uid="{EE74FB23-459A-4CB6-8F77-34A7576C5A09}"/>
    <cellStyle name="Normal 9 19 7 6" xfId="37755" xr:uid="{26D0A8BD-63E8-4FBE-B737-5839449583EB}"/>
    <cellStyle name="Normal 9 19 8" xfId="37756" xr:uid="{C57D208B-D81D-4679-BD4C-95F0738FB83A}"/>
    <cellStyle name="Normal 9 19 8 2" xfId="37757" xr:uid="{12F7C912-6805-4E4A-8F2B-F7AE7CA9B61F}"/>
    <cellStyle name="Normal 9 19 8 3" xfId="37758" xr:uid="{D01BA708-3682-4E1E-9EC6-C53F84251864}"/>
    <cellStyle name="Normal 9 19 8 4" xfId="37759" xr:uid="{A9FD8428-F823-4B12-9F53-B69EAFE6E339}"/>
    <cellStyle name="Normal 9 19 8 5" xfId="37760" xr:uid="{7C1E9352-38B0-4A91-831E-38EE40D6DC9C}"/>
    <cellStyle name="Normal 9 19 8 6" xfId="37761" xr:uid="{33A506F9-FA66-4B0C-A16B-828C56A0DB38}"/>
    <cellStyle name="Normal 9 19 9" xfId="37762" xr:uid="{62D9A3E5-E3C7-4C63-804D-CAA6E85E74C4}"/>
    <cellStyle name="Normal 9 2" xfId="37763" xr:uid="{AD9FA201-7051-4334-8C00-03C05098CC03}"/>
    <cellStyle name="Normal 9 2 10" xfId="37764" xr:uid="{46C679BC-0418-4243-A15F-51BEF0A4E380}"/>
    <cellStyle name="Normal 9 2 11" xfId="37765" xr:uid="{FB919235-336F-41C4-8D66-1FD4ECDAEAE6}"/>
    <cellStyle name="Normal 9 2 12" xfId="37766" xr:uid="{5B97FE54-003B-4781-ACBA-533E2A7A20E5}"/>
    <cellStyle name="Normal 9 2 13" xfId="37767" xr:uid="{2AECD28B-841B-4781-9766-34C5F64A13F3}"/>
    <cellStyle name="Normal 9 2 14" xfId="37768" xr:uid="{642AB820-07F5-4CA6-B309-54E49DAE1EDC}"/>
    <cellStyle name="Normal 9 2 2" xfId="37769" xr:uid="{BBEDCE80-5E8B-435D-96E9-1E09BACE9AF1}"/>
    <cellStyle name="Normal 9 2 2 2" xfId="37770" xr:uid="{72348AD7-9087-498B-AEF3-4AF471D7927E}"/>
    <cellStyle name="Normal 9 2 2 3" xfId="37771" xr:uid="{254C5BF5-3C66-4E7B-88AC-95C91B3EC644}"/>
    <cellStyle name="Normal 9 2 2 4" xfId="37772" xr:uid="{9B25C9A6-CF18-4F0C-BC81-F0C02BD38C52}"/>
    <cellStyle name="Normal 9 2 2 5" xfId="37773" xr:uid="{9714844B-E59C-4260-8810-FABE0245AD01}"/>
    <cellStyle name="Normal 9 2 2 6" xfId="37774" xr:uid="{43B15F21-EFDC-479C-9E26-470A4E558DCA}"/>
    <cellStyle name="Normal 9 2 3" xfId="37775" xr:uid="{CC8C12BE-1DA3-4067-99ED-75ECC31B29BF}"/>
    <cellStyle name="Normal 9 2 3 2" xfId="37776" xr:uid="{A80BF55A-0CF1-4F0F-9A5A-3630E7BAD997}"/>
    <cellStyle name="Normal 9 2 3 3" xfId="37777" xr:uid="{01F8F8DD-337C-42A9-B203-8A6AAEFE359C}"/>
    <cellStyle name="Normal 9 2 3 4" xfId="37778" xr:uid="{0418F00C-B473-4614-B5B8-63F853DB9714}"/>
    <cellStyle name="Normal 9 2 3 5" xfId="37779" xr:uid="{20F86BD8-2320-4FBB-8ECB-C3C10B757BA6}"/>
    <cellStyle name="Normal 9 2 3 6" xfId="37780" xr:uid="{2FE25556-CB8E-4C0E-94FC-44235C570F7E}"/>
    <cellStyle name="Normal 9 2 4" xfId="37781" xr:uid="{CE1903AA-02EB-4CBC-8F89-D2F6FD5CE1F6}"/>
    <cellStyle name="Normal 9 2 4 2" xfId="37782" xr:uid="{82DFA723-2CF0-400B-B50D-3D2850E77931}"/>
    <cellStyle name="Normal 9 2 4 3" xfId="37783" xr:uid="{735B25C1-0E93-44B2-9A0E-628959446BF0}"/>
    <cellStyle name="Normal 9 2 4 4" xfId="37784" xr:uid="{47696878-0F87-49E1-9533-61F8C1F2962F}"/>
    <cellStyle name="Normal 9 2 4 5" xfId="37785" xr:uid="{A875C9A1-22B2-41AB-A787-7F8E4784BE00}"/>
    <cellStyle name="Normal 9 2 4 6" xfId="37786" xr:uid="{B27C54C1-9175-4074-BFC6-FB616C552DE5}"/>
    <cellStyle name="Normal 9 2 5" xfId="37787" xr:uid="{4B6580A7-8147-4616-8425-C53F301281F9}"/>
    <cellStyle name="Normal 9 2 5 2" xfId="37788" xr:uid="{D54A6888-0C75-415D-87D2-EB4F6CF235CD}"/>
    <cellStyle name="Normal 9 2 5 3" xfId="37789" xr:uid="{E1FE29E8-780F-4236-8819-EACDDAAAAC4E}"/>
    <cellStyle name="Normal 9 2 5 4" xfId="37790" xr:uid="{D86C13C6-03C9-4CBA-972F-EE86D2CA6BC7}"/>
    <cellStyle name="Normal 9 2 5 5" xfId="37791" xr:uid="{C920DCB8-824D-4DF7-86C8-6EB85E076956}"/>
    <cellStyle name="Normal 9 2 5 6" xfId="37792" xr:uid="{C2CA7639-177A-402D-973D-938A2AB8B2DF}"/>
    <cellStyle name="Normal 9 2 6" xfId="37793" xr:uid="{43AB3670-1B25-4852-B9B7-2973A8961338}"/>
    <cellStyle name="Normal 9 2 6 2" xfId="37794" xr:uid="{7B497B59-D299-4CE9-95B0-60562E22E7E1}"/>
    <cellStyle name="Normal 9 2 6 3" xfId="37795" xr:uid="{1D53410D-2D57-46ED-957C-AA73092AF37B}"/>
    <cellStyle name="Normal 9 2 6 4" xfId="37796" xr:uid="{6B7DB3A6-96F5-4377-92E5-B330791DB9AE}"/>
    <cellStyle name="Normal 9 2 6 5" xfId="37797" xr:uid="{76724F93-8654-4A61-8FB6-4911544F3C5D}"/>
    <cellStyle name="Normal 9 2 6 6" xfId="37798" xr:uid="{A89BB3EB-FA47-4971-9ADC-B46385FA5E75}"/>
    <cellStyle name="Normal 9 2 7" xfId="37799" xr:uid="{2E600397-D3B5-4512-B1AA-5D22E28277CB}"/>
    <cellStyle name="Normal 9 2 7 2" xfId="37800" xr:uid="{9A1CAE06-C40A-4586-8362-40596E1CAF7A}"/>
    <cellStyle name="Normal 9 2 7 3" xfId="37801" xr:uid="{77822215-1B14-4624-A155-C9E51DAA2CB6}"/>
    <cellStyle name="Normal 9 2 7 4" xfId="37802" xr:uid="{2FC4F49B-1557-4D74-A153-F3E2D1708014}"/>
    <cellStyle name="Normal 9 2 7 5" xfId="37803" xr:uid="{DC62D049-0C82-45D7-8C0F-DE14D5869F40}"/>
    <cellStyle name="Normal 9 2 7 6" xfId="37804" xr:uid="{1E040BA1-6FD3-4A24-957B-2B0811D4DF1E}"/>
    <cellStyle name="Normal 9 2 8" xfId="37805" xr:uid="{B7351427-49F5-4855-9622-7DA0D5733848}"/>
    <cellStyle name="Normal 9 2 8 2" xfId="37806" xr:uid="{5F12D414-1565-47A5-B893-4B5D504D4C50}"/>
    <cellStyle name="Normal 9 2 8 3" xfId="37807" xr:uid="{ED16E9D3-A4B3-430C-B71C-E68B154A4CEE}"/>
    <cellStyle name="Normal 9 2 8 4" xfId="37808" xr:uid="{BC04CE88-756F-43D6-B8C8-B357E464608C}"/>
    <cellStyle name="Normal 9 2 8 5" xfId="37809" xr:uid="{E7BB3C0B-5C1B-46EA-82EF-3E2074041D6B}"/>
    <cellStyle name="Normal 9 2 8 6" xfId="37810" xr:uid="{7D15AE02-94D9-4AE1-8159-B73BDB34D733}"/>
    <cellStyle name="Normal 9 2 9" xfId="37811" xr:uid="{7DA73864-0ABD-4239-A8E4-17867D4C7710}"/>
    <cellStyle name="Normal 9 20" xfId="37812" xr:uid="{7BE3581D-4733-4D19-BC0C-104143720059}"/>
    <cellStyle name="Normal 9 20 10" xfId="37813" xr:uid="{EC81D088-5011-4C93-A7C5-7FBEF630A293}"/>
    <cellStyle name="Normal 9 20 11" xfId="37814" xr:uid="{6DC11C86-F5E0-4088-8DF9-8FBC2326F66B}"/>
    <cellStyle name="Normal 9 20 12" xfId="37815" xr:uid="{CF4C3E7D-9BCB-4468-A3AC-4DCEA3DD859C}"/>
    <cellStyle name="Normal 9 20 13" xfId="37816" xr:uid="{A5007FB4-734E-4BC4-9272-F3B9BD3ADABE}"/>
    <cellStyle name="Normal 9 20 2" xfId="37817" xr:uid="{5143AC68-A082-47C6-B109-0C1992A0355B}"/>
    <cellStyle name="Normal 9 20 2 2" xfId="37818" xr:uid="{A1F70EBD-CE8E-4652-AA36-F74A6504CDFE}"/>
    <cellStyle name="Normal 9 20 2 3" xfId="37819" xr:uid="{62E0EBE3-7F09-4057-ADF2-16CB604E2709}"/>
    <cellStyle name="Normal 9 20 2 4" xfId="37820" xr:uid="{0F51631B-3585-46CA-9F4B-00A53A790D40}"/>
    <cellStyle name="Normal 9 20 2 5" xfId="37821" xr:uid="{1A4BBC2F-9FB3-4AEE-866B-12E66A10B2D6}"/>
    <cellStyle name="Normal 9 20 2 6" xfId="37822" xr:uid="{C0BF8903-F1E7-45BE-8512-4DBCFDDFAC4F}"/>
    <cellStyle name="Normal 9 20 3" xfId="37823" xr:uid="{EDC7CF2E-4580-4056-B74A-E61DBFC81872}"/>
    <cellStyle name="Normal 9 20 3 2" xfId="37824" xr:uid="{D28F05C3-AECE-441E-8A70-FAEAFFFF06D4}"/>
    <cellStyle name="Normal 9 20 3 3" xfId="37825" xr:uid="{4B25BA99-8603-450C-8593-B6B03DA88F8D}"/>
    <cellStyle name="Normal 9 20 3 4" xfId="37826" xr:uid="{7B55A898-6898-4BBE-B9C9-A1C03BA6BD64}"/>
    <cellStyle name="Normal 9 20 3 5" xfId="37827" xr:uid="{CA094F92-F2D0-4799-9084-F420E1E82BCC}"/>
    <cellStyle name="Normal 9 20 3 6" xfId="37828" xr:uid="{37206184-4F5D-4BCA-8B03-ED0B90EA167C}"/>
    <cellStyle name="Normal 9 20 4" xfId="37829" xr:uid="{32F809D4-D8C1-4700-8AF7-323CE1B86FA1}"/>
    <cellStyle name="Normal 9 20 4 2" xfId="37830" xr:uid="{181F3CA0-267D-43DE-9588-B609580BF8F5}"/>
    <cellStyle name="Normal 9 20 4 3" xfId="37831" xr:uid="{773DC02D-906B-4558-9A1A-48C0885E2CE6}"/>
    <cellStyle name="Normal 9 20 4 4" xfId="37832" xr:uid="{8C2EB298-7E4B-40F9-9BF7-1EB8769E3338}"/>
    <cellStyle name="Normal 9 20 4 5" xfId="37833" xr:uid="{7C10B5EE-4CAF-4AD5-9323-C4D8CCCA6174}"/>
    <cellStyle name="Normal 9 20 4 6" xfId="37834" xr:uid="{D06EB1E7-C6B0-4EDF-B111-FFF9D4AD92F0}"/>
    <cellStyle name="Normal 9 20 5" xfId="37835" xr:uid="{B4E4365F-0209-407B-87B5-8904832DBD9C}"/>
    <cellStyle name="Normal 9 20 5 2" xfId="37836" xr:uid="{95D679CE-46CB-442C-AE57-71EF1765DCF5}"/>
    <cellStyle name="Normal 9 20 5 3" xfId="37837" xr:uid="{B3A75C7E-0ACA-4A04-9B8A-7B154BB2CCE4}"/>
    <cellStyle name="Normal 9 20 5 4" xfId="37838" xr:uid="{A6C770AA-6329-4A70-9FCC-E8C350889F9E}"/>
    <cellStyle name="Normal 9 20 5 5" xfId="37839" xr:uid="{C1C145EB-B755-445E-A1B1-E44108AD0E12}"/>
    <cellStyle name="Normal 9 20 5 6" xfId="37840" xr:uid="{CDF0490B-E682-491F-BFF5-7F9C05D2054C}"/>
    <cellStyle name="Normal 9 20 6" xfId="37841" xr:uid="{F4F26F08-2591-4838-82E4-455A21F1E7A2}"/>
    <cellStyle name="Normal 9 20 6 2" xfId="37842" xr:uid="{F6186D22-AEA6-497C-9111-1E2A3A9D66C3}"/>
    <cellStyle name="Normal 9 20 6 3" xfId="37843" xr:uid="{7B60A3B6-D70F-4EDA-A095-7C79C9492AEB}"/>
    <cellStyle name="Normal 9 20 6 4" xfId="37844" xr:uid="{FA210C8B-42F9-4931-BB39-5BF5878F8190}"/>
    <cellStyle name="Normal 9 20 6 5" xfId="37845" xr:uid="{DAEFC033-B321-4B98-BAD8-6EDF7CA7190C}"/>
    <cellStyle name="Normal 9 20 6 6" xfId="37846" xr:uid="{D351A07F-0104-49E6-863C-87FC334F1DD1}"/>
    <cellStyle name="Normal 9 20 7" xfId="37847" xr:uid="{287368E8-5C29-4B33-A464-A4B9D42AD329}"/>
    <cellStyle name="Normal 9 20 7 2" xfId="37848" xr:uid="{8DC16AC5-26E7-4663-8161-86A378A1749C}"/>
    <cellStyle name="Normal 9 20 7 3" xfId="37849" xr:uid="{9F99AAB5-A986-4F2B-8484-AD14B666505D}"/>
    <cellStyle name="Normal 9 20 7 4" xfId="37850" xr:uid="{456A38C5-4575-43F1-A5CB-E74D6AFB6192}"/>
    <cellStyle name="Normal 9 20 7 5" xfId="37851" xr:uid="{C06799E7-F800-4A7B-A14D-A6B63C3637AA}"/>
    <cellStyle name="Normal 9 20 7 6" xfId="37852" xr:uid="{ADA7E1BC-AA72-4DDA-B535-A9A8AA5702A3}"/>
    <cellStyle name="Normal 9 20 8" xfId="37853" xr:uid="{4DC193A5-1855-49C7-A60C-4A87A8F2B8FF}"/>
    <cellStyle name="Normal 9 20 8 2" xfId="37854" xr:uid="{0EE635AC-684A-4F59-A157-DDE211AF3D11}"/>
    <cellStyle name="Normal 9 20 8 3" xfId="37855" xr:uid="{FDE90B79-CE57-455A-B1CA-17B839D0FE76}"/>
    <cellStyle name="Normal 9 20 8 4" xfId="37856" xr:uid="{D4CA025E-A32A-45CD-96BE-2ED6AD8B0B72}"/>
    <cellStyle name="Normal 9 20 8 5" xfId="37857" xr:uid="{E526D4F5-4F7B-43A5-8582-88887B35A3D8}"/>
    <cellStyle name="Normal 9 20 8 6" xfId="37858" xr:uid="{57642A6D-EA69-47A1-B98D-1860C5ED6667}"/>
    <cellStyle name="Normal 9 20 9" xfId="37859" xr:uid="{0069EF0D-BC15-49E7-80FF-2D379926D2D0}"/>
    <cellStyle name="Normal 9 21" xfId="37860" xr:uid="{344F5379-E159-4F6E-BCBA-9E272154912C}"/>
    <cellStyle name="Normal 9 21 10" xfId="37861" xr:uid="{E7F0A93E-A595-44BD-AB7D-B6DF1BFC7601}"/>
    <cellStyle name="Normal 9 21 11" xfId="37862" xr:uid="{A584A349-8C74-4D61-9520-5C17776145F3}"/>
    <cellStyle name="Normal 9 21 12" xfId="37863" xr:uid="{6B460865-5353-49DD-B768-10B16EE6D926}"/>
    <cellStyle name="Normal 9 21 13" xfId="37864" xr:uid="{417CC68E-00BE-4F33-9E2B-A57F9EB8E1DC}"/>
    <cellStyle name="Normal 9 21 2" xfId="37865" xr:uid="{B0BE7977-ACC8-4EA9-8564-6C344B1BB491}"/>
    <cellStyle name="Normal 9 21 2 2" xfId="37866" xr:uid="{0783126D-1EFF-4281-A712-332B2760AD56}"/>
    <cellStyle name="Normal 9 21 2 3" xfId="37867" xr:uid="{97B25DF7-2338-474E-9B8E-60A95A8E4F9A}"/>
    <cellStyle name="Normal 9 21 2 4" xfId="37868" xr:uid="{F22E9510-97D5-4C8B-94EE-07688643618C}"/>
    <cellStyle name="Normal 9 21 2 5" xfId="37869" xr:uid="{E0BCBC8E-4CC3-484A-973B-334B91A70B01}"/>
    <cellStyle name="Normal 9 21 2 6" xfId="37870" xr:uid="{E2E8005A-7021-4403-9F5F-B93CFF503A44}"/>
    <cellStyle name="Normal 9 21 3" xfId="37871" xr:uid="{460DEB32-0FFF-432B-A67F-5D86E702534D}"/>
    <cellStyle name="Normal 9 21 3 2" xfId="37872" xr:uid="{48E5D3A7-18EB-4C83-9C9A-B00DF2141367}"/>
    <cellStyle name="Normal 9 21 3 3" xfId="37873" xr:uid="{D6535107-DA20-4A90-A072-C0040319DEE4}"/>
    <cellStyle name="Normal 9 21 3 4" xfId="37874" xr:uid="{A17E6326-D779-4922-8622-C1E422ACDFB2}"/>
    <cellStyle name="Normal 9 21 3 5" xfId="37875" xr:uid="{7021D61F-E998-46C1-BBDA-34B2C73CD418}"/>
    <cellStyle name="Normal 9 21 3 6" xfId="37876" xr:uid="{06681274-9F32-4E85-B811-C237333C355D}"/>
    <cellStyle name="Normal 9 21 4" xfId="37877" xr:uid="{86CAC157-31B5-46C1-85E8-93E728DB0E34}"/>
    <cellStyle name="Normal 9 21 4 2" xfId="37878" xr:uid="{D8F8093D-E1DF-4709-967C-CC5924509C41}"/>
    <cellStyle name="Normal 9 21 4 3" xfId="37879" xr:uid="{474C39CD-4F6A-4C04-8133-A8D585530AD2}"/>
    <cellStyle name="Normal 9 21 4 4" xfId="37880" xr:uid="{27B64F93-821F-4A95-9611-6A9F82824D86}"/>
    <cellStyle name="Normal 9 21 4 5" xfId="37881" xr:uid="{DCAEB11A-5C75-4D2B-8A11-A336B76C2A5A}"/>
    <cellStyle name="Normal 9 21 4 6" xfId="37882" xr:uid="{BCA43EEB-0B85-4F22-8AFA-1F8BD5BA927B}"/>
    <cellStyle name="Normal 9 21 5" xfId="37883" xr:uid="{1BD848E7-0EB4-43C0-AEAC-5AD501D93C12}"/>
    <cellStyle name="Normal 9 21 5 2" xfId="37884" xr:uid="{B383A731-3656-427C-BCAB-8B5EB83728D1}"/>
    <cellStyle name="Normal 9 21 5 3" xfId="37885" xr:uid="{63E2D9DE-D994-4589-AED6-952EA07D27B6}"/>
    <cellStyle name="Normal 9 21 5 4" xfId="37886" xr:uid="{C7F8AFAA-FDC0-4409-B13C-A21D955AA822}"/>
    <cellStyle name="Normal 9 21 5 5" xfId="37887" xr:uid="{448EEFAC-4C4E-4BD1-BDB5-7C392CEAE8BA}"/>
    <cellStyle name="Normal 9 21 5 6" xfId="37888" xr:uid="{67941A1F-9EE5-4614-9395-0D5866C123F1}"/>
    <cellStyle name="Normal 9 21 6" xfId="37889" xr:uid="{B0152AB0-6F83-4BF0-9BD3-F42E9A58BC37}"/>
    <cellStyle name="Normal 9 21 6 2" xfId="37890" xr:uid="{40A913D0-753F-44C5-8918-6CA61B180991}"/>
    <cellStyle name="Normal 9 21 6 3" xfId="37891" xr:uid="{5277E03D-58BC-4DD5-AE51-6BD35E8ADC64}"/>
    <cellStyle name="Normal 9 21 6 4" xfId="37892" xr:uid="{BB440FF5-FD23-4802-AF51-C71CF93EAD79}"/>
    <cellStyle name="Normal 9 21 6 5" xfId="37893" xr:uid="{94FE41CF-575D-41F0-8E06-8F70A647DCE4}"/>
    <cellStyle name="Normal 9 21 6 6" xfId="37894" xr:uid="{017E6F8F-61DC-4E44-8FC2-1563A6AE5C0B}"/>
    <cellStyle name="Normal 9 21 7" xfId="37895" xr:uid="{F7B4862C-0F40-4E2E-896E-8E15DFD8B362}"/>
    <cellStyle name="Normal 9 21 7 2" xfId="37896" xr:uid="{368CF7BB-0532-4EB5-AD1F-A20F82B8EC25}"/>
    <cellStyle name="Normal 9 21 7 3" xfId="37897" xr:uid="{C19903B8-66F3-4BDE-BC1C-054538867E9B}"/>
    <cellStyle name="Normal 9 21 7 4" xfId="37898" xr:uid="{D8E25DAF-416E-432C-B2A9-11924847945E}"/>
    <cellStyle name="Normal 9 21 7 5" xfId="37899" xr:uid="{8C59A152-BDE5-4A6F-B426-8A1FC4299F7D}"/>
    <cellStyle name="Normal 9 21 7 6" xfId="37900" xr:uid="{34D3C3B8-8526-4F8E-84BF-5B226DCE7D40}"/>
    <cellStyle name="Normal 9 21 8" xfId="37901" xr:uid="{DC1AA007-B162-4AF3-823C-6E9A2235ACDA}"/>
    <cellStyle name="Normal 9 21 8 2" xfId="37902" xr:uid="{CA27765A-46A5-47CC-81D3-4AD4923B3E4E}"/>
    <cellStyle name="Normal 9 21 8 3" xfId="37903" xr:uid="{B8FAA535-34B5-445B-B73E-37F6EB5BC6DA}"/>
    <cellStyle name="Normal 9 21 8 4" xfId="37904" xr:uid="{EF75A58C-6297-4327-82E4-19F8D1D7D4A4}"/>
    <cellStyle name="Normal 9 21 8 5" xfId="37905" xr:uid="{4E190F92-8A0B-4BDB-9AF8-08ABE24AC634}"/>
    <cellStyle name="Normal 9 21 8 6" xfId="37906" xr:uid="{52A4E23A-1D7F-484E-B258-CE9D4F380ECF}"/>
    <cellStyle name="Normal 9 21 9" xfId="37907" xr:uid="{628308E1-55CA-4522-B59D-CFADEBA2E435}"/>
    <cellStyle name="Normal 9 22" xfId="37908" xr:uid="{CEE9C414-0485-4C67-80CE-EA998B15D3E5}"/>
    <cellStyle name="Normal 9 22 10" xfId="37909" xr:uid="{2003C3A4-AD2F-495E-A594-E8DB7BC83EF3}"/>
    <cellStyle name="Normal 9 22 11" xfId="37910" xr:uid="{572E650D-BBEC-4138-9CB9-B9E16F565557}"/>
    <cellStyle name="Normal 9 22 12" xfId="37911" xr:uid="{C0199924-D8C6-4F06-BD35-0F8C27CD77D1}"/>
    <cellStyle name="Normal 9 22 13" xfId="37912" xr:uid="{B3F36F3A-B92C-4443-9762-A695457F3476}"/>
    <cellStyle name="Normal 9 22 2" xfId="37913" xr:uid="{8FD7E4FF-187E-4F39-A0FD-24A00BDB2910}"/>
    <cellStyle name="Normal 9 22 2 2" xfId="37914" xr:uid="{3CDDAE8D-55D0-4F1F-9E6C-12ABC76F8EE3}"/>
    <cellStyle name="Normal 9 22 2 3" xfId="37915" xr:uid="{3BE955CF-3DDB-423D-98EA-07DAED9A1D11}"/>
    <cellStyle name="Normal 9 22 2 4" xfId="37916" xr:uid="{9EB6181A-CDE8-4116-A2DA-C6D2B3D256A5}"/>
    <cellStyle name="Normal 9 22 2 5" xfId="37917" xr:uid="{CCDF23D4-3816-4C66-9E0F-23BC0AE222EE}"/>
    <cellStyle name="Normal 9 22 2 6" xfId="37918" xr:uid="{7CEC1BED-75AB-47CF-82C2-DE07276D0D83}"/>
    <cellStyle name="Normal 9 22 3" xfId="37919" xr:uid="{6B650E9D-9B0A-4D42-8F56-D341FD8C0785}"/>
    <cellStyle name="Normal 9 22 3 2" xfId="37920" xr:uid="{EAA6773A-695A-4594-B1D5-706F7ECCC6F9}"/>
    <cellStyle name="Normal 9 22 3 3" xfId="37921" xr:uid="{F77556D2-5017-4D30-BABD-CE60643E23A2}"/>
    <cellStyle name="Normal 9 22 3 4" xfId="37922" xr:uid="{6BE5BC25-D931-4975-9DEF-8021C8529E26}"/>
    <cellStyle name="Normal 9 22 3 5" xfId="37923" xr:uid="{31725558-E8EC-45F6-AD56-40B5CCA7B5D7}"/>
    <cellStyle name="Normal 9 22 3 6" xfId="37924" xr:uid="{2CE6D442-BB96-421B-B86A-73F38D7B555F}"/>
    <cellStyle name="Normal 9 22 4" xfId="37925" xr:uid="{FDF2BA2B-4E79-49BD-B183-396565702A6D}"/>
    <cellStyle name="Normal 9 22 4 2" xfId="37926" xr:uid="{4236E351-724C-4DB1-BEC2-B5CC57477B05}"/>
    <cellStyle name="Normal 9 22 4 3" xfId="37927" xr:uid="{283ECDC3-E795-4530-8DC1-34E695692139}"/>
    <cellStyle name="Normal 9 22 4 4" xfId="37928" xr:uid="{590A86D3-C641-4077-9281-3DDCFE838DD3}"/>
    <cellStyle name="Normal 9 22 4 5" xfId="37929" xr:uid="{77CE86F0-6449-44DF-BAD1-987499435576}"/>
    <cellStyle name="Normal 9 22 4 6" xfId="37930" xr:uid="{13623812-CB30-401B-A304-D7AF1C6E5F2C}"/>
    <cellStyle name="Normal 9 22 5" xfId="37931" xr:uid="{B82D12B0-AC21-4AFA-AFED-4484006DE8B0}"/>
    <cellStyle name="Normal 9 22 5 2" xfId="37932" xr:uid="{69FB3B54-C294-4E41-93DA-1E6CB752B9E9}"/>
    <cellStyle name="Normal 9 22 5 3" xfId="37933" xr:uid="{53852177-A58A-41D6-92D4-A4422BBBB47A}"/>
    <cellStyle name="Normal 9 22 5 4" xfId="37934" xr:uid="{AEA8C9CF-FFA4-42C1-90BC-15EB7FBECD99}"/>
    <cellStyle name="Normal 9 22 5 5" xfId="37935" xr:uid="{9525D0DE-AB37-4DEE-B1F4-7B2912400FC2}"/>
    <cellStyle name="Normal 9 22 5 6" xfId="37936" xr:uid="{0A29017A-6A59-42BE-B48E-3387C6024A5C}"/>
    <cellStyle name="Normal 9 22 6" xfId="37937" xr:uid="{A647661D-8560-488D-90C5-C3F54FFC35AC}"/>
    <cellStyle name="Normal 9 22 6 2" xfId="37938" xr:uid="{2AFC1432-176A-4728-8648-AC6D58863296}"/>
    <cellStyle name="Normal 9 22 6 3" xfId="37939" xr:uid="{DBCA0BCB-7380-49CA-A944-75809866DE2C}"/>
    <cellStyle name="Normal 9 22 6 4" xfId="37940" xr:uid="{916C671B-699C-4621-A2C5-809B6BFF6710}"/>
    <cellStyle name="Normal 9 22 6 5" xfId="37941" xr:uid="{2D23789F-C289-4CD6-A6C3-59588D5F4EAB}"/>
    <cellStyle name="Normal 9 22 6 6" xfId="37942" xr:uid="{843E39E8-3E06-4C9F-854D-D95F485733F2}"/>
    <cellStyle name="Normal 9 22 7" xfId="37943" xr:uid="{5EF03560-770D-468D-B542-2DDA372F7D49}"/>
    <cellStyle name="Normal 9 22 7 2" xfId="37944" xr:uid="{B5984D44-2D95-48EE-B624-F6E042F71716}"/>
    <cellStyle name="Normal 9 22 7 3" xfId="37945" xr:uid="{A613DE11-C557-4BF5-8870-D590ABC11107}"/>
    <cellStyle name="Normal 9 22 7 4" xfId="37946" xr:uid="{F4004F6B-88B2-4C7D-97C0-469CBEB44C5F}"/>
    <cellStyle name="Normal 9 22 7 5" xfId="37947" xr:uid="{5C34DBF7-3962-4ECD-8419-0075FB47F859}"/>
    <cellStyle name="Normal 9 22 7 6" xfId="37948" xr:uid="{186C314C-2872-4CA7-B6D7-B6C39380DB45}"/>
    <cellStyle name="Normal 9 22 8" xfId="37949" xr:uid="{7DED0028-1A33-4073-A6A2-CC821A787629}"/>
    <cellStyle name="Normal 9 22 8 2" xfId="37950" xr:uid="{CA3907CF-171B-48C9-AD5D-FA9F6560C1B8}"/>
    <cellStyle name="Normal 9 22 8 3" xfId="37951" xr:uid="{C3647A17-A423-400B-95B5-F889D877E5B4}"/>
    <cellStyle name="Normal 9 22 8 4" xfId="37952" xr:uid="{67F6DD6D-24BD-44E0-B61B-CD52EAF9A85F}"/>
    <cellStyle name="Normal 9 22 8 5" xfId="37953" xr:uid="{1018990E-4DAE-40C5-ADDE-3D7F6634D855}"/>
    <cellStyle name="Normal 9 22 8 6" xfId="37954" xr:uid="{42DC0EB6-7CE8-44C2-8D2D-BAD8E0DBC653}"/>
    <cellStyle name="Normal 9 22 9" xfId="37955" xr:uid="{050609AD-2705-42A5-AB43-162305840B58}"/>
    <cellStyle name="Normal 9 23" xfId="37956" xr:uid="{EAFF7E80-BF92-4A6F-BF5C-1E0AF8ECCDEB}"/>
    <cellStyle name="Normal 9 23 10" xfId="37957" xr:uid="{D1E1EC44-D54B-4CEE-9F9D-9F1CD6A21E8F}"/>
    <cellStyle name="Normal 9 23 11" xfId="37958" xr:uid="{BB1BC035-241C-46E5-A0DF-8BE7DA9FAFC1}"/>
    <cellStyle name="Normal 9 23 12" xfId="37959" xr:uid="{420131B0-B19E-4A38-A1D5-09363985FC8E}"/>
    <cellStyle name="Normal 9 23 13" xfId="37960" xr:uid="{120A0BA9-25B8-4E35-8E20-406115E56983}"/>
    <cellStyle name="Normal 9 23 2" xfId="37961" xr:uid="{2C9959C5-813D-46D2-84F9-4C0BC1C149E1}"/>
    <cellStyle name="Normal 9 23 2 2" xfId="37962" xr:uid="{821BE523-5648-486A-B7D2-01B5192270A7}"/>
    <cellStyle name="Normal 9 23 2 3" xfId="37963" xr:uid="{4470AA29-C17C-428F-BAC2-D3D1287B63C7}"/>
    <cellStyle name="Normal 9 23 2 4" xfId="37964" xr:uid="{DADA079F-96B7-40F3-B0E2-EA16A37A97E2}"/>
    <cellStyle name="Normal 9 23 2 5" xfId="37965" xr:uid="{632A3836-60F7-4E39-AAD1-D90E28FA0D4B}"/>
    <cellStyle name="Normal 9 23 2 6" xfId="37966" xr:uid="{EC9B2489-4BE5-4D43-8016-5B30C72E8386}"/>
    <cellStyle name="Normal 9 23 3" xfId="37967" xr:uid="{4677189E-CF02-4E5F-B3E4-6CD0F51B10B6}"/>
    <cellStyle name="Normal 9 23 3 2" xfId="37968" xr:uid="{AE302DDE-C653-4DBA-8D4F-99B89653ED70}"/>
    <cellStyle name="Normal 9 23 3 3" xfId="37969" xr:uid="{36F93F09-69A3-4BAC-8162-5394B56B0FBC}"/>
    <cellStyle name="Normal 9 23 3 4" xfId="37970" xr:uid="{4C16FDE5-E48C-4E3E-93FB-CCD7CF713CD8}"/>
    <cellStyle name="Normal 9 23 3 5" xfId="37971" xr:uid="{6A848226-72B6-49B9-86E0-EF7560A4F5A9}"/>
    <cellStyle name="Normal 9 23 3 6" xfId="37972" xr:uid="{CB0DF15F-215F-4FD8-9387-44356758886D}"/>
    <cellStyle name="Normal 9 23 4" xfId="37973" xr:uid="{C1B1D9FB-6117-44F6-BE08-8A3FA707F601}"/>
    <cellStyle name="Normal 9 23 4 2" xfId="37974" xr:uid="{C1DC7906-0382-4072-8FF0-E011B73DBE93}"/>
    <cellStyle name="Normal 9 23 4 3" xfId="37975" xr:uid="{68AEF56C-C908-4DE5-81F8-D364B38DEB3D}"/>
    <cellStyle name="Normal 9 23 4 4" xfId="37976" xr:uid="{3E119D36-A91E-416D-8CD9-2DFF867D7F24}"/>
    <cellStyle name="Normal 9 23 4 5" xfId="37977" xr:uid="{BBBFE979-A03F-4932-A150-A349EF794D5D}"/>
    <cellStyle name="Normal 9 23 4 6" xfId="37978" xr:uid="{59447048-CD62-4BC4-B61A-3782999466E2}"/>
    <cellStyle name="Normal 9 23 5" xfId="37979" xr:uid="{7D4B89AD-3E19-4291-A25C-C69862ABA918}"/>
    <cellStyle name="Normal 9 23 5 2" xfId="37980" xr:uid="{763B9082-1BB5-49E2-9AAD-079B8EE7E1F7}"/>
    <cellStyle name="Normal 9 23 5 3" xfId="37981" xr:uid="{9540E6DC-6A29-47B8-884E-0CE29F48CB73}"/>
    <cellStyle name="Normal 9 23 5 4" xfId="37982" xr:uid="{6B09BEA8-C659-470C-BEE1-E4DE9697A791}"/>
    <cellStyle name="Normal 9 23 5 5" xfId="37983" xr:uid="{FD2B967E-BCA2-41E4-9863-79D35720EB57}"/>
    <cellStyle name="Normal 9 23 5 6" xfId="37984" xr:uid="{80E138A8-54DA-4DE2-AE90-115FC4B34585}"/>
    <cellStyle name="Normal 9 23 6" xfId="37985" xr:uid="{810DAAE3-06D6-425E-AA90-7BC9BA397768}"/>
    <cellStyle name="Normal 9 23 6 2" xfId="37986" xr:uid="{105C0C1F-E52C-43DE-8D17-45EC22CE36B9}"/>
    <cellStyle name="Normal 9 23 6 3" xfId="37987" xr:uid="{2DA0DC31-5DCD-40DF-BD2E-ACABB5675EA3}"/>
    <cellStyle name="Normal 9 23 6 4" xfId="37988" xr:uid="{2394525A-7950-47F6-ABCE-C778C09FC4E2}"/>
    <cellStyle name="Normal 9 23 6 5" xfId="37989" xr:uid="{972DCFF5-6929-4491-83DF-809FD53E2438}"/>
    <cellStyle name="Normal 9 23 6 6" xfId="37990" xr:uid="{31E7942E-47FB-4F06-979A-C1B6EF5A62EA}"/>
    <cellStyle name="Normal 9 23 7" xfId="37991" xr:uid="{618810CA-20D2-40CF-A02D-553033C4FAE7}"/>
    <cellStyle name="Normal 9 23 7 2" xfId="37992" xr:uid="{BC4614F0-7AA6-4F92-B386-7F76689B666A}"/>
    <cellStyle name="Normal 9 23 7 3" xfId="37993" xr:uid="{F6A24B17-845D-4BF1-953D-1D4BA90400F2}"/>
    <cellStyle name="Normal 9 23 7 4" xfId="37994" xr:uid="{23A5FB9E-B436-4D29-B128-E692B3202344}"/>
    <cellStyle name="Normal 9 23 7 5" xfId="37995" xr:uid="{3FE76F1A-D13E-4ED5-9321-539B86E79FF0}"/>
    <cellStyle name="Normal 9 23 7 6" xfId="37996" xr:uid="{C7AC0C8C-A8B9-4D47-83B6-A83EF1B99DD8}"/>
    <cellStyle name="Normal 9 23 8" xfId="37997" xr:uid="{71079FF2-21B9-4F9C-82CA-A595700D4172}"/>
    <cellStyle name="Normal 9 23 8 2" xfId="37998" xr:uid="{E3EF3438-EB4C-45B2-B96F-C1F07DD0854F}"/>
    <cellStyle name="Normal 9 23 8 3" xfId="37999" xr:uid="{6B49E6C7-F8B8-4BE5-A270-8CEAFB6C2E4A}"/>
    <cellStyle name="Normal 9 23 8 4" xfId="38000" xr:uid="{CE7F7AC3-8B1B-4725-B342-01E37F4A9D0F}"/>
    <cellStyle name="Normal 9 23 8 5" xfId="38001" xr:uid="{8B08421C-6261-4C01-B630-F372337F7BBD}"/>
    <cellStyle name="Normal 9 23 8 6" xfId="38002" xr:uid="{A54BACF0-4F00-44D1-9470-AA2147ABE667}"/>
    <cellStyle name="Normal 9 23 9" xfId="38003" xr:uid="{13720D07-0371-46F2-AF31-D6491DA8695A}"/>
    <cellStyle name="Normal 9 24" xfId="38004" xr:uid="{DBC2C5CB-DA2D-497B-9082-4AFD5979581A}"/>
    <cellStyle name="Normal 9 24 10" xfId="38005" xr:uid="{A649F503-8EBE-407A-B74B-72AA33AFB50B}"/>
    <cellStyle name="Normal 9 24 11" xfId="38006" xr:uid="{5750153C-8A8F-490F-81B0-AF201577B1E3}"/>
    <cellStyle name="Normal 9 24 12" xfId="38007" xr:uid="{A32D4ADF-6F75-428A-A2A3-E59B9ED1A0C9}"/>
    <cellStyle name="Normal 9 24 13" xfId="38008" xr:uid="{DC717F44-8A63-4509-B0ED-1FA4F67AB481}"/>
    <cellStyle name="Normal 9 24 2" xfId="38009" xr:uid="{60C45AA6-10AF-43E8-BAA7-F24425989DF5}"/>
    <cellStyle name="Normal 9 24 2 2" xfId="38010" xr:uid="{8144F114-317C-4468-A828-1DC466F08DCA}"/>
    <cellStyle name="Normal 9 24 2 3" xfId="38011" xr:uid="{92068C62-67A8-480C-922C-F55D1C8CD1EF}"/>
    <cellStyle name="Normal 9 24 2 4" xfId="38012" xr:uid="{A077C6DF-2961-41E0-AF10-FDFBE2912106}"/>
    <cellStyle name="Normal 9 24 2 5" xfId="38013" xr:uid="{1DBA22E1-5059-43A7-B19C-D29BBAC4DA30}"/>
    <cellStyle name="Normal 9 24 2 6" xfId="38014" xr:uid="{ED1D5529-6D0C-4340-9E4A-E9137C721A51}"/>
    <cellStyle name="Normal 9 24 3" xfId="38015" xr:uid="{CC406F54-CAB0-417D-8097-5A92D7AF0018}"/>
    <cellStyle name="Normal 9 24 3 2" xfId="38016" xr:uid="{62615456-FB1D-4021-9809-4D52B2F91F41}"/>
    <cellStyle name="Normal 9 24 3 3" xfId="38017" xr:uid="{DCAE564E-6871-48B2-9953-3F0E078C5ACB}"/>
    <cellStyle name="Normal 9 24 3 4" xfId="38018" xr:uid="{653AA27E-E588-4A22-98A1-9554F3912012}"/>
    <cellStyle name="Normal 9 24 3 5" xfId="38019" xr:uid="{05A5AFAD-BB22-41F8-A56C-3089D37C7156}"/>
    <cellStyle name="Normal 9 24 3 6" xfId="38020" xr:uid="{F587FA8B-F79C-4345-8FA1-7FD2CE2544DF}"/>
    <cellStyle name="Normal 9 24 4" xfId="38021" xr:uid="{26E3AE82-FD24-48AE-A565-F68B947A6263}"/>
    <cellStyle name="Normal 9 24 4 2" xfId="38022" xr:uid="{75A3465E-432A-4D35-8675-D644EF3B0E51}"/>
    <cellStyle name="Normal 9 24 4 3" xfId="38023" xr:uid="{9AEA84C8-3617-43E5-9CB7-3D940E4CEB53}"/>
    <cellStyle name="Normal 9 24 4 4" xfId="38024" xr:uid="{72111F95-07FC-4FED-B702-B34255AFDD04}"/>
    <cellStyle name="Normal 9 24 4 5" xfId="38025" xr:uid="{8DBA455C-FD14-4675-AD38-FEC5BDE7FFF2}"/>
    <cellStyle name="Normal 9 24 4 6" xfId="38026" xr:uid="{0651510F-F35D-4D97-9EB5-A8C019F132CB}"/>
    <cellStyle name="Normal 9 24 5" xfId="38027" xr:uid="{CDDDF200-8962-4EC4-8BC0-FFA5EAD4613C}"/>
    <cellStyle name="Normal 9 24 5 2" xfId="38028" xr:uid="{FEFDA32B-39F1-4629-A077-B982E64E5A82}"/>
    <cellStyle name="Normal 9 24 5 3" xfId="38029" xr:uid="{32C33937-7C05-44D2-96A1-0963722B2ED7}"/>
    <cellStyle name="Normal 9 24 5 4" xfId="38030" xr:uid="{E79EA33A-9CA7-4C21-8BDF-7E39A629DD76}"/>
    <cellStyle name="Normal 9 24 5 5" xfId="38031" xr:uid="{59A749B1-EF83-4629-B549-9A1A52E527DF}"/>
    <cellStyle name="Normal 9 24 5 6" xfId="38032" xr:uid="{19E64B81-6CA4-444B-A53A-72B901A3EBE4}"/>
    <cellStyle name="Normal 9 24 6" xfId="38033" xr:uid="{B08F1D7D-3EE5-4255-8D2F-295268494567}"/>
    <cellStyle name="Normal 9 24 6 2" xfId="38034" xr:uid="{5DF61BD4-22F9-4F81-BAEC-CD919DE9ABE3}"/>
    <cellStyle name="Normal 9 24 6 3" xfId="38035" xr:uid="{C50E8FD9-69E9-438B-8DF5-2D43E2B7DDFE}"/>
    <cellStyle name="Normal 9 24 6 4" xfId="38036" xr:uid="{BE52B823-863E-44A6-AB3D-B395D90EB7C8}"/>
    <cellStyle name="Normal 9 24 6 5" xfId="38037" xr:uid="{F58C96A0-03D3-4C7A-8996-E8099F5537EA}"/>
    <cellStyle name="Normal 9 24 6 6" xfId="38038" xr:uid="{379361CB-871E-4AF2-A5CE-702DCC4376B2}"/>
    <cellStyle name="Normal 9 24 7" xfId="38039" xr:uid="{A40836E2-A0C8-4C18-AE21-5F11CCE5DD75}"/>
    <cellStyle name="Normal 9 24 7 2" xfId="38040" xr:uid="{4842BEE7-91B5-4EC7-ACC1-E4D6395E6716}"/>
    <cellStyle name="Normal 9 24 7 3" xfId="38041" xr:uid="{7EFBDA88-A6CC-41B6-9CFB-8EA124A3CFFD}"/>
    <cellStyle name="Normal 9 24 7 4" xfId="38042" xr:uid="{2E16D47D-3909-4FB7-957B-FDA24FC35CE6}"/>
    <cellStyle name="Normal 9 24 7 5" xfId="38043" xr:uid="{E67A9E28-C880-4E4A-B486-27DC3FE7B884}"/>
    <cellStyle name="Normal 9 24 7 6" xfId="38044" xr:uid="{D0B87329-6CCD-4A45-8256-B60038C9C7CF}"/>
    <cellStyle name="Normal 9 24 8" xfId="38045" xr:uid="{1E80AA54-A23C-40C0-847F-B70C8E618AB0}"/>
    <cellStyle name="Normal 9 24 8 2" xfId="38046" xr:uid="{5E7B1BA6-67D5-4374-B96D-BC2F429810A2}"/>
    <cellStyle name="Normal 9 24 8 3" xfId="38047" xr:uid="{F16F21EA-8A90-4425-89DF-27BA4E9C20C2}"/>
    <cellStyle name="Normal 9 24 8 4" xfId="38048" xr:uid="{3067B490-57BF-4262-B37C-39C01800B624}"/>
    <cellStyle name="Normal 9 24 8 5" xfId="38049" xr:uid="{519487DE-1E1B-4BB3-A29E-76773BA04F7B}"/>
    <cellStyle name="Normal 9 24 8 6" xfId="38050" xr:uid="{3DC9D0D1-ABE6-4031-B4DC-A54AEB42EA24}"/>
    <cellStyle name="Normal 9 24 9" xfId="38051" xr:uid="{ED955C08-EF55-4086-A0BD-767EBB4A8194}"/>
    <cellStyle name="Normal 9 25" xfId="38052" xr:uid="{4F03452B-30AC-49DC-B3C7-06CA262FEE5F}"/>
    <cellStyle name="Normal 9 25 10" xfId="38053" xr:uid="{6D901F88-F534-4297-A0B3-2F24B69416DF}"/>
    <cellStyle name="Normal 9 25 11" xfId="38054" xr:uid="{9DE38671-3AD2-43F2-9A3C-4A3DD1B62AAA}"/>
    <cellStyle name="Normal 9 25 12" xfId="38055" xr:uid="{AA9750F0-22B3-48C5-8793-756560F23F8F}"/>
    <cellStyle name="Normal 9 25 13" xfId="38056" xr:uid="{5945D570-064D-4CFB-A8CD-AA6F3CCF8439}"/>
    <cellStyle name="Normal 9 25 2" xfId="38057" xr:uid="{264F0EC9-1F82-4513-9CA2-61264E83EF28}"/>
    <cellStyle name="Normal 9 25 2 2" xfId="38058" xr:uid="{B7921B0B-AFA2-46F7-AC31-69C333F3D7BA}"/>
    <cellStyle name="Normal 9 25 2 3" xfId="38059" xr:uid="{A6E9A8AF-77C3-4535-AB6F-AAE1BB14B5E2}"/>
    <cellStyle name="Normal 9 25 2 4" xfId="38060" xr:uid="{089CB083-9FB2-407B-8CF8-ADF8D452B43C}"/>
    <cellStyle name="Normal 9 25 2 5" xfId="38061" xr:uid="{EF3C4132-0FD3-49C2-A807-478B95F94491}"/>
    <cellStyle name="Normal 9 25 2 6" xfId="38062" xr:uid="{38FBC17B-9AE0-43F4-A703-3EC01AEB6953}"/>
    <cellStyle name="Normal 9 25 3" xfId="38063" xr:uid="{E522B992-69D3-4A94-BC25-219F675494A7}"/>
    <cellStyle name="Normal 9 25 3 2" xfId="38064" xr:uid="{711B8F1B-7C4A-4822-B7C8-16A128BD90B5}"/>
    <cellStyle name="Normal 9 25 3 3" xfId="38065" xr:uid="{AD292ACC-CC82-428B-B140-409735570E80}"/>
    <cellStyle name="Normal 9 25 3 4" xfId="38066" xr:uid="{96D86EE5-4E3B-4593-B45F-027C61A783EC}"/>
    <cellStyle name="Normal 9 25 3 5" xfId="38067" xr:uid="{A2A636D8-EDB3-480E-B3F5-4B22DA99E9DD}"/>
    <cellStyle name="Normal 9 25 3 6" xfId="38068" xr:uid="{DD8C7549-6EE7-4D80-88F2-21B28EE1661E}"/>
    <cellStyle name="Normal 9 25 4" xfId="38069" xr:uid="{17E444A5-D098-41A3-99CE-98FEA5DCCFBC}"/>
    <cellStyle name="Normal 9 25 4 2" xfId="38070" xr:uid="{0F77648B-F94A-4168-88EB-0DAA0BFC37EA}"/>
    <cellStyle name="Normal 9 25 4 3" xfId="38071" xr:uid="{E64A63DC-4523-42E3-A6A0-BA5C585D3374}"/>
    <cellStyle name="Normal 9 25 4 4" xfId="38072" xr:uid="{677D227A-D101-490A-B840-562E741DD0B2}"/>
    <cellStyle name="Normal 9 25 4 5" xfId="38073" xr:uid="{EFAD4481-FDA6-44B5-A7EE-1D9A6F0E9726}"/>
    <cellStyle name="Normal 9 25 4 6" xfId="38074" xr:uid="{4696C167-D58C-45C5-B9CB-70FE095099C6}"/>
    <cellStyle name="Normal 9 25 5" xfId="38075" xr:uid="{23036FF8-A19B-493E-874C-25C256C61881}"/>
    <cellStyle name="Normal 9 25 5 2" xfId="38076" xr:uid="{30CD26C2-5BF8-4896-8A81-BAD4707157D5}"/>
    <cellStyle name="Normal 9 25 5 3" xfId="38077" xr:uid="{74C84660-4BD1-4AA8-8158-7BBB23AF1654}"/>
    <cellStyle name="Normal 9 25 5 4" xfId="38078" xr:uid="{877695E6-FAC3-4C11-872A-5ECCA24D85E6}"/>
    <cellStyle name="Normal 9 25 5 5" xfId="38079" xr:uid="{8E806A21-0E1F-4E75-805C-4C72E9AD6127}"/>
    <cellStyle name="Normal 9 25 5 6" xfId="38080" xr:uid="{4B76845E-95EA-4F78-9B1E-BABF3853BD52}"/>
    <cellStyle name="Normal 9 25 6" xfId="38081" xr:uid="{E13ABEC9-1EA5-45C7-82F4-34FCFC27CB9E}"/>
    <cellStyle name="Normal 9 25 6 2" xfId="38082" xr:uid="{D4D3DA19-0EC1-4BDC-8C0E-3FE4EF564FA2}"/>
    <cellStyle name="Normal 9 25 6 3" xfId="38083" xr:uid="{D243730D-58FE-4E2B-9750-C151C7C93537}"/>
    <cellStyle name="Normal 9 25 6 4" xfId="38084" xr:uid="{79744751-6A14-41FF-98C5-888B4173E56B}"/>
    <cellStyle name="Normal 9 25 6 5" xfId="38085" xr:uid="{5FA48F38-E930-4063-B80C-11FF20173F62}"/>
    <cellStyle name="Normal 9 25 6 6" xfId="38086" xr:uid="{4B4DB7DD-DCB8-4A9D-85E2-3A6EA1DB3162}"/>
    <cellStyle name="Normal 9 25 7" xfId="38087" xr:uid="{EBB9AE4E-D842-4E10-AB2C-A80836D0814B}"/>
    <cellStyle name="Normal 9 25 7 2" xfId="38088" xr:uid="{55114A29-880A-436F-905F-8B0848A660E2}"/>
    <cellStyle name="Normal 9 25 7 3" xfId="38089" xr:uid="{F36AA8EE-78F1-47B5-AA90-66FFF8603436}"/>
    <cellStyle name="Normal 9 25 7 4" xfId="38090" xr:uid="{5C11E4E0-8C50-4532-A958-F9710FFD4A69}"/>
    <cellStyle name="Normal 9 25 7 5" xfId="38091" xr:uid="{65F349CF-8FB3-431F-A3B7-CE3D95B92FD4}"/>
    <cellStyle name="Normal 9 25 7 6" xfId="38092" xr:uid="{E772C227-1FF8-416C-9383-97DA0D8D1F79}"/>
    <cellStyle name="Normal 9 25 8" xfId="38093" xr:uid="{F7831542-BAD1-4621-83AB-2A4B5F58C0FB}"/>
    <cellStyle name="Normal 9 25 8 2" xfId="38094" xr:uid="{6356CC5E-B0EE-4B62-ABD7-99D4042D7594}"/>
    <cellStyle name="Normal 9 25 8 3" xfId="38095" xr:uid="{4F4BAA8A-80F8-4F57-B06E-213AF0A586CA}"/>
    <cellStyle name="Normal 9 25 8 4" xfId="38096" xr:uid="{B14A5605-EFE3-4E6C-B758-6E0832529AFF}"/>
    <cellStyle name="Normal 9 25 8 5" xfId="38097" xr:uid="{3E7840FE-94ED-4F16-87DC-03C8C3189C37}"/>
    <cellStyle name="Normal 9 25 8 6" xfId="38098" xr:uid="{FF0FCA21-7619-4A78-93B8-4B559A19C39C}"/>
    <cellStyle name="Normal 9 25 9" xfId="38099" xr:uid="{A3B73311-50D1-43EC-9146-4C06DB6401D7}"/>
    <cellStyle name="Normal 9 26" xfId="38100" xr:uid="{FDC0C022-F8DA-4408-BF4B-1CEE4E3D34A8}"/>
    <cellStyle name="Normal 9 26 10" xfId="38101" xr:uid="{827BBD78-6A9D-4AB4-B142-A626E3ADFC69}"/>
    <cellStyle name="Normal 9 26 11" xfId="38102" xr:uid="{F3D6661D-8608-49F2-9B56-5C6070467ECF}"/>
    <cellStyle name="Normal 9 26 12" xfId="38103" xr:uid="{7D19E960-DC65-45BB-B973-560EE3E33789}"/>
    <cellStyle name="Normal 9 26 13" xfId="38104" xr:uid="{72DA88A3-9568-4685-BAEB-1AAA72C7B057}"/>
    <cellStyle name="Normal 9 26 2" xfId="38105" xr:uid="{E67F27F1-7B8E-4890-979C-B68C39026443}"/>
    <cellStyle name="Normal 9 26 2 2" xfId="38106" xr:uid="{F53D576B-06FB-4E60-92FB-1A78F3CE6BA1}"/>
    <cellStyle name="Normal 9 26 2 3" xfId="38107" xr:uid="{E48E9FDB-BC2E-4FBA-A8E2-5DA64B3365B2}"/>
    <cellStyle name="Normal 9 26 2 4" xfId="38108" xr:uid="{B4B65736-80AE-4437-B12D-7E6260DA864E}"/>
    <cellStyle name="Normal 9 26 2 5" xfId="38109" xr:uid="{DC63E5A3-7D35-40F2-8461-C0FBA0C192D9}"/>
    <cellStyle name="Normal 9 26 2 6" xfId="38110" xr:uid="{17BB4585-5F70-44A1-8E07-E110DBBCD1A0}"/>
    <cellStyle name="Normal 9 26 3" xfId="38111" xr:uid="{AEC6FBD1-00DA-43B8-94DD-0753966383D5}"/>
    <cellStyle name="Normal 9 26 3 2" xfId="38112" xr:uid="{0E803C5C-01F2-48E9-8EB9-A49BB0392AFC}"/>
    <cellStyle name="Normal 9 26 3 3" xfId="38113" xr:uid="{C020D380-024C-4244-9443-05C01C4A8BF0}"/>
    <cellStyle name="Normal 9 26 3 4" xfId="38114" xr:uid="{2DE90563-71BA-4FC5-BB42-A602929E6160}"/>
    <cellStyle name="Normal 9 26 3 5" xfId="38115" xr:uid="{8CD977D5-62C6-4F08-892F-4506E196C860}"/>
    <cellStyle name="Normal 9 26 3 6" xfId="38116" xr:uid="{7C5C4328-4CDF-4AE4-8115-630AD44AC36D}"/>
    <cellStyle name="Normal 9 26 4" xfId="38117" xr:uid="{7F7273D5-A3BC-4141-8331-603A65DAD5FA}"/>
    <cellStyle name="Normal 9 26 4 2" xfId="38118" xr:uid="{A6AF3C45-ED1E-4055-8652-89FCD0719067}"/>
    <cellStyle name="Normal 9 26 4 3" xfId="38119" xr:uid="{86D63985-3000-489F-A249-8BBE9B45575A}"/>
    <cellStyle name="Normal 9 26 4 4" xfId="38120" xr:uid="{072A0AAF-157F-4F4D-9827-F480D0321CE5}"/>
    <cellStyle name="Normal 9 26 4 5" xfId="38121" xr:uid="{E5409C51-5296-4095-ADC8-5BB3B355775D}"/>
    <cellStyle name="Normal 9 26 4 6" xfId="38122" xr:uid="{15338FF4-CF32-433D-A0A6-0D853C293523}"/>
    <cellStyle name="Normal 9 26 5" xfId="38123" xr:uid="{EB803F31-0071-4346-85D9-823F32956C13}"/>
    <cellStyle name="Normal 9 26 5 2" xfId="38124" xr:uid="{8BB89E19-AB57-4120-BF86-424AAFA1DFB1}"/>
    <cellStyle name="Normal 9 26 5 3" xfId="38125" xr:uid="{F34BA73C-0041-467B-9EAB-A5BFDCA5936C}"/>
    <cellStyle name="Normal 9 26 5 4" xfId="38126" xr:uid="{43B74584-4535-4EE3-8CA2-B611BFFA509C}"/>
    <cellStyle name="Normal 9 26 5 5" xfId="38127" xr:uid="{C812FE5C-DCA2-4F80-81D8-F7E7D1FBA410}"/>
    <cellStyle name="Normal 9 26 5 6" xfId="38128" xr:uid="{9D20C571-CCC9-420B-A769-4E846BD3427B}"/>
    <cellStyle name="Normal 9 26 6" xfId="38129" xr:uid="{1032A578-FAAC-4570-8E00-2083903786D7}"/>
    <cellStyle name="Normal 9 26 6 2" xfId="38130" xr:uid="{61C460E9-7C5A-4E26-ACD3-A1F266A6DB54}"/>
    <cellStyle name="Normal 9 26 6 3" xfId="38131" xr:uid="{94F7460E-8FBA-4105-86CD-825990931D02}"/>
    <cellStyle name="Normal 9 26 6 4" xfId="38132" xr:uid="{5D5D9B5D-0547-4436-886E-610F2A4903F4}"/>
    <cellStyle name="Normal 9 26 6 5" xfId="38133" xr:uid="{1C444AD8-3178-4BAE-88C3-4E121EE183B2}"/>
    <cellStyle name="Normal 9 26 6 6" xfId="38134" xr:uid="{E8B1556F-1F35-416D-98BF-BFF6B6721DF0}"/>
    <cellStyle name="Normal 9 26 7" xfId="38135" xr:uid="{D3C45740-E12F-4239-A401-FF8491CD8FAC}"/>
    <cellStyle name="Normal 9 26 7 2" xfId="38136" xr:uid="{2A61966E-21B4-42C9-9057-BE5A3A800605}"/>
    <cellStyle name="Normal 9 26 7 3" xfId="38137" xr:uid="{8BB3A12A-28DC-4D49-B8C8-9C68D6A0F398}"/>
    <cellStyle name="Normal 9 26 7 4" xfId="38138" xr:uid="{F8549BD5-3F25-4328-AD85-435C6E2A457F}"/>
    <cellStyle name="Normal 9 26 7 5" xfId="38139" xr:uid="{8236DD63-33A0-437A-86B8-45EF8CB870C2}"/>
    <cellStyle name="Normal 9 26 7 6" xfId="38140" xr:uid="{BD579653-DCC7-4715-A204-A94C7DA9F817}"/>
    <cellStyle name="Normal 9 26 8" xfId="38141" xr:uid="{0E62A0CA-3EE4-4BB7-9713-E11082D2050D}"/>
    <cellStyle name="Normal 9 26 8 2" xfId="38142" xr:uid="{B9C93B87-2F5B-4155-BB4E-F9698BF0FB7E}"/>
    <cellStyle name="Normal 9 26 8 3" xfId="38143" xr:uid="{1D900EFA-B1F3-424C-A6B9-5BF92B48290F}"/>
    <cellStyle name="Normal 9 26 8 4" xfId="38144" xr:uid="{F1D11136-24ED-40BE-8A5C-BB563BB82241}"/>
    <cellStyle name="Normal 9 26 8 5" xfId="38145" xr:uid="{D4987604-EA07-4FA9-949D-080063E93BAC}"/>
    <cellStyle name="Normal 9 26 8 6" xfId="38146" xr:uid="{51E28002-F2AE-4A1B-919F-37BD5DF0D3C7}"/>
    <cellStyle name="Normal 9 26 9" xfId="38147" xr:uid="{C65738B1-47FD-4E2C-8D81-19DC3B816FDF}"/>
    <cellStyle name="Normal 9 27" xfId="38148" xr:uid="{E8978138-BA5E-4587-9B3A-25701A23C440}"/>
    <cellStyle name="Normal 9 27 10" xfId="38149" xr:uid="{1C22C7DE-D2D9-4F59-9A51-882766AC2CC1}"/>
    <cellStyle name="Normal 9 27 11" xfId="38150" xr:uid="{BC769DF6-FE5F-4DC7-8BD9-9A3AB7794FB4}"/>
    <cellStyle name="Normal 9 27 12" xfId="38151" xr:uid="{EFB4FDC7-8C51-4435-9737-24D3CD379395}"/>
    <cellStyle name="Normal 9 27 13" xfId="38152" xr:uid="{83D32E3F-645A-4E1E-AB9C-7D7BFCE14FFE}"/>
    <cellStyle name="Normal 9 27 2" xfId="38153" xr:uid="{E12BCA69-282C-4D35-ADBF-314FE2097983}"/>
    <cellStyle name="Normal 9 27 2 2" xfId="38154" xr:uid="{7EE3CD31-2457-4212-A7EF-8FB858DC8125}"/>
    <cellStyle name="Normal 9 27 2 3" xfId="38155" xr:uid="{323BF9DC-1247-4337-8A03-4A6716E61286}"/>
    <cellStyle name="Normal 9 27 2 4" xfId="38156" xr:uid="{7F4D9853-8234-4964-A1C7-52823DDF9642}"/>
    <cellStyle name="Normal 9 27 2 5" xfId="38157" xr:uid="{1803F72E-5E8A-463A-B173-777F7EE7CCEE}"/>
    <cellStyle name="Normal 9 27 2 6" xfId="38158" xr:uid="{EA84EAF8-2E23-4D33-A3FD-795870E3FBB1}"/>
    <cellStyle name="Normal 9 27 3" xfId="38159" xr:uid="{6F528FEA-CCF4-444D-B87C-FDF3778C8E25}"/>
    <cellStyle name="Normal 9 27 3 2" xfId="38160" xr:uid="{F53C0529-3688-4C20-969C-38EC20326927}"/>
    <cellStyle name="Normal 9 27 3 3" xfId="38161" xr:uid="{5128E9D9-E75A-426D-9462-F4BA58F4A629}"/>
    <cellStyle name="Normal 9 27 3 4" xfId="38162" xr:uid="{E3E19349-1C26-4C7C-851F-2B9A89A344D9}"/>
    <cellStyle name="Normal 9 27 3 5" xfId="38163" xr:uid="{77D213C7-9823-4693-85A5-DDE1AF958FCA}"/>
    <cellStyle name="Normal 9 27 3 6" xfId="38164" xr:uid="{70FF8BCF-C098-43DE-BE95-A6E74B4C3160}"/>
    <cellStyle name="Normal 9 27 4" xfId="38165" xr:uid="{BA756D83-917A-483A-B063-F9F83E893721}"/>
    <cellStyle name="Normal 9 27 4 2" xfId="38166" xr:uid="{05FD0EAF-FBCF-44CD-8ADE-56810F5A9F29}"/>
    <cellStyle name="Normal 9 27 4 3" xfId="38167" xr:uid="{11F24793-1D1F-4F59-90D9-74CEBBD6EDA7}"/>
    <cellStyle name="Normal 9 27 4 4" xfId="38168" xr:uid="{B608AD93-E78E-4561-B144-2F091E1514F8}"/>
    <cellStyle name="Normal 9 27 4 5" xfId="38169" xr:uid="{4369F218-329E-4548-A0EA-9AB156F9BD26}"/>
    <cellStyle name="Normal 9 27 4 6" xfId="38170" xr:uid="{B7F26AC8-CCA2-4490-BC53-3DD895A8327B}"/>
    <cellStyle name="Normal 9 27 5" xfId="38171" xr:uid="{D368B11F-6C43-4742-9EBA-085C6992BB13}"/>
    <cellStyle name="Normal 9 27 5 2" xfId="38172" xr:uid="{FD1A4BE0-4E33-423B-ABAF-4E35FE70AD14}"/>
    <cellStyle name="Normal 9 27 5 3" xfId="38173" xr:uid="{F0DDD98F-FD0C-4E66-B17C-170EFC077236}"/>
    <cellStyle name="Normal 9 27 5 4" xfId="38174" xr:uid="{145474CE-36B2-4049-9C54-7A16FA07C779}"/>
    <cellStyle name="Normal 9 27 5 5" xfId="38175" xr:uid="{10BD1C65-AA92-4A78-8033-76D4D9DC0949}"/>
    <cellStyle name="Normal 9 27 5 6" xfId="38176" xr:uid="{F712AA0C-D683-4975-AD6E-E6CABF3B0E8F}"/>
    <cellStyle name="Normal 9 27 6" xfId="38177" xr:uid="{8CD02BD1-8E70-4F47-AF40-2FC22FA413E6}"/>
    <cellStyle name="Normal 9 27 6 2" xfId="38178" xr:uid="{3C2C48EB-06A0-4A31-ADED-D8016350E465}"/>
    <cellStyle name="Normal 9 27 6 3" xfId="38179" xr:uid="{9700E0EE-111F-44CC-8D23-6D5B4AB35DFB}"/>
    <cellStyle name="Normal 9 27 6 4" xfId="38180" xr:uid="{4D5B67D6-AA75-42C2-B538-2D4C16058991}"/>
    <cellStyle name="Normal 9 27 6 5" xfId="38181" xr:uid="{B8C65BEA-8ABD-493A-8A9A-030A8836E9AA}"/>
    <cellStyle name="Normal 9 27 6 6" xfId="38182" xr:uid="{B55A26E7-3B0F-4AC0-BA7E-A56F00CFE62F}"/>
    <cellStyle name="Normal 9 27 7" xfId="38183" xr:uid="{65F9C891-AA71-4A4A-ADAC-79A24EB2C89E}"/>
    <cellStyle name="Normal 9 27 7 2" xfId="38184" xr:uid="{4F216EBF-6EEE-4814-89A0-6A38CABA2358}"/>
    <cellStyle name="Normal 9 27 7 3" xfId="38185" xr:uid="{26E540F2-5A85-412F-BE3F-3523DDA6B702}"/>
    <cellStyle name="Normal 9 27 7 4" xfId="38186" xr:uid="{9E18DDE7-0353-4DD6-9C4E-037AF4187363}"/>
    <cellStyle name="Normal 9 27 7 5" xfId="38187" xr:uid="{3DA471A1-EC9A-4941-BA6E-6F1B1F2EE70C}"/>
    <cellStyle name="Normal 9 27 7 6" xfId="38188" xr:uid="{BC342769-5EF5-4954-8B49-D408E38E1749}"/>
    <cellStyle name="Normal 9 27 8" xfId="38189" xr:uid="{A3A7413F-EF0A-4A83-9BCB-6E8E53D2FB58}"/>
    <cellStyle name="Normal 9 27 8 2" xfId="38190" xr:uid="{785B3082-1811-4DDB-BC55-1E2D8A3AA424}"/>
    <cellStyle name="Normal 9 27 8 3" xfId="38191" xr:uid="{7075E6AF-7F9C-4D08-ACD3-D115094299FF}"/>
    <cellStyle name="Normal 9 27 8 4" xfId="38192" xr:uid="{6C319485-8C7B-4C1A-A043-BCBDE7D3A059}"/>
    <cellStyle name="Normal 9 27 8 5" xfId="38193" xr:uid="{96B06D9C-75AB-45D0-8695-1652E5ADFFFA}"/>
    <cellStyle name="Normal 9 27 8 6" xfId="38194" xr:uid="{AFC29AF5-671C-4AA7-A827-C63A0513CCBA}"/>
    <cellStyle name="Normal 9 27 9" xfId="38195" xr:uid="{904B78AF-D67F-4B90-826B-B212F890B975}"/>
    <cellStyle name="Normal 9 28" xfId="38196" xr:uid="{7C66F4BE-7A17-43BF-8BB8-166DA659A76F}"/>
    <cellStyle name="Normal 9 28 10" xfId="38197" xr:uid="{284CC574-ACA4-4581-952A-854B8E11D2A9}"/>
    <cellStyle name="Normal 9 28 11" xfId="38198" xr:uid="{701A4E9B-CF19-4018-B88A-6D4EC6FB40B6}"/>
    <cellStyle name="Normal 9 28 12" xfId="38199" xr:uid="{2324D7D3-F5B5-4201-8B2D-2167A7D6E4D4}"/>
    <cellStyle name="Normal 9 28 13" xfId="38200" xr:uid="{F694DDA3-8EA3-48CD-B76D-D28DD50FEF6A}"/>
    <cellStyle name="Normal 9 28 2" xfId="38201" xr:uid="{DC4795C3-2D75-4F14-80E0-9DAB2CA429F6}"/>
    <cellStyle name="Normal 9 28 2 2" xfId="38202" xr:uid="{059149C4-EF57-4522-8F9E-780D6B2A9309}"/>
    <cellStyle name="Normal 9 28 2 3" xfId="38203" xr:uid="{0F7C5004-D747-4EE0-A91A-3608547C182E}"/>
    <cellStyle name="Normal 9 28 2 4" xfId="38204" xr:uid="{D864B410-EE64-41AF-852E-3A3669880830}"/>
    <cellStyle name="Normal 9 28 2 5" xfId="38205" xr:uid="{B3F5DBEC-208F-4AA0-856D-45BE143F91D9}"/>
    <cellStyle name="Normal 9 28 2 6" xfId="38206" xr:uid="{3D89613B-2D97-43B6-8955-BC4BB34F489A}"/>
    <cellStyle name="Normal 9 28 3" xfId="38207" xr:uid="{620CAE08-C8FD-4500-9A5C-4E1843156882}"/>
    <cellStyle name="Normal 9 28 3 2" xfId="38208" xr:uid="{83EE7359-81B3-4811-AEF3-7A2D80FE538F}"/>
    <cellStyle name="Normal 9 28 3 3" xfId="38209" xr:uid="{06275ECD-11E0-49CB-B685-75471D031CC8}"/>
    <cellStyle name="Normal 9 28 3 4" xfId="38210" xr:uid="{15A0C84B-493B-4FD5-B881-36B474312AFC}"/>
    <cellStyle name="Normal 9 28 3 5" xfId="38211" xr:uid="{1BF8A381-A50A-4E75-90A5-EC622FD19DE5}"/>
    <cellStyle name="Normal 9 28 3 6" xfId="38212" xr:uid="{97A34B2A-10F8-4605-8935-F2C93154DCD8}"/>
    <cellStyle name="Normal 9 28 4" xfId="38213" xr:uid="{446C45CA-B8B9-4DCF-A408-237298537D9D}"/>
    <cellStyle name="Normal 9 28 4 2" xfId="38214" xr:uid="{012A5998-64A0-4A3E-9783-243D9F6FBB1A}"/>
    <cellStyle name="Normal 9 28 4 3" xfId="38215" xr:uid="{F9CF87AB-729A-4F8C-939D-12D3377BF73D}"/>
    <cellStyle name="Normal 9 28 4 4" xfId="38216" xr:uid="{BFA382B8-1F55-4D82-8F6F-0BBF5A1E502A}"/>
    <cellStyle name="Normal 9 28 4 5" xfId="38217" xr:uid="{566907BB-0268-4C92-A636-916F1A020F56}"/>
    <cellStyle name="Normal 9 28 4 6" xfId="38218" xr:uid="{4E8B046F-7886-4929-84DB-23A30AA9C59C}"/>
    <cellStyle name="Normal 9 28 5" xfId="38219" xr:uid="{BD3B6321-7957-4797-A1E2-D95EFFB1B062}"/>
    <cellStyle name="Normal 9 28 5 2" xfId="38220" xr:uid="{5BEF5850-70F7-48D6-ADBF-3DD562301653}"/>
    <cellStyle name="Normal 9 28 5 3" xfId="38221" xr:uid="{5A53D0DC-067E-409C-8E0C-CE2FD38B43CE}"/>
    <cellStyle name="Normal 9 28 5 4" xfId="38222" xr:uid="{F94ED6FC-06FC-435B-B88A-568C366A3632}"/>
    <cellStyle name="Normal 9 28 5 5" xfId="38223" xr:uid="{0B3DAB6C-225E-46A7-A9C5-31A06830EB0F}"/>
    <cellStyle name="Normal 9 28 5 6" xfId="38224" xr:uid="{015CB7C6-C7A4-4E0E-A005-4C435E8DF9AC}"/>
    <cellStyle name="Normal 9 28 6" xfId="38225" xr:uid="{D33391A2-56A6-492C-BB70-59B6A98797B6}"/>
    <cellStyle name="Normal 9 28 6 2" xfId="38226" xr:uid="{F8233911-4F47-4DB5-8493-2D55000DEF1A}"/>
    <cellStyle name="Normal 9 28 6 3" xfId="38227" xr:uid="{EE5E545F-3DEF-4E0D-882A-7CA0142E9E4F}"/>
    <cellStyle name="Normal 9 28 6 4" xfId="38228" xr:uid="{BC6704D5-DF99-4061-AD6D-0DC6155499BB}"/>
    <cellStyle name="Normal 9 28 6 5" xfId="38229" xr:uid="{AB5D4824-493D-46AD-BD31-25E27AB60C58}"/>
    <cellStyle name="Normal 9 28 6 6" xfId="38230" xr:uid="{8E74697E-E851-43E8-8673-5D99D31B2C92}"/>
    <cellStyle name="Normal 9 28 7" xfId="38231" xr:uid="{57951EEA-3528-4875-ACA3-2FC92A51CF83}"/>
    <cellStyle name="Normal 9 28 7 2" xfId="38232" xr:uid="{CEE179DC-D071-470D-AD23-4E90AD58A83F}"/>
    <cellStyle name="Normal 9 28 7 3" xfId="38233" xr:uid="{306DA2B9-2451-4023-B461-82475C1902E5}"/>
    <cellStyle name="Normal 9 28 7 4" xfId="38234" xr:uid="{F58181F0-81D0-43A7-B659-A482D426E415}"/>
    <cellStyle name="Normal 9 28 7 5" xfId="38235" xr:uid="{A8E2FB74-8507-4BA8-B8B0-5F3F6E4BFA27}"/>
    <cellStyle name="Normal 9 28 7 6" xfId="38236" xr:uid="{0671D05E-B4AD-4362-9218-55FE77298388}"/>
    <cellStyle name="Normal 9 28 8" xfId="38237" xr:uid="{D167EE61-F103-4D13-AC78-368F9CDF28F1}"/>
    <cellStyle name="Normal 9 28 8 2" xfId="38238" xr:uid="{E2579E2F-7530-4C78-B9F7-14E9B1FDF10B}"/>
    <cellStyle name="Normal 9 28 8 3" xfId="38239" xr:uid="{B8C2A55B-5567-4F30-B8A8-8E4AF92A1503}"/>
    <cellStyle name="Normal 9 28 8 4" xfId="38240" xr:uid="{B2C25DB7-74D2-4CC9-BEA5-67BE49EB2885}"/>
    <cellStyle name="Normal 9 28 8 5" xfId="38241" xr:uid="{96FADEC6-D910-483D-9645-F98D8FD9D9AC}"/>
    <cellStyle name="Normal 9 28 8 6" xfId="38242" xr:uid="{B30A3943-2C34-4724-9A11-D2E25905408D}"/>
    <cellStyle name="Normal 9 28 9" xfId="38243" xr:uid="{61B5EBB0-EC32-45FD-89D7-080D9F3827C7}"/>
    <cellStyle name="Normal 9 29" xfId="38244" xr:uid="{E3F5E593-8774-4947-A650-0A64BD36DB74}"/>
    <cellStyle name="Normal 9 29 10" xfId="38245" xr:uid="{6C3F8FA9-7009-4F69-9942-F418516E23F1}"/>
    <cellStyle name="Normal 9 29 11" xfId="38246" xr:uid="{A92B29D7-83C2-414E-8690-3D914A655AFB}"/>
    <cellStyle name="Normal 9 29 12" xfId="38247" xr:uid="{AF8E0C7B-02AA-4D34-A9A3-4D9E0A0A230E}"/>
    <cellStyle name="Normal 9 29 13" xfId="38248" xr:uid="{AEFF6FDE-E8F8-4413-9EEE-BBC353357339}"/>
    <cellStyle name="Normal 9 29 2" xfId="38249" xr:uid="{8C4E721C-6992-41B0-9344-15D4928FB8F7}"/>
    <cellStyle name="Normal 9 29 2 2" xfId="38250" xr:uid="{0240BC3E-832B-4EA7-80FB-36E2633452AF}"/>
    <cellStyle name="Normal 9 29 2 3" xfId="38251" xr:uid="{64B7B5DE-B125-4A76-B260-A2D345139130}"/>
    <cellStyle name="Normal 9 29 2 4" xfId="38252" xr:uid="{F4A2F308-0B6E-461B-A7E6-E61327A2F019}"/>
    <cellStyle name="Normal 9 29 2 5" xfId="38253" xr:uid="{C868E98B-C95E-49BD-AF62-34F4F1B29516}"/>
    <cellStyle name="Normal 9 29 2 6" xfId="38254" xr:uid="{0E770BF0-F997-40E3-B45C-3BE3E72FDC98}"/>
    <cellStyle name="Normal 9 29 3" xfId="38255" xr:uid="{B63BFD07-0FFA-4E9D-9DAE-DEF006C973E2}"/>
    <cellStyle name="Normal 9 29 3 2" xfId="38256" xr:uid="{839783D1-EF12-48EC-B322-4A98165597F8}"/>
    <cellStyle name="Normal 9 29 3 3" xfId="38257" xr:uid="{4C15F928-FA04-461E-89CA-FE76FA84F46C}"/>
    <cellStyle name="Normal 9 29 3 4" xfId="38258" xr:uid="{B20D2A62-A849-490E-A108-78E26EC52F53}"/>
    <cellStyle name="Normal 9 29 3 5" xfId="38259" xr:uid="{B35D1D58-8FD1-4853-AC23-272D63472B76}"/>
    <cellStyle name="Normal 9 29 3 6" xfId="38260" xr:uid="{CACCDF4F-47C3-4C7F-8BFE-68FC8608CA75}"/>
    <cellStyle name="Normal 9 29 4" xfId="38261" xr:uid="{0DC2BB53-E4C9-4A76-B618-A3A59AB96682}"/>
    <cellStyle name="Normal 9 29 4 2" xfId="38262" xr:uid="{CC025B65-5D89-47CE-AA84-51B3A7272AEF}"/>
    <cellStyle name="Normal 9 29 4 3" xfId="38263" xr:uid="{02B97E4F-D1E6-4766-B249-DB509A5C7DF0}"/>
    <cellStyle name="Normal 9 29 4 4" xfId="38264" xr:uid="{99C19C7D-87CB-4369-88DD-F6A62604554D}"/>
    <cellStyle name="Normal 9 29 4 5" xfId="38265" xr:uid="{9F2AB5C5-7482-4238-AF36-B3E25C570FC5}"/>
    <cellStyle name="Normal 9 29 4 6" xfId="38266" xr:uid="{FA0AC879-4EAF-4C2A-A826-ABBB905CAE32}"/>
    <cellStyle name="Normal 9 29 5" xfId="38267" xr:uid="{1B1DD190-0A4A-416F-A987-2297F2B29458}"/>
    <cellStyle name="Normal 9 29 5 2" xfId="38268" xr:uid="{EF49EEC3-86C5-4A4C-8D25-11B95B243654}"/>
    <cellStyle name="Normal 9 29 5 3" xfId="38269" xr:uid="{44D7E96A-F40F-483C-A3BE-9D62E28B21D6}"/>
    <cellStyle name="Normal 9 29 5 4" xfId="38270" xr:uid="{B9657885-9B9C-4454-B871-DC2506342C3E}"/>
    <cellStyle name="Normal 9 29 5 5" xfId="38271" xr:uid="{F605A9C1-816F-4843-9C39-607F4E328721}"/>
    <cellStyle name="Normal 9 29 5 6" xfId="38272" xr:uid="{1B1F3A1D-5507-49C7-B4C7-0B0DB8146B31}"/>
    <cellStyle name="Normal 9 29 6" xfId="38273" xr:uid="{C7C1B2D5-1096-4D88-A521-B3A31BD05608}"/>
    <cellStyle name="Normal 9 29 6 2" xfId="38274" xr:uid="{18D35CCC-BABA-4E76-A257-66B3C5754E8E}"/>
    <cellStyle name="Normal 9 29 6 3" xfId="38275" xr:uid="{75A81DD1-520E-42C4-BCAA-0900FD11C34C}"/>
    <cellStyle name="Normal 9 29 6 4" xfId="38276" xr:uid="{8D16B8B9-781D-41AC-A6A4-06DF044572BE}"/>
    <cellStyle name="Normal 9 29 6 5" xfId="38277" xr:uid="{2D690AB2-AC36-4732-BA1A-7AF11118DDCF}"/>
    <cellStyle name="Normal 9 29 6 6" xfId="38278" xr:uid="{B5D78FD0-5310-46FD-B96C-D3AE8D6B8B5E}"/>
    <cellStyle name="Normal 9 29 7" xfId="38279" xr:uid="{41A475B0-E54D-4736-8509-883C5D07E657}"/>
    <cellStyle name="Normal 9 29 7 2" xfId="38280" xr:uid="{26AA7B4F-1113-4DC5-B16B-09815B4FAAB4}"/>
    <cellStyle name="Normal 9 29 7 3" xfId="38281" xr:uid="{0646BC65-00D9-4CEF-8D81-4B39A787F228}"/>
    <cellStyle name="Normal 9 29 7 4" xfId="38282" xr:uid="{51531D99-3DDD-4445-8F31-5988D5E3E847}"/>
    <cellStyle name="Normal 9 29 7 5" xfId="38283" xr:uid="{C87A2A10-45FA-4F04-99DD-BEB7CE61DC52}"/>
    <cellStyle name="Normal 9 29 7 6" xfId="38284" xr:uid="{66B05840-CBBE-43F9-A04A-A2000C6C68B5}"/>
    <cellStyle name="Normal 9 29 8" xfId="38285" xr:uid="{33046244-F5F7-45B6-806C-F62DAFD65FE6}"/>
    <cellStyle name="Normal 9 29 8 2" xfId="38286" xr:uid="{CC63F644-9037-4FEC-94ED-81F25B4E82DF}"/>
    <cellStyle name="Normal 9 29 8 3" xfId="38287" xr:uid="{B315C24A-1006-43DC-B17C-A8E8DD744928}"/>
    <cellStyle name="Normal 9 29 8 4" xfId="38288" xr:uid="{0D9ACEFC-31B5-4529-8ADD-D8A13DF469F0}"/>
    <cellStyle name="Normal 9 29 8 5" xfId="38289" xr:uid="{970BAB23-0F22-403B-B2FA-BC088711C27B}"/>
    <cellStyle name="Normal 9 29 8 6" xfId="38290" xr:uid="{B08A6CA6-FAAE-493B-9B3F-98C78F8FC583}"/>
    <cellStyle name="Normal 9 29 9" xfId="38291" xr:uid="{F862571F-4947-42ED-A3A1-6C1150A314BD}"/>
    <cellStyle name="Normal 9 3" xfId="38292" xr:uid="{122D8061-D9CE-48CB-B481-5A3EFFFB9D83}"/>
    <cellStyle name="Normal 9 3 10" xfId="38293" xr:uid="{87120962-9C00-4DFB-8124-8A8967E8F64F}"/>
    <cellStyle name="Normal 9 3 11" xfId="38294" xr:uid="{6E6EF81B-DBFF-471E-B50A-057B8B0FB32A}"/>
    <cellStyle name="Normal 9 3 12" xfId="38295" xr:uid="{35C68510-C0C6-4F71-ABED-980F6F9945DD}"/>
    <cellStyle name="Normal 9 3 13" xfId="38296" xr:uid="{45E71B06-F3BE-4F48-B054-9470576EF54D}"/>
    <cellStyle name="Normal 9 3 14" xfId="38297" xr:uid="{879FC1B0-321B-4559-A91E-A77934270B84}"/>
    <cellStyle name="Normal 9 3 2" xfId="38298" xr:uid="{E7FD55B8-8479-485E-80BB-D7C359197706}"/>
    <cellStyle name="Normal 9 3 2 2" xfId="38299" xr:uid="{7AE83C64-FEBC-42D7-93FF-F020D0C8FD57}"/>
    <cellStyle name="Normal 9 3 2 3" xfId="38300" xr:uid="{13AA5483-5F8B-4579-87C1-625413F1AD2A}"/>
    <cellStyle name="Normal 9 3 2 4" xfId="38301" xr:uid="{4895BC2A-0281-46B8-989A-FAE6A76266B1}"/>
    <cellStyle name="Normal 9 3 2 5" xfId="38302" xr:uid="{E7668A56-D62B-4687-9313-E0196F2E9A39}"/>
    <cellStyle name="Normal 9 3 2 6" xfId="38303" xr:uid="{ACCC24B2-9B33-404C-AFE3-B246BECC4946}"/>
    <cellStyle name="Normal 9 3 3" xfId="38304" xr:uid="{B47739DC-B0A3-4AA2-9748-CA0F6555519F}"/>
    <cellStyle name="Normal 9 3 3 2" xfId="38305" xr:uid="{A0CC3310-F619-4606-B24B-58CA09DBFD8B}"/>
    <cellStyle name="Normal 9 3 3 3" xfId="38306" xr:uid="{683F8811-270C-4380-9751-A8E213FC886C}"/>
    <cellStyle name="Normal 9 3 3 4" xfId="38307" xr:uid="{DA4686EE-1FC6-41ED-9B5A-4E7230D52226}"/>
    <cellStyle name="Normal 9 3 3 5" xfId="38308" xr:uid="{46A5BD41-9E51-4301-873F-3FF200350049}"/>
    <cellStyle name="Normal 9 3 3 6" xfId="38309" xr:uid="{7ABB7F44-7F32-4898-8977-5FE9F37599D8}"/>
    <cellStyle name="Normal 9 3 4" xfId="38310" xr:uid="{E7B3E399-DF61-40D1-9A73-F711E753750F}"/>
    <cellStyle name="Normal 9 3 4 2" xfId="38311" xr:uid="{C38E7D7B-8C3A-4D4F-BBD9-B8DE0219175E}"/>
    <cellStyle name="Normal 9 3 4 3" xfId="38312" xr:uid="{F87E4C9E-3A8C-49B8-98F1-52648BA3E4BC}"/>
    <cellStyle name="Normal 9 3 4 4" xfId="38313" xr:uid="{EC7BF712-00B4-4C44-AB87-4526AB17201E}"/>
    <cellStyle name="Normal 9 3 4 5" xfId="38314" xr:uid="{5300D7CE-2162-4960-A774-1F7815BBE5AD}"/>
    <cellStyle name="Normal 9 3 4 6" xfId="38315" xr:uid="{6A940D89-D8D3-4292-983C-52022C40AD50}"/>
    <cellStyle name="Normal 9 3 5" xfId="38316" xr:uid="{AF259677-F036-46F8-96C1-B64F66D8F856}"/>
    <cellStyle name="Normal 9 3 5 2" xfId="38317" xr:uid="{FF1E0D20-D980-44B4-B101-78A432B2A86C}"/>
    <cellStyle name="Normal 9 3 5 3" xfId="38318" xr:uid="{F6111094-25F1-4172-AA51-0459C8EE56C0}"/>
    <cellStyle name="Normal 9 3 5 4" xfId="38319" xr:uid="{EFA7BD17-E6C6-4ADA-9D89-B1394C380CAB}"/>
    <cellStyle name="Normal 9 3 5 5" xfId="38320" xr:uid="{73860A23-ECD4-47A8-B6B0-9670C2519631}"/>
    <cellStyle name="Normal 9 3 5 6" xfId="38321" xr:uid="{DB46C26F-B464-4E68-B388-DC2E72E4A39F}"/>
    <cellStyle name="Normal 9 3 6" xfId="38322" xr:uid="{34A73EEF-72FE-41AE-B228-90A078A9DC3A}"/>
    <cellStyle name="Normal 9 3 6 2" xfId="38323" xr:uid="{A065FB8A-DB0F-49D8-AE0E-D7F7D6AEDD83}"/>
    <cellStyle name="Normal 9 3 6 3" xfId="38324" xr:uid="{B7AE511E-E8FE-4ED4-8669-312F10086FA1}"/>
    <cellStyle name="Normal 9 3 6 4" xfId="38325" xr:uid="{A9A98AE4-65A0-4512-B973-A071951E371B}"/>
    <cellStyle name="Normal 9 3 6 5" xfId="38326" xr:uid="{7B4DEAF5-783A-4131-9A93-B2C776429579}"/>
    <cellStyle name="Normal 9 3 6 6" xfId="38327" xr:uid="{B0C49B16-A012-4560-9E1F-E477A962DE17}"/>
    <cellStyle name="Normal 9 3 7" xfId="38328" xr:uid="{0EE61CE5-87F2-4119-A3F1-2A961938D591}"/>
    <cellStyle name="Normal 9 3 7 2" xfId="38329" xr:uid="{87DE847C-4ABE-4D14-8712-E7C19534A283}"/>
    <cellStyle name="Normal 9 3 7 3" xfId="38330" xr:uid="{CD6E9E94-DE2F-4894-AB12-802653999408}"/>
    <cellStyle name="Normal 9 3 7 4" xfId="38331" xr:uid="{6C95E0B8-C5D8-4EEE-9B49-0AFA8FA0C6BD}"/>
    <cellStyle name="Normal 9 3 7 5" xfId="38332" xr:uid="{B5AD0603-FE19-42AF-B2D1-B78F70D86445}"/>
    <cellStyle name="Normal 9 3 7 6" xfId="38333" xr:uid="{924F7B25-E849-437B-A400-9D25FD5517CE}"/>
    <cellStyle name="Normal 9 3 8" xfId="38334" xr:uid="{D0EC4571-7590-4D4D-88C4-732CF9F27B57}"/>
    <cellStyle name="Normal 9 3 8 2" xfId="38335" xr:uid="{5974F4B2-A3C1-4264-9F89-9622D08CB790}"/>
    <cellStyle name="Normal 9 3 8 3" xfId="38336" xr:uid="{D972BA37-0EDB-4496-BBE9-80CE687DFD8A}"/>
    <cellStyle name="Normal 9 3 8 4" xfId="38337" xr:uid="{574799CE-5306-4BB4-BF82-14D1DFCFDC22}"/>
    <cellStyle name="Normal 9 3 8 5" xfId="38338" xr:uid="{0E839316-069E-4A72-B5FD-F2BC052098E4}"/>
    <cellStyle name="Normal 9 3 8 6" xfId="38339" xr:uid="{C7A5545A-8A4E-4A1F-9233-B65B5C6D754D}"/>
    <cellStyle name="Normal 9 3 9" xfId="38340" xr:uid="{77D42CDF-7600-46D8-BF95-FF6388816534}"/>
    <cellStyle name="Normal 9 30" xfId="38341" xr:uid="{25A74E75-554B-4622-B20C-171A7E69FA68}"/>
    <cellStyle name="Normal 9 30 10" xfId="38342" xr:uid="{388B35BE-7414-4C03-BC31-7BEBDA2AF437}"/>
    <cellStyle name="Normal 9 30 11" xfId="38343" xr:uid="{0B68C140-1859-4C60-9D3B-F687155797A3}"/>
    <cellStyle name="Normal 9 30 12" xfId="38344" xr:uid="{25845D25-328A-4DC9-8A99-811FA808EBBB}"/>
    <cellStyle name="Normal 9 30 13" xfId="38345" xr:uid="{6855DF0F-521E-40F0-B4CB-11B5A30F310F}"/>
    <cellStyle name="Normal 9 30 2" xfId="38346" xr:uid="{575708E1-1DA9-40EE-9E23-57C1BBFCD708}"/>
    <cellStyle name="Normal 9 30 2 2" xfId="38347" xr:uid="{9D26DBD9-31BE-4306-8BF2-89E424FF942C}"/>
    <cellStyle name="Normal 9 30 2 3" xfId="38348" xr:uid="{42DA471A-74AF-4AFF-A90A-A63BA772905C}"/>
    <cellStyle name="Normal 9 30 2 4" xfId="38349" xr:uid="{02DE328E-127C-4A72-9C65-A2A95572D05A}"/>
    <cellStyle name="Normal 9 30 2 5" xfId="38350" xr:uid="{E98ACCA3-B349-4E27-BB76-B071006A7645}"/>
    <cellStyle name="Normal 9 30 2 6" xfId="38351" xr:uid="{BDECDD77-CE1B-4A07-9C96-D0231055D5E1}"/>
    <cellStyle name="Normal 9 30 3" xfId="38352" xr:uid="{332D723A-9444-40C6-9305-42A6DA8A8AAA}"/>
    <cellStyle name="Normal 9 30 3 2" xfId="38353" xr:uid="{1157E587-1291-4B86-B924-DD0C2AD4938D}"/>
    <cellStyle name="Normal 9 30 3 3" xfId="38354" xr:uid="{4AE5B183-1DED-4233-B19E-C5C7744707AE}"/>
    <cellStyle name="Normal 9 30 3 4" xfId="38355" xr:uid="{85D9FAF5-EE01-4AC1-ADE8-4DC79BA23C1B}"/>
    <cellStyle name="Normal 9 30 3 5" xfId="38356" xr:uid="{B2163B84-82BD-49E6-976D-001B3259E529}"/>
    <cellStyle name="Normal 9 30 3 6" xfId="38357" xr:uid="{D98D2268-E3C7-4478-A0C2-919A3FA8EFBB}"/>
    <cellStyle name="Normal 9 30 4" xfId="38358" xr:uid="{D9B18729-1F15-47BA-B973-032EDAF4DA3F}"/>
    <cellStyle name="Normal 9 30 4 2" xfId="38359" xr:uid="{6E18554E-B077-4222-A8E8-3AE851984111}"/>
    <cellStyle name="Normal 9 30 4 3" xfId="38360" xr:uid="{89E14674-6BCD-45E7-A672-BBBF8E99D559}"/>
    <cellStyle name="Normal 9 30 4 4" xfId="38361" xr:uid="{42FD3B43-FDBF-46AF-B5CF-3A1C6841F306}"/>
    <cellStyle name="Normal 9 30 4 5" xfId="38362" xr:uid="{3FDCD80F-96CC-45CB-B92E-5DBA900611C2}"/>
    <cellStyle name="Normal 9 30 4 6" xfId="38363" xr:uid="{6488E25D-43F4-4056-BF25-EA36D6127082}"/>
    <cellStyle name="Normal 9 30 5" xfId="38364" xr:uid="{9B77EDAD-EDD7-44FD-AC61-6FE6710BB46D}"/>
    <cellStyle name="Normal 9 30 5 2" xfId="38365" xr:uid="{F440C42B-0BD6-41D7-BF31-07488F0B93A2}"/>
    <cellStyle name="Normal 9 30 5 3" xfId="38366" xr:uid="{CA30CDCE-CB0D-4636-83F2-F8FFFF22262D}"/>
    <cellStyle name="Normal 9 30 5 4" xfId="38367" xr:uid="{5830F86B-BA1B-4006-9FE8-DC148EC44969}"/>
    <cellStyle name="Normal 9 30 5 5" xfId="38368" xr:uid="{6CFEAFB9-1BE3-43CF-B69F-B676522A22E8}"/>
    <cellStyle name="Normal 9 30 5 6" xfId="38369" xr:uid="{F83E532C-AAF3-4B0D-90A1-1DF4B93CD813}"/>
    <cellStyle name="Normal 9 30 6" xfId="38370" xr:uid="{3C31141E-0EDE-488E-9520-EF845C2FE463}"/>
    <cellStyle name="Normal 9 30 6 2" xfId="38371" xr:uid="{786D20C5-31E2-4105-BA5B-43D7AE5A00B6}"/>
    <cellStyle name="Normal 9 30 6 3" xfId="38372" xr:uid="{F2EDB2CB-8ED0-4974-AAB7-6FB8F44F771F}"/>
    <cellStyle name="Normal 9 30 6 4" xfId="38373" xr:uid="{3C8B69EF-1074-4456-8426-3F4C699ECE90}"/>
    <cellStyle name="Normal 9 30 6 5" xfId="38374" xr:uid="{8E1F52AA-A220-48D2-AFAB-0BA1B4F8D6E5}"/>
    <cellStyle name="Normal 9 30 6 6" xfId="38375" xr:uid="{E704BDC0-13FC-4498-95D5-D8889BF8FFD9}"/>
    <cellStyle name="Normal 9 30 7" xfId="38376" xr:uid="{BA006257-09AE-46EF-A3D2-5A8F5CBC1260}"/>
    <cellStyle name="Normal 9 30 7 2" xfId="38377" xr:uid="{6E55EC71-03CA-4719-AD9C-A92EA02353BA}"/>
    <cellStyle name="Normal 9 30 7 3" xfId="38378" xr:uid="{8B3A2809-C845-4CA4-B838-1BF9CA1F47D8}"/>
    <cellStyle name="Normal 9 30 7 4" xfId="38379" xr:uid="{BAE13566-3468-4D2B-AE69-67709929E65D}"/>
    <cellStyle name="Normal 9 30 7 5" xfId="38380" xr:uid="{4765BD12-F958-428B-A210-369211D46DCE}"/>
    <cellStyle name="Normal 9 30 7 6" xfId="38381" xr:uid="{39A76F70-A9D0-41D6-B264-5D128573CA27}"/>
    <cellStyle name="Normal 9 30 8" xfId="38382" xr:uid="{BAF2569B-8FA7-4890-8AC8-ABEE9CBCCF7C}"/>
    <cellStyle name="Normal 9 30 8 2" xfId="38383" xr:uid="{1BD90365-4E05-4717-B680-C3B1E4F68840}"/>
    <cellStyle name="Normal 9 30 8 3" xfId="38384" xr:uid="{89DB9327-4C6A-452B-857A-136E1255ED1C}"/>
    <cellStyle name="Normal 9 30 8 4" xfId="38385" xr:uid="{4FE24B1B-1382-4824-9887-CF1D347FC4C0}"/>
    <cellStyle name="Normal 9 30 8 5" xfId="38386" xr:uid="{5D73F55F-AB34-4AD5-9296-5A3E9EBD4641}"/>
    <cellStyle name="Normal 9 30 8 6" xfId="38387" xr:uid="{30F0DBD8-13EE-46AD-8C38-7E4BD0858455}"/>
    <cellStyle name="Normal 9 30 9" xfId="38388" xr:uid="{1752C164-C80D-4E28-B5EE-1B2A94D3528E}"/>
    <cellStyle name="Normal 9 31" xfId="38389" xr:uid="{474188F3-5B73-4A2F-ACF1-FBBB906A4871}"/>
    <cellStyle name="Normal 9 31 10" xfId="38390" xr:uid="{5892A42E-1905-4303-8936-E5805F0846B8}"/>
    <cellStyle name="Normal 9 31 11" xfId="38391" xr:uid="{A0EAA7DF-F5D9-4E98-8ED3-6D4382771E93}"/>
    <cellStyle name="Normal 9 31 12" xfId="38392" xr:uid="{FC8700CB-1DB1-4D7B-B9B1-A8A14BBB70FC}"/>
    <cellStyle name="Normal 9 31 13" xfId="38393" xr:uid="{53392612-D5C4-4167-9D15-FB0CBE149EC5}"/>
    <cellStyle name="Normal 9 31 2" xfId="38394" xr:uid="{C77071D3-56D4-4A66-B627-E2F5F1A5D647}"/>
    <cellStyle name="Normal 9 31 2 2" xfId="38395" xr:uid="{16326265-9028-49B2-A472-9BB267762332}"/>
    <cellStyle name="Normal 9 31 2 3" xfId="38396" xr:uid="{BF9A8138-9F12-48EC-9861-F211A80E52FB}"/>
    <cellStyle name="Normal 9 31 2 4" xfId="38397" xr:uid="{F0F3D040-3658-48A3-84EE-217F01008F7F}"/>
    <cellStyle name="Normal 9 31 2 5" xfId="38398" xr:uid="{62934343-4A52-43D9-A299-25B1B69E3E71}"/>
    <cellStyle name="Normal 9 31 2 6" xfId="38399" xr:uid="{65B24949-74A5-4B5D-95F6-C69BD7F87953}"/>
    <cellStyle name="Normal 9 31 3" xfId="38400" xr:uid="{ADC68959-61BA-4889-8B8D-1D1D623C79BB}"/>
    <cellStyle name="Normal 9 31 3 2" xfId="38401" xr:uid="{EA0675D1-0A92-4BBA-A2C9-0DFBFE05B039}"/>
    <cellStyle name="Normal 9 31 3 3" xfId="38402" xr:uid="{641F5B52-44CE-40E6-A431-53E27F2C96D0}"/>
    <cellStyle name="Normal 9 31 3 4" xfId="38403" xr:uid="{BFDBCC9B-B173-4C89-8793-66B6AF05D82C}"/>
    <cellStyle name="Normal 9 31 3 5" xfId="38404" xr:uid="{B512E9FD-6F9C-401E-85E8-63FBE86B5923}"/>
    <cellStyle name="Normal 9 31 3 6" xfId="38405" xr:uid="{F7F9CFA8-C28F-438D-B68A-6B48368A3F80}"/>
    <cellStyle name="Normal 9 31 4" xfId="38406" xr:uid="{58EB2AB1-4503-417E-903E-CDB30478E704}"/>
    <cellStyle name="Normal 9 31 4 2" xfId="38407" xr:uid="{944FBDA9-DC52-4D55-BA8F-DC33B53176B7}"/>
    <cellStyle name="Normal 9 31 4 3" xfId="38408" xr:uid="{390F1EE2-AAB1-49CC-A542-A3698B5A9B7A}"/>
    <cellStyle name="Normal 9 31 4 4" xfId="38409" xr:uid="{8DAF9F61-681A-410E-B02A-5DFCB0FDFF6D}"/>
    <cellStyle name="Normal 9 31 4 5" xfId="38410" xr:uid="{4BB70862-2140-40E3-B7CC-4257E75E19FE}"/>
    <cellStyle name="Normal 9 31 4 6" xfId="38411" xr:uid="{6FE8AFAE-5E6D-4BE8-BA9E-BB4DB7D79ABA}"/>
    <cellStyle name="Normal 9 31 5" xfId="38412" xr:uid="{0DC3E8DE-64B3-4296-82F9-5A9FD9B16450}"/>
    <cellStyle name="Normal 9 31 5 2" xfId="38413" xr:uid="{AB409C63-E7AE-4EA1-87FC-D7F11F085BCB}"/>
    <cellStyle name="Normal 9 31 5 3" xfId="38414" xr:uid="{93370B0E-2B58-4DAF-B83D-CD77D9D1A64C}"/>
    <cellStyle name="Normal 9 31 5 4" xfId="38415" xr:uid="{AF7821C0-6C88-4679-ACB7-0B4B5F7B9F78}"/>
    <cellStyle name="Normal 9 31 5 5" xfId="38416" xr:uid="{8C96B3A6-07B5-4C5D-9B95-A97186098DBF}"/>
    <cellStyle name="Normal 9 31 5 6" xfId="38417" xr:uid="{7D9CABCE-ADF1-442A-8DB1-88F572C231CA}"/>
    <cellStyle name="Normal 9 31 6" xfId="38418" xr:uid="{833FCEE5-3FD4-4520-BF16-81A1243DE936}"/>
    <cellStyle name="Normal 9 31 6 2" xfId="38419" xr:uid="{F7AE21DD-D2C7-4C47-9794-E1FDD80CC3F1}"/>
    <cellStyle name="Normal 9 31 6 3" xfId="38420" xr:uid="{05839E5E-B8E5-4F99-B1D7-BE3AD5BBAD30}"/>
    <cellStyle name="Normal 9 31 6 4" xfId="38421" xr:uid="{ABAA5931-8A1D-4EFD-941A-C165CE857C5F}"/>
    <cellStyle name="Normal 9 31 6 5" xfId="38422" xr:uid="{E48C22E1-7838-4084-B7DA-5836970BA13A}"/>
    <cellStyle name="Normal 9 31 6 6" xfId="38423" xr:uid="{4901001C-A11B-4367-8277-3E2D56D7795F}"/>
    <cellStyle name="Normal 9 31 7" xfId="38424" xr:uid="{004D1A1B-5A33-4FCE-930F-505F2B6A4EC8}"/>
    <cellStyle name="Normal 9 31 7 2" xfId="38425" xr:uid="{D43A701B-F25C-4E47-B444-F22893109E2D}"/>
    <cellStyle name="Normal 9 31 7 3" xfId="38426" xr:uid="{501ECD43-F6E9-4CBC-B357-E3B75FBEE63C}"/>
    <cellStyle name="Normal 9 31 7 4" xfId="38427" xr:uid="{7FE9792B-7C2E-4393-A630-CCABB3E0AFA8}"/>
    <cellStyle name="Normal 9 31 7 5" xfId="38428" xr:uid="{49C07A02-5925-43A1-B7A2-0255F5360E87}"/>
    <cellStyle name="Normal 9 31 7 6" xfId="38429" xr:uid="{3383C2AE-7B16-4780-AD5F-00348BD92417}"/>
    <cellStyle name="Normal 9 31 8" xfId="38430" xr:uid="{236B7BB1-8154-41D6-A291-8CA54F51B894}"/>
    <cellStyle name="Normal 9 31 8 2" xfId="38431" xr:uid="{DF5DEE3E-1BC5-48D4-A30B-85D50E538FE4}"/>
    <cellStyle name="Normal 9 31 8 3" xfId="38432" xr:uid="{9A4DC4E7-3F23-4FA5-B3C1-9C36C10C4776}"/>
    <cellStyle name="Normal 9 31 8 4" xfId="38433" xr:uid="{EB2A5B33-9991-466E-8027-A3AE1D2CD7C7}"/>
    <cellStyle name="Normal 9 31 8 5" xfId="38434" xr:uid="{BA681AF3-7A93-4798-82E0-3F4D271573A0}"/>
    <cellStyle name="Normal 9 31 8 6" xfId="38435" xr:uid="{BFF1B87D-6559-4A94-8B7F-F3F8F8BF2BCE}"/>
    <cellStyle name="Normal 9 31 9" xfId="38436" xr:uid="{A571FA96-2EF3-46F4-8B61-66A9DBE4F0A3}"/>
    <cellStyle name="Normal 9 32" xfId="38437" xr:uid="{299F3785-9B0B-43DB-967C-91C02A5FE669}"/>
    <cellStyle name="Normal 9 32 10" xfId="38438" xr:uid="{B72E9909-A56D-4898-9E05-104A8725D7E4}"/>
    <cellStyle name="Normal 9 32 11" xfId="38439" xr:uid="{B06F2904-CC45-4D8F-B712-CBCAE73704B8}"/>
    <cellStyle name="Normal 9 32 12" xfId="38440" xr:uid="{D5FB2F83-1DF4-41C3-B79B-187161BC3DB7}"/>
    <cellStyle name="Normal 9 32 13" xfId="38441" xr:uid="{0AD2557B-65AF-407B-A49A-3128CA539EAC}"/>
    <cellStyle name="Normal 9 32 2" xfId="38442" xr:uid="{B566B7E9-9380-4552-B43C-38360BF0DD72}"/>
    <cellStyle name="Normal 9 32 2 2" xfId="38443" xr:uid="{E00F7308-029F-4E0E-A99B-2671AAAA6C26}"/>
    <cellStyle name="Normal 9 32 2 3" xfId="38444" xr:uid="{6D34C218-2ED9-417B-9095-EE41F273EE0C}"/>
    <cellStyle name="Normal 9 32 2 4" xfId="38445" xr:uid="{946F07E4-ECB6-4FAE-AE11-F8D47C5A30A1}"/>
    <cellStyle name="Normal 9 32 2 5" xfId="38446" xr:uid="{9ED600D9-8E3D-4B48-A690-6396A15053BC}"/>
    <cellStyle name="Normal 9 32 2 6" xfId="38447" xr:uid="{3867E1CC-4EBB-4882-9179-1E9F1CE83924}"/>
    <cellStyle name="Normal 9 32 3" xfId="38448" xr:uid="{810F45D9-C622-4593-9643-32B230E52FA6}"/>
    <cellStyle name="Normal 9 32 3 2" xfId="38449" xr:uid="{CFCEE6FD-175A-45E2-AA8A-B65104AF6A70}"/>
    <cellStyle name="Normal 9 32 3 3" xfId="38450" xr:uid="{1AE2862D-1D5A-4E91-A870-D184FCE07D69}"/>
    <cellStyle name="Normal 9 32 3 4" xfId="38451" xr:uid="{D7098488-94C8-4C7C-B68E-CFE4BE725285}"/>
    <cellStyle name="Normal 9 32 3 5" xfId="38452" xr:uid="{9DBF1AEA-1258-45C1-9280-A7099590F2D5}"/>
    <cellStyle name="Normal 9 32 3 6" xfId="38453" xr:uid="{E16837E3-5815-49D0-971B-36AB33EDBF05}"/>
    <cellStyle name="Normal 9 32 4" xfId="38454" xr:uid="{88F8E579-DEB7-429F-98A1-82AF27933CFD}"/>
    <cellStyle name="Normal 9 32 4 2" xfId="38455" xr:uid="{8A797A20-9059-4EB7-ADD7-49B43589E46E}"/>
    <cellStyle name="Normal 9 32 4 3" xfId="38456" xr:uid="{9740D557-ABD6-4145-ACAE-1D6F71CA2E9F}"/>
    <cellStyle name="Normal 9 32 4 4" xfId="38457" xr:uid="{0B5A13FF-FCDE-4208-87F4-A020277624B7}"/>
    <cellStyle name="Normal 9 32 4 5" xfId="38458" xr:uid="{BCB89DDA-0B7C-4C0A-941B-6F35042AE6F9}"/>
    <cellStyle name="Normal 9 32 4 6" xfId="38459" xr:uid="{737E55FF-D0CE-473A-8560-E59BF9AB0AD5}"/>
    <cellStyle name="Normal 9 32 5" xfId="38460" xr:uid="{201680C7-2577-46F6-89CA-F873F574A382}"/>
    <cellStyle name="Normal 9 32 5 2" xfId="38461" xr:uid="{A434E370-D5EB-41C8-B955-48D8930D91FE}"/>
    <cellStyle name="Normal 9 32 5 3" xfId="38462" xr:uid="{5D525D0E-A2A3-4064-84C9-8E650949D7CB}"/>
    <cellStyle name="Normal 9 32 5 4" xfId="38463" xr:uid="{01CC1383-C943-4351-85BF-923D9CD0E1C6}"/>
    <cellStyle name="Normal 9 32 5 5" xfId="38464" xr:uid="{3DE75FE2-6D87-4BA0-8C3B-05FA993E79B3}"/>
    <cellStyle name="Normal 9 32 5 6" xfId="38465" xr:uid="{2B1EED56-628F-4ECE-835A-E59A09FC529E}"/>
    <cellStyle name="Normal 9 32 6" xfId="38466" xr:uid="{ACFD153E-94C0-4E7E-BD7E-DAD6E38FBDD6}"/>
    <cellStyle name="Normal 9 32 6 2" xfId="38467" xr:uid="{1546B28D-A11F-4401-A863-AF45DEA9D66D}"/>
    <cellStyle name="Normal 9 32 6 3" xfId="38468" xr:uid="{3169301F-7F79-4331-A85C-0D280A17A09D}"/>
    <cellStyle name="Normal 9 32 6 4" xfId="38469" xr:uid="{75A063BE-ACB9-4498-A843-C99A9B9C7C0D}"/>
    <cellStyle name="Normal 9 32 6 5" xfId="38470" xr:uid="{1EF75721-BDF0-4493-9DFA-CC2553D5458E}"/>
    <cellStyle name="Normal 9 32 6 6" xfId="38471" xr:uid="{C2A4A050-3A29-40D9-B3A4-63F2754513FC}"/>
    <cellStyle name="Normal 9 32 7" xfId="38472" xr:uid="{24D83426-8CD4-4482-A5EA-3697BB645988}"/>
    <cellStyle name="Normal 9 32 7 2" xfId="38473" xr:uid="{5CD13D92-15BF-4B86-A6C7-F1CEEF00B16C}"/>
    <cellStyle name="Normal 9 32 7 3" xfId="38474" xr:uid="{DBD92012-B9FA-49E4-A997-D20F2A26D808}"/>
    <cellStyle name="Normal 9 32 7 4" xfId="38475" xr:uid="{37454081-370C-4F60-B19E-C8D6D24E2FA5}"/>
    <cellStyle name="Normal 9 32 7 5" xfId="38476" xr:uid="{72BD9074-B49F-4680-B432-24730CAB7533}"/>
    <cellStyle name="Normal 9 32 7 6" xfId="38477" xr:uid="{586C8476-D522-4EA5-BD35-33E84BC0593F}"/>
    <cellStyle name="Normal 9 32 8" xfId="38478" xr:uid="{B435B906-9335-4BF3-9DEA-D3EF4DAEEB50}"/>
    <cellStyle name="Normal 9 32 8 2" xfId="38479" xr:uid="{2E865276-38F3-4FC1-92E0-BF7241232815}"/>
    <cellStyle name="Normal 9 32 8 3" xfId="38480" xr:uid="{AA0DD7CD-3644-4F73-A2D7-7D031A00806A}"/>
    <cellStyle name="Normal 9 32 8 4" xfId="38481" xr:uid="{20779417-AEF2-48E3-B41D-5333842C31D7}"/>
    <cellStyle name="Normal 9 32 8 5" xfId="38482" xr:uid="{84E0133B-4F63-4AD6-9849-3CD697C0FF15}"/>
    <cellStyle name="Normal 9 32 8 6" xfId="38483" xr:uid="{E817CB6A-208D-4361-B400-8AD0A2437BD8}"/>
    <cellStyle name="Normal 9 32 9" xfId="38484" xr:uid="{D5CE5E80-DA8E-4523-B5D0-E9E3976CBC0D}"/>
    <cellStyle name="Normal 9 33" xfId="38485" xr:uid="{DE7F98E2-237B-46DF-BF19-90DD0E4A7073}"/>
    <cellStyle name="Normal 9 33 10" xfId="38486" xr:uid="{C6CBFF01-DF16-4710-886F-246BA54D3C86}"/>
    <cellStyle name="Normal 9 33 11" xfId="38487" xr:uid="{64C0BB91-7BCC-498A-9AA8-244F73E66EBD}"/>
    <cellStyle name="Normal 9 33 12" xfId="38488" xr:uid="{4AF21331-886C-4ACB-9801-541F0A2EC7BD}"/>
    <cellStyle name="Normal 9 33 13" xfId="38489" xr:uid="{5842D47C-F39C-41A8-8FF0-709A383DC1D7}"/>
    <cellStyle name="Normal 9 33 2" xfId="38490" xr:uid="{5844884E-D533-4436-B37C-1BB7A4A71BA1}"/>
    <cellStyle name="Normal 9 33 2 2" xfId="38491" xr:uid="{6C6FC287-35C5-4B57-BF15-B4C74A627BA3}"/>
    <cellStyle name="Normal 9 33 2 3" xfId="38492" xr:uid="{D8DC8B28-7BB6-4E7D-A1FF-18A7C490D5C5}"/>
    <cellStyle name="Normal 9 33 2 4" xfId="38493" xr:uid="{CD791E86-9BFE-4CAC-A2CF-B62173F7A603}"/>
    <cellStyle name="Normal 9 33 2 5" xfId="38494" xr:uid="{BE7D1C99-6E66-4827-B11D-12ADF6E85DA1}"/>
    <cellStyle name="Normal 9 33 2 6" xfId="38495" xr:uid="{C872A571-0F08-42D8-BF1C-D466639093C7}"/>
    <cellStyle name="Normal 9 33 3" xfId="38496" xr:uid="{9DFEB231-FAF7-48EC-A466-8392CD13B9E8}"/>
    <cellStyle name="Normal 9 33 3 2" xfId="38497" xr:uid="{CD8278BA-DB03-4038-A77A-7D5601C92C5E}"/>
    <cellStyle name="Normal 9 33 3 3" xfId="38498" xr:uid="{3CA4B557-EF3C-49F9-A70F-DFF0658F813C}"/>
    <cellStyle name="Normal 9 33 3 4" xfId="38499" xr:uid="{6421A197-2E16-478E-8D23-A9AA2158C55A}"/>
    <cellStyle name="Normal 9 33 3 5" xfId="38500" xr:uid="{89C87638-D2D9-49A7-860B-4BCCEC1F92B1}"/>
    <cellStyle name="Normal 9 33 3 6" xfId="38501" xr:uid="{9C3DF35A-E1F8-4B5F-8083-884954C8CF21}"/>
    <cellStyle name="Normal 9 33 4" xfId="38502" xr:uid="{286B3426-7686-4971-9B9D-88905BAB6992}"/>
    <cellStyle name="Normal 9 33 4 2" xfId="38503" xr:uid="{BC477252-3B70-45B7-BA4A-EAAE6039A33F}"/>
    <cellStyle name="Normal 9 33 4 3" xfId="38504" xr:uid="{90A6FF97-A2B3-4129-8C49-3104BB8E7CA1}"/>
    <cellStyle name="Normal 9 33 4 4" xfId="38505" xr:uid="{B30F4118-F094-4B1F-8885-F84F82ED91C5}"/>
    <cellStyle name="Normal 9 33 4 5" xfId="38506" xr:uid="{07D2F450-C43A-40ED-A980-04FF507AFBA3}"/>
    <cellStyle name="Normal 9 33 4 6" xfId="38507" xr:uid="{6FD9414E-959F-4D65-AF5D-5B45C280E86C}"/>
    <cellStyle name="Normal 9 33 5" xfId="38508" xr:uid="{661D51E5-927D-4443-9066-5CF5FACE8A39}"/>
    <cellStyle name="Normal 9 33 5 2" xfId="38509" xr:uid="{AA9E3F13-EDE0-4520-890D-30EB56F431FB}"/>
    <cellStyle name="Normal 9 33 5 3" xfId="38510" xr:uid="{2479A1A6-4907-480A-8B9C-CCC263CE63D4}"/>
    <cellStyle name="Normal 9 33 5 4" xfId="38511" xr:uid="{EF7C2066-BC1F-409D-B8E6-CD82E993D4C4}"/>
    <cellStyle name="Normal 9 33 5 5" xfId="38512" xr:uid="{743907C1-170B-4ED6-9ED5-8539491F1A73}"/>
    <cellStyle name="Normal 9 33 5 6" xfId="38513" xr:uid="{E68A4E56-B74B-450D-BD13-4DF367C3E22D}"/>
    <cellStyle name="Normal 9 33 6" xfId="38514" xr:uid="{350DA559-73B2-466E-83BC-B042482F7903}"/>
    <cellStyle name="Normal 9 33 6 2" xfId="38515" xr:uid="{91B859CF-A8F3-4391-BE50-821C27774BFA}"/>
    <cellStyle name="Normal 9 33 6 3" xfId="38516" xr:uid="{45749D08-BC2A-4B77-B426-16C9E2DE2745}"/>
    <cellStyle name="Normal 9 33 6 4" xfId="38517" xr:uid="{B3B88CBF-4875-4AFB-B9A9-A0A747B1F7AD}"/>
    <cellStyle name="Normal 9 33 6 5" xfId="38518" xr:uid="{DAFDAE1B-DC0B-414C-A827-B6F847532D34}"/>
    <cellStyle name="Normal 9 33 6 6" xfId="38519" xr:uid="{9213CE96-F656-414F-BB79-07018EABE1AD}"/>
    <cellStyle name="Normal 9 33 7" xfId="38520" xr:uid="{EDE7E0C5-B171-4D8F-8F99-C09E0AFA7FF1}"/>
    <cellStyle name="Normal 9 33 7 2" xfId="38521" xr:uid="{CDA4F167-115C-41CD-BB8F-F6AD7E898A80}"/>
    <cellStyle name="Normal 9 33 7 3" xfId="38522" xr:uid="{6CA5C713-35CE-46F0-821D-55CA2AD73DE0}"/>
    <cellStyle name="Normal 9 33 7 4" xfId="38523" xr:uid="{FD6D2B64-7192-4D86-B197-025E8C59B7BE}"/>
    <cellStyle name="Normal 9 33 7 5" xfId="38524" xr:uid="{AD46BC8B-BCA0-438B-9007-5E98BFABA653}"/>
    <cellStyle name="Normal 9 33 7 6" xfId="38525" xr:uid="{38B0015D-1EE7-48CC-8208-020599F4F1F3}"/>
    <cellStyle name="Normal 9 33 8" xfId="38526" xr:uid="{4DCA1BA5-21D9-44D4-A776-5CE0C2661EA0}"/>
    <cellStyle name="Normal 9 33 8 2" xfId="38527" xr:uid="{90E5FD0E-AA63-4085-9BE2-4D8C0440AC87}"/>
    <cellStyle name="Normal 9 33 8 3" xfId="38528" xr:uid="{703FD760-622C-4EB4-BFF7-90E6A6C0F31F}"/>
    <cellStyle name="Normal 9 33 8 4" xfId="38529" xr:uid="{44EE3CB3-7E0E-49EA-BA96-0CBF88D075A6}"/>
    <cellStyle name="Normal 9 33 8 5" xfId="38530" xr:uid="{9C78DB1E-6E72-4BD2-8DB0-AC37CEC6BADE}"/>
    <cellStyle name="Normal 9 33 8 6" xfId="38531" xr:uid="{177658F0-6EB8-4314-80BC-498702467464}"/>
    <cellStyle name="Normal 9 33 9" xfId="38532" xr:uid="{CB645B3C-FBE7-41A8-9916-9384409C7A79}"/>
    <cellStyle name="Normal 9 34" xfId="38533" xr:uid="{C993B6FB-F3C7-4BED-9AA2-C1612B00986E}"/>
    <cellStyle name="Normal 9 34 2" xfId="38534" xr:uid="{0E0D20F2-5117-45DA-821A-1792617771B0}"/>
    <cellStyle name="Normal 9 34 3" xfId="38535" xr:uid="{155C7AAE-FB07-4FD2-9C11-604E81A76931}"/>
    <cellStyle name="Normal 9 34 4" xfId="38536" xr:uid="{40FC5830-FC90-4F8C-A206-04CD17E62150}"/>
    <cellStyle name="Normal 9 34 5" xfId="38537" xr:uid="{3E63AAC2-69F2-4E94-8548-1F8F258BD91C}"/>
    <cellStyle name="Normal 9 34 6" xfId="38538" xr:uid="{60610895-FE4D-43D1-8D36-3E6F326AD536}"/>
    <cellStyle name="Normal 9 35" xfId="38539" xr:uid="{5E0410C9-9B5C-439C-B332-5B7FCED608C6}"/>
    <cellStyle name="Normal 9 35 2" xfId="38540" xr:uid="{2B9907E6-32F4-4867-BD03-C2C7554EE2D5}"/>
    <cellStyle name="Normal 9 35 3" xfId="38541" xr:uid="{8565F744-B296-4F3A-8862-5C7E478BD38D}"/>
    <cellStyle name="Normal 9 35 4" xfId="38542" xr:uid="{1F2DDA40-DF00-43D8-8F2B-3FCB9AB080CD}"/>
    <cellStyle name="Normal 9 35 5" xfId="38543" xr:uid="{E1C645E6-95AE-4CD1-9AB4-CB3F96E07360}"/>
    <cellStyle name="Normal 9 35 6" xfId="38544" xr:uid="{22BEFCC0-A841-4FA5-A88B-64A0F4E74D30}"/>
    <cellStyle name="Normal 9 36" xfId="38545" xr:uid="{F2EE560E-DC50-45AE-8430-8B54FD223DEF}"/>
    <cellStyle name="Normal 9 36 2" xfId="38546" xr:uid="{D5C3244B-2630-4840-AF6C-269127F6F92F}"/>
    <cellStyle name="Normal 9 36 3" xfId="38547" xr:uid="{32A5F3D2-9D63-4DCE-AC92-E2B17DE48C20}"/>
    <cellStyle name="Normal 9 36 4" xfId="38548" xr:uid="{2CFEFB59-410C-46AC-B8FA-648753C37605}"/>
    <cellStyle name="Normal 9 36 5" xfId="38549" xr:uid="{0F0B3CA3-9738-44F9-AEFB-D28FDBE0B92E}"/>
    <cellStyle name="Normal 9 36 6" xfId="38550" xr:uid="{1C0593FE-7075-418E-8C73-B648DD8B5A2F}"/>
    <cellStyle name="Normal 9 37" xfId="38551" xr:uid="{2B2FD399-FA98-402E-8BB9-4527EFC98ADD}"/>
    <cellStyle name="Normal 9 37 2" xfId="38552" xr:uid="{C5A7D321-2516-41FF-91B5-286A30606F1D}"/>
    <cellStyle name="Normal 9 37 3" xfId="38553" xr:uid="{49C0DA2D-B06C-49FF-B777-07F8E7DE2C40}"/>
    <cellStyle name="Normal 9 37 4" xfId="38554" xr:uid="{F4FB71B2-11DE-4A79-AC1B-FC790A0D997D}"/>
    <cellStyle name="Normal 9 37 5" xfId="38555" xr:uid="{96628208-FD68-4186-9319-7B9C4B758B40}"/>
    <cellStyle name="Normal 9 37 6" xfId="38556" xr:uid="{AAD45EED-8610-4208-9543-C32103F8489F}"/>
    <cellStyle name="Normal 9 38" xfId="38557" xr:uid="{615CAD81-ECE2-45CB-84C6-8BBD28673358}"/>
    <cellStyle name="Normal 9 38 2" xfId="38558" xr:uid="{34A3C4D8-E4F7-497F-AEAA-70A7363C53DB}"/>
    <cellStyle name="Normal 9 38 3" xfId="38559" xr:uid="{0E8CC93C-FBC1-4DF1-94F6-F150D2617C56}"/>
    <cellStyle name="Normal 9 38 4" xfId="38560" xr:uid="{E3917B53-939F-4B74-9D6E-C21E9F2469FD}"/>
    <cellStyle name="Normal 9 38 5" xfId="38561" xr:uid="{E57C0EAF-F4AD-4437-BF2A-49DDF4C8B4EA}"/>
    <cellStyle name="Normal 9 38 6" xfId="38562" xr:uid="{FC1E39A0-59EF-4798-8D06-6D2D930DA326}"/>
    <cellStyle name="Normal 9 39" xfId="38563" xr:uid="{CABDF7C2-3F26-4767-8D8E-713B1F949FAC}"/>
    <cellStyle name="Normal 9 39 2" xfId="38564" xr:uid="{9DAD475F-3EE3-4D0B-BBC7-9ECF75B4B51C}"/>
    <cellStyle name="Normal 9 39 3" xfId="38565" xr:uid="{159E0BB6-EDF1-41D0-BA94-013ECDD2F292}"/>
    <cellStyle name="Normal 9 39 4" xfId="38566" xr:uid="{B8D0201F-608B-406C-8533-429623AB7D4B}"/>
    <cellStyle name="Normal 9 39 5" xfId="38567" xr:uid="{9D633526-1D3C-4309-B4EC-8258E922D674}"/>
    <cellStyle name="Normal 9 39 6" xfId="38568" xr:uid="{2B8B1532-48AE-4F1A-9A7F-435D1EC8EE47}"/>
    <cellStyle name="Normal 9 4" xfId="38569" xr:uid="{DB7AC352-2012-45B6-A73D-156ADE792F85}"/>
    <cellStyle name="Normal 9 4 10" xfId="38570" xr:uid="{1605914A-F63E-42C9-B3DE-CE72288422D0}"/>
    <cellStyle name="Normal 9 4 11" xfId="38571" xr:uid="{DD1408C3-393A-4606-8879-2F569A4B620E}"/>
    <cellStyle name="Normal 9 4 12" xfId="38572" xr:uid="{89F521ED-4D9A-43C6-B971-66C7B5B98127}"/>
    <cellStyle name="Normal 9 4 13" xfId="38573" xr:uid="{FA08E707-94D7-4513-9F71-9532DDD5E288}"/>
    <cellStyle name="Normal 9 4 2" xfId="38574" xr:uid="{F9F007BC-28E5-4A61-A176-9249F529A288}"/>
    <cellStyle name="Normal 9 4 2 2" xfId="38575" xr:uid="{94C4944F-E569-4ED2-948F-F332832DBB56}"/>
    <cellStyle name="Normal 9 4 2 3" xfId="38576" xr:uid="{77BD6F5A-1158-4EA8-B44F-014C0EA51BB3}"/>
    <cellStyle name="Normal 9 4 2 4" xfId="38577" xr:uid="{0D928368-E3E2-4A75-9428-18E17B93EA20}"/>
    <cellStyle name="Normal 9 4 2 5" xfId="38578" xr:uid="{8FDAB896-321A-4FB6-B939-A83D4D0C5946}"/>
    <cellStyle name="Normal 9 4 2 6" xfId="38579" xr:uid="{1569DB7D-6EF0-4568-BA60-8AAFE38284E8}"/>
    <cellStyle name="Normal 9 4 3" xfId="38580" xr:uid="{D1A5C46E-FFCA-43D0-BB7E-23B9704C02E7}"/>
    <cellStyle name="Normal 9 4 3 2" xfId="38581" xr:uid="{B60E5F46-3115-4B2E-8646-BDCA7FCEDA0C}"/>
    <cellStyle name="Normal 9 4 3 3" xfId="38582" xr:uid="{704AE1B0-495D-457E-B17E-A62651DA2197}"/>
    <cellStyle name="Normal 9 4 3 4" xfId="38583" xr:uid="{A513EBAB-2DC3-47DD-84D7-15D02AA9E605}"/>
    <cellStyle name="Normal 9 4 3 5" xfId="38584" xr:uid="{AB5EB17F-7DAF-483E-B537-16580CFE2434}"/>
    <cellStyle name="Normal 9 4 3 6" xfId="38585" xr:uid="{E973A730-4EC2-46F6-8CC0-2D45CD6745FE}"/>
    <cellStyle name="Normal 9 4 4" xfId="38586" xr:uid="{E9ACDEF3-9605-42F8-A4A8-859D76306528}"/>
    <cellStyle name="Normal 9 4 4 2" xfId="38587" xr:uid="{2D5798D1-1B21-4BA7-B923-B4B04836E02E}"/>
    <cellStyle name="Normal 9 4 4 3" xfId="38588" xr:uid="{01302793-EA0B-4D39-A989-E2FE8D9BF42A}"/>
    <cellStyle name="Normal 9 4 4 4" xfId="38589" xr:uid="{907007FE-F234-4EE4-B2C3-00809B02EF72}"/>
    <cellStyle name="Normal 9 4 4 5" xfId="38590" xr:uid="{AFB97F04-C470-4407-8B28-3635BEEE85BE}"/>
    <cellStyle name="Normal 9 4 4 6" xfId="38591" xr:uid="{2DD99470-3EE6-4F2C-A5F8-44F483560B5B}"/>
    <cellStyle name="Normal 9 4 5" xfId="38592" xr:uid="{B79D57AA-9159-4419-8A66-D0CD50DD5C2D}"/>
    <cellStyle name="Normal 9 4 5 2" xfId="38593" xr:uid="{0B93B0D6-1AC9-4474-B5C1-E70915EBA9B5}"/>
    <cellStyle name="Normal 9 4 5 3" xfId="38594" xr:uid="{80B4EEC8-EE64-40C2-8B06-6A983C181FFD}"/>
    <cellStyle name="Normal 9 4 5 4" xfId="38595" xr:uid="{63DE8337-59B4-40C4-93FD-238AF2E9C32B}"/>
    <cellStyle name="Normal 9 4 5 5" xfId="38596" xr:uid="{BC083182-E96F-4D9B-AEE4-32E9ED3ABBAC}"/>
    <cellStyle name="Normal 9 4 5 6" xfId="38597" xr:uid="{C71FEF9F-2693-4FFB-82D3-66779F6371CF}"/>
    <cellStyle name="Normal 9 4 6" xfId="38598" xr:uid="{D8890AC6-0214-4610-BC9A-A1C84540A98E}"/>
    <cellStyle name="Normal 9 4 6 2" xfId="38599" xr:uid="{A554CDD8-5173-497D-992C-0F8F669D2EE1}"/>
    <cellStyle name="Normal 9 4 6 3" xfId="38600" xr:uid="{5DD4A931-0703-4EF6-8997-638E264CDBDC}"/>
    <cellStyle name="Normal 9 4 6 4" xfId="38601" xr:uid="{55AF5319-4492-48D4-AC29-38A3311270EE}"/>
    <cellStyle name="Normal 9 4 6 5" xfId="38602" xr:uid="{9E93FC29-6803-4B92-9D2A-22625F2A00E1}"/>
    <cellStyle name="Normal 9 4 6 6" xfId="38603" xr:uid="{5BD469D2-9544-432A-A0D9-8B84FFBFECDA}"/>
    <cellStyle name="Normal 9 4 7" xfId="38604" xr:uid="{A5519505-653F-45CE-A4FA-6550197C83D7}"/>
    <cellStyle name="Normal 9 4 7 2" xfId="38605" xr:uid="{DA60FFC5-2655-44C9-950B-3631BE7B61CA}"/>
    <cellStyle name="Normal 9 4 7 3" xfId="38606" xr:uid="{43367B38-D350-434E-A6AD-FC862E8CD4DE}"/>
    <cellStyle name="Normal 9 4 7 4" xfId="38607" xr:uid="{F7637329-D0F7-4DBC-B8E9-650E2D85014D}"/>
    <cellStyle name="Normal 9 4 7 5" xfId="38608" xr:uid="{B6037999-48EF-41ED-BD25-EA76EE18BDEB}"/>
    <cellStyle name="Normal 9 4 7 6" xfId="38609" xr:uid="{FDFEC023-FC86-40A3-B455-B83C1E320803}"/>
    <cellStyle name="Normal 9 4 8" xfId="38610" xr:uid="{0CEF6095-AA68-49E8-8D01-E308DB5B55F1}"/>
    <cellStyle name="Normal 9 4 8 2" xfId="38611" xr:uid="{42196CB5-C01E-4F80-85CF-12BF8D7049DC}"/>
    <cellStyle name="Normal 9 4 8 3" xfId="38612" xr:uid="{879E148B-3B52-4E77-A5F7-B6341527F7B4}"/>
    <cellStyle name="Normal 9 4 8 4" xfId="38613" xr:uid="{65CE7B76-8D58-4C87-85E9-2B12BA8182EB}"/>
    <cellStyle name="Normal 9 4 8 5" xfId="38614" xr:uid="{4A031E21-8A56-4A9D-8265-B2655600446A}"/>
    <cellStyle name="Normal 9 4 8 6" xfId="38615" xr:uid="{F403BFB4-DD37-42C9-8B53-475A05BB30D9}"/>
    <cellStyle name="Normal 9 4 9" xfId="38616" xr:uid="{A727FB9D-5015-4D29-945A-A1792D0CACC5}"/>
    <cellStyle name="Normal 9 40" xfId="38617" xr:uid="{106EB7D0-FC04-418D-83CC-2E3AF5E39B6A}"/>
    <cellStyle name="Normal 9 40 2" xfId="38618" xr:uid="{9B69E368-1EFE-4EB7-8A4E-B9945A2A9379}"/>
    <cellStyle name="Normal 9 40 3" xfId="38619" xr:uid="{28F4295B-67C4-4A91-B5DB-EEE648CCBAE7}"/>
    <cellStyle name="Normal 9 40 4" xfId="38620" xr:uid="{6E72AC49-71D9-4CD6-A504-98BF60D530A9}"/>
    <cellStyle name="Normal 9 40 5" xfId="38621" xr:uid="{6A3E1BCF-0B21-426E-A2CB-244A07B38E0C}"/>
    <cellStyle name="Normal 9 40 6" xfId="38622" xr:uid="{E0F348F8-9D62-4418-BD85-CBF7C9B1A140}"/>
    <cellStyle name="Normal 9 41" xfId="38623" xr:uid="{69910577-3E20-4739-A28D-61B651E5EF27}"/>
    <cellStyle name="Normal 9 42" xfId="38624" xr:uid="{699002FB-74F7-4610-BB3B-3722BE12D0D9}"/>
    <cellStyle name="Normal 9 43" xfId="38625" xr:uid="{01965E52-09E8-4919-B4B7-B8EC708A1634}"/>
    <cellStyle name="Normal 9 44" xfId="38626" xr:uid="{3D36F2B1-6FD0-4346-BB3F-F67C7470BE71}"/>
    <cellStyle name="Normal 9 45" xfId="38627" xr:uid="{668C88B3-3172-42AC-9806-891E1FC2EF33}"/>
    <cellStyle name="Normal 9 46" xfId="38628" xr:uid="{1DD02DFF-D83C-4A2C-A64A-7F46649275A5}"/>
    <cellStyle name="Normal 9 5" xfId="38629" xr:uid="{109071CA-E8AE-42B9-B6CB-38DC0F102565}"/>
    <cellStyle name="Normal 9 5 10" xfId="38630" xr:uid="{1390657E-3CEC-4689-9572-243C96968A51}"/>
    <cellStyle name="Normal 9 5 11" xfId="38631" xr:uid="{E2B42FD6-C90D-4D8E-B37D-1ECEA2C6F255}"/>
    <cellStyle name="Normal 9 5 12" xfId="38632" xr:uid="{1E8E839F-378A-4B72-AC7A-CDE9E36A6DC0}"/>
    <cellStyle name="Normal 9 5 13" xfId="38633" xr:uid="{8E3EE0A9-440F-47D2-93EC-F620F7C6E242}"/>
    <cellStyle name="Normal 9 5 2" xfId="38634" xr:uid="{DD2B5246-A328-444C-8E28-A7AAB87315D6}"/>
    <cellStyle name="Normal 9 5 2 2" xfId="38635" xr:uid="{16FBB0BF-284D-4BDA-8FA9-8544AFCE6249}"/>
    <cellStyle name="Normal 9 5 2 3" xfId="38636" xr:uid="{7D488ABF-20E7-4B3F-91CD-21F2A5393219}"/>
    <cellStyle name="Normal 9 5 2 4" xfId="38637" xr:uid="{F5BCFB0C-AD02-4298-88E8-C9D7F444B594}"/>
    <cellStyle name="Normal 9 5 2 5" xfId="38638" xr:uid="{C0B78839-7A42-439A-BABA-9B80555D54BF}"/>
    <cellStyle name="Normal 9 5 2 6" xfId="38639" xr:uid="{D73F65E1-A70F-43AC-BA0C-5BCAE36A42D9}"/>
    <cellStyle name="Normal 9 5 3" xfId="38640" xr:uid="{B0F68D11-A8D8-4A45-8DA8-95BBB375F9A5}"/>
    <cellStyle name="Normal 9 5 3 2" xfId="38641" xr:uid="{4849AA0D-A63E-4039-AD62-C756AA1522D5}"/>
    <cellStyle name="Normal 9 5 3 3" xfId="38642" xr:uid="{1B996790-E43B-4E03-A4AF-5DDEE6A30FBB}"/>
    <cellStyle name="Normal 9 5 3 4" xfId="38643" xr:uid="{F0E9CA4F-33E0-4B38-8CF2-E48C90C5E2F2}"/>
    <cellStyle name="Normal 9 5 3 5" xfId="38644" xr:uid="{BBC5C5D1-F0DC-496D-A336-6160B3C896C7}"/>
    <cellStyle name="Normal 9 5 3 6" xfId="38645" xr:uid="{41711913-0C72-40E9-84D0-783CD695CB39}"/>
    <cellStyle name="Normal 9 5 4" xfId="38646" xr:uid="{6705DA5F-F4A3-427C-88A3-C74898A09466}"/>
    <cellStyle name="Normal 9 5 4 2" xfId="38647" xr:uid="{9AA2F719-4542-44EC-BE62-A19A0D43AC0F}"/>
    <cellStyle name="Normal 9 5 4 3" xfId="38648" xr:uid="{F7AF313F-5C71-41F0-9189-600B484FF75A}"/>
    <cellStyle name="Normal 9 5 4 4" xfId="38649" xr:uid="{F4CEDF9E-B1D5-42B2-8EE1-F03EC921507F}"/>
    <cellStyle name="Normal 9 5 4 5" xfId="38650" xr:uid="{40BD58D5-B3C5-45EF-851A-360263B4990A}"/>
    <cellStyle name="Normal 9 5 4 6" xfId="38651" xr:uid="{5180B238-C8E4-41C6-8683-CA4CE7445708}"/>
    <cellStyle name="Normal 9 5 5" xfId="38652" xr:uid="{7A215654-2883-4ACC-8CFD-8CA99C389255}"/>
    <cellStyle name="Normal 9 5 5 2" xfId="38653" xr:uid="{395DCE4F-9201-4605-A946-D1816C1B2C15}"/>
    <cellStyle name="Normal 9 5 5 3" xfId="38654" xr:uid="{986C3B74-F254-428D-B3B3-7C18786A2B85}"/>
    <cellStyle name="Normal 9 5 5 4" xfId="38655" xr:uid="{2D39AD11-91C7-403C-859B-31FD6347FC47}"/>
    <cellStyle name="Normal 9 5 5 5" xfId="38656" xr:uid="{458AD3B6-D971-412A-95C1-ACB8DE98F6AC}"/>
    <cellStyle name="Normal 9 5 5 6" xfId="38657" xr:uid="{85A5EEA6-34B7-4CFC-BBA3-21B9577D3DD5}"/>
    <cellStyle name="Normal 9 5 6" xfId="38658" xr:uid="{21919FBE-CEF0-47D0-B0F0-3C520BBBB82E}"/>
    <cellStyle name="Normal 9 5 6 2" xfId="38659" xr:uid="{CD7F5191-966A-4994-BCCB-6811935ABE71}"/>
    <cellStyle name="Normal 9 5 6 3" xfId="38660" xr:uid="{B2420880-B698-4DFE-B97D-AFCBE25B1048}"/>
    <cellStyle name="Normal 9 5 6 4" xfId="38661" xr:uid="{C52A00A0-306D-4B99-8900-5495E6AB7D2E}"/>
    <cellStyle name="Normal 9 5 6 5" xfId="38662" xr:uid="{6F23895C-FB09-43AA-A57E-6B61D58C3C0A}"/>
    <cellStyle name="Normal 9 5 6 6" xfId="38663" xr:uid="{274844EF-A6DC-4F5F-9FF8-D0C71714ED06}"/>
    <cellStyle name="Normal 9 5 7" xfId="38664" xr:uid="{30CA616A-F3C9-45A5-910F-D25FECC0B1F9}"/>
    <cellStyle name="Normal 9 5 7 2" xfId="38665" xr:uid="{1FAF4539-CF5C-40A2-B036-2A50AAF8B076}"/>
    <cellStyle name="Normal 9 5 7 3" xfId="38666" xr:uid="{AC8C735D-BBB5-4EFA-B5A8-80967952CBF9}"/>
    <cellStyle name="Normal 9 5 7 4" xfId="38667" xr:uid="{D6F81654-0BB3-4034-BF22-E550EEEFF892}"/>
    <cellStyle name="Normal 9 5 7 5" xfId="38668" xr:uid="{65264FE6-748C-4093-8EE7-9145E30B6C48}"/>
    <cellStyle name="Normal 9 5 7 6" xfId="38669" xr:uid="{1DA17E18-0B0D-4D80-9500-72DFBB664E31}"/>
    <cellStyle name="Normal 9 5 8" xfId="38670" xr:uid="{C01BBEDC-3285-48B0-8890-634CF8B431ED}"/>
    <cellStyle name="Normal 9 5 8 2" xfId="38671" xr:uid="{DC2F5A7D-F805-40F1-BAB0-60AC6E4A1147}"/>
    <cellStyle name="Normal 9 5 8 3" xfId="38672" xr:uid="{B6215DDF-FD4A-40FF-BD80-6693C32DF65A}"/>
    <cellStyle name="Normal 9 5 8 4" xfId="38673" xr:uid="{79D08674-1A71-4D67-B5DC-66519EFA59BD}"/>
    <cellStyle name="Normal 9 5 8 5" xfId="38674" xr:uid="{B0EDBFFC-22B3-4A99-87B8-5E905921776D}"/>
    <cellStyle name="Normal 9 5 8 6" xfId="38675" xr:uid="{F2EC84AE-E9CB-4216-A4B8-0BCEC796CFF6}"/>
    <cellStyle name="Normal 9 5 9" xfId="38676" xr:uid="{A7F7DE33-12FD-4193-BAB8-C55395B4CE2F}"/>
    <cellStyle name="Normal 9 6" xfId="38677" xr:uid="{696C0E49-10E3-4A72-AF6A-39D7DC1CB048}"/>
    <cellStyle name="Normal 9 6 10" xfId="38678" xr:uid="{0B02D124-BD65-42A4-8A72-B6264A144714}"/>
    <cellStyle name="Normal 9 6 11" xfId="38679" xr:uid="{DB509645-0BDC-48C4-8450-95773B4D542A}"/>
    <cellStyle name="Normal 9 6 12" xfId="38680" xr:uid="{DF1EA762-19DE-479A-ACB3-AB3193D7775D}"/>
    <cellStyle name="Normal 9 6 13" xfId="38681" xr:uid="{02F6E178-156E-41BF-8D9E-81B412C3354D}"/>
    <cellStyle name="Normal 9 6 2" xfId="38682" xr:uid="{4EFF046D-AD22-4D7E-87D4-765B4B2513DF}"/>
    <cellStyle name="Normal 9 6 2 2" xfId="38683" xr:uid="{AC224664-C4E1-4DAB-B81E-73D9D6CC7DA5}"/>
    <cellStyle name="Normal 9 6 2 3" xfId="38684" xr:uid="{BC19705C-7AE1-4796-BD03-54C6DFAD640E}"/>
    <cellStyle name="Normal 9 6 2 4" xfId="38685" xr:uid="{25DAD6AC-48B8-4910-BCBC-86F0A463DF5F}"/>
    <cellStyle name="Normal 9 6 2 5" xfId="38686" xr:uid="{CD45C01B-04DE-4F88-8EA7-188A8E61C42D}"/>
    <cellStyle name="Normal 9 6 2 6" xfId="38687" xr:uid="{6277F9B5-7FBA-4FFB-8931-16DE0C49F405}"/>
    <cellStyle name="Normal 9 6 3" xfId="38688" xr:uid="{3E198FF9-D61A-4927-88F8-0FC9E767CF7B}"/>
    <cellStyle name="Normal 9 6 3 2" xfId="38689" xr:uid="{A7E9AB81-8B2E-43AA-ACAE-BD9CA117D0BD}"/>
    <cellStyle name="Normal 9 6 3 3" xfId="38690" xr:uid="{41FA7B69-F5FD-47D0-8253-EBC95F980974}"/>
    <cellStyle name="Normal 9 6 3 4" xfId="38691" xr:uid="{73C1330B-3CFD-456A-B378-BEDEC686F8F3}"/>
    <cellStyle name="Normal 9 6 3 5" xfId="38692" xr:uid="{EEDC6ECE-AA7F-4C37-8DEC-92786D70327B}"/>
    <cellStyle name="Normal 9 6 3 6" xfId="38693" xr:uid="{8A3069C9-D266-4A25-BD82-54B4027ED544}"/>
    <cellStyle name="Normal 9 6 4" xfId="38694" xr:uid="{D6EBB3B2-6F83-480E-A959-462B500FED1B}"/>
    <cellStyle name="Normal 9 6 4 2" xfId="38695" xr:uid="{701DD0B6-930C-4023-881A-911BC578BE31}"/>
    <cellStyle name="Normal 9 6 4 3" xfId="38696" xr:uid="{6EC88CD9-E405-4397-9F27-10363B1600CF}"/>
    <cellStyle name="Normal 9 6 4 4" xfId="38697" xr:uid="{AA5E5C6E-BFD5-4D1C-998C-645CC490B9EE}"/>
    <cellStyle name="Normal 9 6 4 5" xfId="38698" xr:uid="{15503BB7-4485-460C-B504-9922E64E94A4}"/>
    <cellStyle name="Normal 9 6 4 6" xfId="38699" xr:uid="{1A37F4D0-015A-4250-86C7-B58EF19F73FE}"/>
    <cellStyle name="Normal 9 6 5" xfId="38700" xr:uid="{2B239D83-789D-486A-9916-DAD089EDCC41}"/>
    <cellStyle name="Normal 9 6 5 2" xfId="38701" xr:uid="{9D724CA7-B0DF-4665-9C84-7EC0F0D67FCF}"/>
    <cellStyle name="Normal 9 6 5 3" xfId="38702" xr:uid="{DAC9EAB7-A8BC-4401-98DD-4A75F8267ACA}"/>
    <cellStyle name="Normal 9 6 5 4" xfId="38703" xr:uid="{5AD4A03D-BB5F-4CCB-86DA-85C6AA6BDC6B}"/>
    <cellStyle name="Normal 9 6 5 5" xfId="38704" xr:uid="{8D17ECED-BEE0-4156-BC75-4DB4A3C708A5}"/>
    <cellStyle name="Normal 9 6 5 6" xfId="38705" xr:uid="{83A1B15E-E634-433A-8547-E1FD7D147C97}"/>
    <cellStyle name="Normal 9 6 6" xfId="38706" xr:uid="{F3A7EC34-49A8-437D-873A-CF28FBC67A71}"/>
    <cellStyle name="Normal 9 6 6 2" xfId="38707" xr:uid="{D89CAF7F-8F25-4290-807C-2EA7F033E4BD}"/>
    <cellStyle name="Normal 9 6 6 3" xfId="38708" xr:uid="{41D32F2C-6A47-4AC9-A60E-CAC9C494D3E6}"/>
    <cellStyle name="Normal 9 6 6 4" xfId="38709" xr:uid="{C8EAA7BE-792E-4A18-AB14-4E0338F3CFF7}"/>
    <cellStyle name="Normal 9 6 6 5" xfId="38710" xr:uid="{D6C552FD-D840-4E7F-BC68-EA3BC97E3E42}"/>
    <cellStyle name="Normal 9 6 6 6" xfId="38711" xr:uid="{65589D09-7486-4C83-BACD-289DDC4063F1}"/>
    <cellStyle name="Normal 9 6 7" xfId="38712" xr:uid="{AE94A20A-D4E5-4F1D-AC0C-1C5968A90DBE}"/>
    <cellStyle name="Normal 9 6 7 2" xfId="38713" xr:uid="{7BB712D4-A7D2-41F8-A0AA-D0B5DEAFAF26}"/>
    <cellStyle name="Normal 9 6 7 3" xfId="38714" xr:uid="{648ABE17-5499-4807-92B7-24E995B28281}"/>
    <cellStyle name="Normal 9 6 7 4" xfId="38715" xr:uid="{457723E9-0137-45F0-98A7-B37F9D4486EE}"/>
    <cellStyle name="Normal 9 6 7 5" xfId="38716" xr:uid="{BE49D3A1-47E7-4DA8-BA38-F8C6632E5887}"/>
    <cellStyle name="Normal 9 6 7 6" xfId="38717" xr:uid="{D095CE4B-90ED-4976-8548-B3E286AEFBCF}"/>
    <cellStyle name="Normal 9 6 8" xfId="38718" xr:uid="{780C84B0-8458-45C3-8E7F-3A3B81FA6EF2}"/>
    <cellStyle name="Normal 9 6 8 2" xfId="38719" xr:uid="{C9C72668-2382-4B0E-AE14-341F8EDF18AF}"/>
    <cellStyle name="Normal 9 6 8 3" xfId="38720" xr:uid="{7A2E39BC-42E4-4E53-8FE4-4ACEF57E94E1}"/>
    <cellStyle name="Normal 9 6 8 4" xfId="38721" xr:uid="{6671B1BD-F005-4F9B-88FE-FE1B455ADA52}"/>
    <cellStyle name="Normal 9 6 8 5" xfId="38722" xr:uid="{D8F848F5-750E-4E33-BA09-053938A4D52E}"/>
    <cellStyle name="Normal 9 6 8 6" xfId="38723" xr:uid="{32367C02-DA2D-436B-8388-0EEA37BB69CC}"/>
    <cellStyle name="Normal 9 6 9" xfId="38724" xr:uid="{2C892DDC-A7DE-41E2-A0AA-6D6A59FE6841}"/>
    <cellStyle name="Normal 9 7" xfId="38725" xr:uid="{5971FCBB-8CD3-492E-9798-45915A42132D}"/>
    <cellStyle name="Normal 9 7 10" xfId="38726" xr:uid="{3E28ADC2-DC3E-403B-BFAD-B436294C2FE9}"/>
    <cellStyle name="Normal 9 7 11" xfId="38727" xr:uid="{297C96B6-8C0B-41BF-9E31-21438BDF6704}"/>
    <cellStyle name="Normal 9 7 12" xfId="38728" xr:uid="{DCF1E5D2-ED81-4219-B8C2-72B72CEEE9A2}"/>
    <cellStyle name="Normal 9 7 13" xfId="38729" xr:uid="{DFE99300-7FA4-4733-806D-067B0AD32E69}"/>
    <cellStyle name="Normal 9 7 2" xfId="38730" xr:uid="{A8686FEC-8B86-4E8B-98A3-7C53180A1FA2}"/>
    <cellStyle name="Normal 9 7 2 2" xfId="38731" xr:uid="{E79550CF-E2FD-4EB2-80E2-C9729D14F2CD}"/>
    <cellStyle name="Normal 9 7 2 3" xfId="38732" xr:uid="{7BE7F245-D351-406C-8841-A81887C7A5A7}"/>
    <cellStyle name="Normal 9 7 2 4" xfId="38733" xr:uid="{D3F0C4DC-B2BD-459C-820B-09F5263D8414}"/>
    <cellStyle name="Normal 9 7 2 5" xfId="38734" xr:uid="{628826A2-2043-4B55-BF0C-290343F58363}"/>
    <cellStyle name="Normal 9 7 2 6" xfId="38735" xr:uid="{17CB6711-3C5F-46D2-9076-1F6159081240}"/>
    <cellStyle name="Normal 9 7 3" xfId="38736" xr:uid="{1625A087-2D2E-43E6-BF84-562E00DE53AF}"/>
    <cellStyle name="Normal 9 7 3 2" xfId="38737" xr:uid="{A3971C37-EE3A-484C-8E28-16F9FD9CCA64}"/>
    <cellStyle name="Normal 9 7 3 3" xfId="38738" xr:uid="{DBA91466-2131-4F0E-B239-E440676BA26A}"/>
    <cellStyle name="Normal 9 7 3 4" xfId="38739" xr:uid="{6CC4BE52-D67D-4889-B6CF-091D649C2E85}"/>
    <cellStyle name="Normal 9 7 3 5" xfId="38740" xr:uid="{52292A51-C8F3-4DB5-A7CE-B0C08F03786D}"/>
    <cellStyle name="Normal 9 7 3 6" xfId="38741" xr:uid="{1FBB1EA1-2232-442D-9E7E-40C4BF788BCA}"/>
    <cellStyle name="Normal 9 7 4" xfId="38742" xr:uid="{1B175AFC-3C46-47C4-B916-2051E29E1C11}"/>
    <cellStyle name="Normal 9 7 4 2" xfId="38743" xr:uid="{2F5AA912-8F20-45CF-AE3C-C5BCE02DE0B3}"/>
    <cellStyle name="Normal 9 7 4 3" xfId="38744" xr:uid="{928A7E08-9681-4532-BE0F-FAAA8B7A3C5F}"/>
    <cellStyle name="Normal 9 7 4 4" xfId="38745" xr:uid="{AABCD224-B289-49AD-80A6-93E8E67236C3}"/>
    <cellStyle name="Normal 9 7 4 5" xfId="38746" xr:uid="{1E078925-7FEB-480B-B870-4B0D75C5D0DB}"/>
    <cellStyle name="Normal 9 7 4 6" xfId="38747" xr:uid="{1944D522-6502-419A-AFB4-E9C66B62AEEB}"/>
    <cellStyle name="Normal 9 7 5" xfId="38748" xr:uid="{367D5372-8E73-4145-AE5B-A75D72BC3FFE}"/>
    <cellStyle name="Normal 9 7 5 2" xfId="38749" xr:uid="{A3E8F230-223A-4302-9E15-CD2D94DCAB6F}"/>
    <cellStyle name="Normal 9 7 5 3" xfId="38750" xr:uid="{06832E7E-9461-4406-9F11-DA147B3C85F5}"/>
    <cellStyle name="Normal 9 7 5 4" xfId="38751" xr:uid="{B6A72B7C-2A05-4600-ADCE-7544EE1BE162}"/>
    <cellStyle name="Normal 9 7 5 5" xfId="38752" xr:uid="{7550B1D1-8357-45F1-882E-258DB393D5A4}"/>
    <cellStyle name="Normal 9 7 5 6" xfId="38753" xr:uid="{2ABBF0A3-8466-4758-86CB-15E34626FBDA}"/>
    <cellStyle name="Normal 9 7 6" xfId="38754" xr:uid="{8FF4D23D-C375-41BC-9F40-444C41FD2D0E}"/>
    <cellStyle name="Normal 9 7 6 2" xfId="38755" xr:uid="{810D5747-C8B8-4CB5-8E66-576FE041C8B3}"/>
    <cellStyle name="Normal 9 7 6 3" xfId="38756" xr:uid="{4BD83456-D257-4B8F-A732-09D25ACC3B62}"/>
    <cellStyle name="Normal 9 7 6 4" xfId="38757" xr:uid="{596A5543-D4EF-4679-9F1D-CB82EB890229}"/>
    <cellStyle name="Normal 9 7 6 5" xfId="38758" xr:uid="{D307C165-E1A7-46EC-9253-2A77E03EAE24}"/>
    <cellStyle name="Normal 9 7 6 6" xfId="38759" xr:uid="{F6461BDE-269A-4608-8C30-FD07B565CACD}"/>
    <cellStyle name="Normal 9 7 7" xfId="38760" xr:uid="{0F953476-876A-4D2A-AD5E-F0A397DDFC5B}"/>
    <cellStyle name="Normal 9 7 7 2" xfId="38761" xr:uid="{AB37F7F0-B344-469F-9BD9-02B81E58BEE6}"/>
    <cellStyle name="Normal 9 7 7 3" xfId="38762" xr:uid="{20271EDD-14DB-4566-B339-F0E0DBDE75E0}"/>
    <cellStyle name="Normal 9 7 7 4" xfId="38763" xr:uid="{02864F62-45D7-4CC8-8DF8-A22321E7EB56}"/>
    <cellStyle name="Normal 9 7 7 5" xfId="38764" xr:uid="{498123D2-FCE2-45CE-9912-24C6FBFE0FDE}"/>
    <cellStyle name="Normal 9 7 7 6" xfId="38765" xr:uid="{04FB57EC-0449-42D1-98BE-11FAC21A2C2B}"/>
    <cellStyle name="Normal 9 7 8" xfId="38766" xr:uid="{3A8F5560-FE07-4789-BEF3-96AEBAF30FCC}"/>
    <cellStyle name="Normal 9 7 8 2" xfId="38767" xr:uid="{F9600F0E-4410-4C86-A242-B4EB0555AC9E}"/>
    <cellStyle name="Normal 9 7 8 3" xfId="38768" xr:uid="{ADA1CFBC-F449-4ABF-82C2-213CEC297855}"/>
    <cellStyle name="Normal 9 7 8 4" xfId="38769" xr:uid="{E8254B43-AF8F-4C3C-AD0C-994A53471309}"/>
    <cellStyle name="Normal 9 7 8 5" xfId="38770" xr:uid="{65950ACC-4F3D-4F10-BE2D-08CE2C5BE637}"/>
    <cellStyle name="Normal 9 7 8 6" xfId="38771" xr:uid="{D7D527E1-0DC9-4B9A-9A8B-2EBE528AD222}"/>
    <cellStyle name="Normal 9 7 9" xfId="38772" xr:uid="{A36DD0C1-D3F7-4EB4-ACB7-13033E6242B3}"/>
    <cellStyle name="Normal 9 8" xfId="38773" xr:uid="{2874FC93-2EC8-4F0A-AB72-91B61F6F1742}"/>
    <cellStyle name="Normal 9 8 10" xfId="38774" xr:uid="{C5D45284-414C-4F11-9387-5894796A72AF}"/>
    <cellStyle name="Normal 9 8 11" xfId="38775" xr:uid="{DCCF4D48-4155-4B6E-A267-9AD409DE44D9}"/>
    <cellStyle name="Normal 9 8 12" xfId="38776" xr:uid="{BAC8B0FA-A78D-415E-A7DD-7D1A935A62AC}"/>
    <cellStyle name="Normal 9 8 13" xfId="38777" xr:uid="{B3821A7B-1C01-4653-BAC5-4BB90300D4A4}"/>
    <cellStyle name="Normal 9 8 2" xfId="38778" xr:uid="{08A31BA7-507B-43D8-9E16-58DCCE114F51}"/>
    <cellStyle name="Normal 9 8 2 2" xfId="38779" xr:uid="{D1BE36BF-9AC5-443F-8BD7-36C011F3F6B8}"/>
    <cellStyle name="Normal 9 8 2 3" xfId="38780" xr:uid="{04AB112E-A58E-452C-A337-BC5DE364B6E5}"/>
    <cellStyle name="Normal 9 8 2 4" xfId="38781" xr:uid="{44DD2C2E-534C-4064-AC3E-78A96BA4EF1B}"/>
    <cellStyle name="Normal 9 8 2 5" xfId="38782" xr:uid="{F25B3157-9D02-4190-A40C-699B595FAD2F}"/>
    <cellStyle name="Normal 9 8 2 6" xfId="38783" xr:uid="{402C42D5-8746-4589-8F83-B4E2B7261A31}"/>
    <cellStyle name="Normal 9 8 3" xfId="38784" xr:uid="{5F1ED671-2FF3-45A4-A168-088E36384EE1}"/>
    <cellStyle name="Normal 9 8 3 2" xfId="38785" xr:uid="{091AB348-E2FB-4829-AC61-BB3F56157E47}"/>
    <cellStyle name="Normal 9 8 3 3" xfId="38786" xr:uid="{D2FA8CDE-3676-4569-A3F9-BE122FD0D635}"/>
    <cellStyle name="Normal 9 8 3 4" xfId="38787" xr:uid="{8E6005B6-0992-4119-911D-0A25D821F624}"/>
    <cellStyle name="Normal 9 8 3 5" xfId="38788" xr:uid="{EC3AFDCA-3FF5-4793-B989-3D566070F8EB}"/>
    <cellStyle name="Normal 9 8 3 6" xfId="38789" xr:uid="{E2CA7F6E-1FB8-4454-8FAE-2E4F98C4D2F6}"/>
    <cellStyle name="Normal 9 8 4" xfId="38790" xr:uid="{476A28EB-E534-4E87-BD96-F7E43D094463}"/>
    <cellStyle name="Normal 9 8 4 2" xfId="38791" xr:uid="{2C6A8F2E-73C0-4E27-B842-CF3DF926AC8C}"/>
    <cellStyle name="Normal 9 8 4 3" xfId="38792" xr:uid="{822370A8-50AE-4AEE-8AD2-7697D4183EF5}"/>
    <cellStyle name="Normal 9 8 4 4" xfId="38793" xr:uid="{9CD544D2-E04B-476D-B461-B745A004CAA8}"/>
    <cellStyle name="Normal 9 8 4 5" xfId="38794" xr:uid="{A3EAC344-0FE2-4732-AFE0-3A9856151C5F}"/>
    <cellStyle name="Normal 9 8 4 6" xfId="38795" xr:uid="{448E4191-DA5A-488E-9FE4-FB9A926104F0}"/>
    <cellStyle name="Normal 9 8 5" xfId="38796" xr:uid="{6980D84E-FC54-4CCD-BE1D-AF4A42E439C3}"/>
    <cellStyle name="Normal 9 8 5 2" xfId="38797" xr:uid="{925A16D8-7F44-43D3-8A85-81112AB6815B}"/>
    <cellStyle name="Normal 9 8 5 3" xfId="38798" xr:uid="{7CBB44C4-F599-4CEA-97C2-37C4A9169C2A}"/>
    <cellStyle name="Normal 9 8 5 4" xfId="38799" xr:uid="{ACB28054-CA8E-4C29-BCEF-50FA040C6D7B}"/>
    <cellStyle name="Normal 9 8 5 5" xfId="38800" xr:uid="{DEBE06C6-C839-4117-AF3C-594A8241FAB6}"/>
    <cellStyle name="Normal 9 8 5 6" xfId="38801" xr:uid="{22EB8662-C602-4000-B761-52099C7F6FA2}"/>
    <cellStyle name="Normal 9 8 6" xfId="38802" xr:uid="{3902E30A-79F7-4480-815A-DC3BC1CE18B4}"/>
    <cellStyle name="Normal 9 8 6 2" xfId="38803" xr:uid="{184DA7AF-C127-4A4F-8736-B006C9B27560}"/>
    <cellStyle name="Normal 9 8 6 3" xfId="38804" xr:uid="{4165FA0D-7F07-48B3-9E23-2392B836214A}"/>
    <cellStyle name="Normal 9 8 6 4" xfId="38805" xr:uid="{A8CA07C1-D736-46BC-80E0-E276C356FA2C}"/>
    <cellStyle name="Normal 9 8 6 5" xfId="38806" xr:uid="{F4BF7AB7-1D1B-491A-AD43-C36B7020AF60}"/>
    <cellStyle name="Normal 9 8 6 6" xfId="38807" xr:uid="{4B5C8CA5-7344-4F72-8F17-D914D738ECAE}"/>
    <cellStyle name="Normal 9 8 7" xfId="38808" xr:uid="{7E3F10C6-874F-417C-96B4-E423C16DFEE5}"/>
    <cellStyle name="Normal 9 8 7 2" xfId="38809" xr:uid="{6BFA1056-2B70-4A44-B024-6396CAD4CC99}"/>
    <cellStyle name="Normal 9 8 7 3" xfId="38810" xr:uid="{3946D3EA-EEF4-43B4-B07E-71E3DDB8843B}"/>
    <cellStyle name="Normal 9 8 7 4" xfId="38811" xr:uid="{1CF6225E-7C31-45B0-B2BB-51E86BE97AFE}"/>
    <cellStyle name="Normal 9 8 7 5" xfId="38812" xr:uid="{50EE75C5-D5E1-4405-B0F8-F94D26BDEA8A}"/>
    <cellStyle name="Normal 9 8 7 6" xfId="38813" xr:uid="{1A38A317-C322-4F8D-8CD9-B2BA9BDD65C1}"/>
    <cellStyle name="Normal 9 8 8" xfId="38814" xr:uid="{D13718FE-89F9-466C-8542-0ED5CE768050}"/>
    <cellStyle name="Normal 9 8 8 2" xfId="38815" xr:uid="{85C84EF9-5C67-4BE9-8DD6-9B359693BA30}"/>
    <cellStyle name="Normal 9 8 8 3" xfId="38816" xr:uid="{3F7FF44E-F6A9-4393-BFB1-EC6E706E9FF1}"/>
    <cellStyle name="Normal 9 8 8 4" xfId="38817" xr:uid="{092685D0-3347-4CB1-8C2E-5612F383C52A}"/>
    <cellStyle name="Normal 9 8 8 5" xfId="38818" xr:uid="{66C5ACC8-CBB2-4EFA-95F3-C167D35449AB}"/>
    <cellStyle name="Normal 9 8 8 6" xfId="38819" xr:uid="{5D386CA9-05AD-4FC3-BEAE-9B05BB0C8AD6}"/>
    <cellStyle name="Normal 9 8 9" xfId="38820" xr:uid="{B7DB685E-9B45-4647-9C86-3C92010D0553}"/>
    <cellStyle name="Normal 9 9" xfId="38821" xr:uid="{8996A955-2567-4C2A-B3C0-58EC1C79FBA3}"/>
    <cellStyle name="Normal 9 9 10" xfId="38822" xr:uid="{ABC93FF2-73BF-4A0D-9B9E-BEA33B2DC0C7}"/>
    <cellStyle name="Normal 9 9 11" xfId="38823" xr:uid="{415B52BA-C0DE-498E-BCDC-3F388417AD0B}"/>
    <cellStyle name="Normal 9 9 12" xfId="38824" xr:uid="{CB9760D3-2E10-4F70-AB9D-91EE23E8C9F1}"/>
    <cellStyle name="Normal 9 9 13" xfId="38825" xr:uid="{2EEBFE0A-7276-48E6-BC5F-D0F5D073257A}"/>
    <cellStyle name="Normal 9 9 2" xfId="38826" xr:uid="{27C98754-8D43-4B09-9002-69B3D6567E0E}"/>
    <cellStyle name="Normal 9 9 2 2" xfId="38827" xr:uid="{B4CC5695-F48F-4EB6-B3F7-5C5279F2E714}"/>
    <cellStyle name="Normal 9 9 2 3" xfId="38828" xr:uid="{302FC80B-3223-4A01-A530-1F3AF03C072F}"/>
    <cellStyle name="Normal 9 9 2 4" xfId="38829" xr:uid="{240DB818-1828-4049-861B-712ED71BF780}"/>
    <cellStyle name="Normal 9 9 2 5" xfId="38830" xr:uid="{60C999D5-91A9-4708-B32B-622C4AF60D7C}"/>
    <cellStyle name="Normal 9 9 2 6" xfId="38831" xr:uid="{24FA78FD-C004-4547-9936-CE77E4DE0C89}"/>
    <cellStyle name="Normal 9 9 3" xfId="38832" xr:uid="{53DDE040-0518-452D-BF24-CA33F3869EC8}"/>
    <cellStyle name="Normal 9 9 3 2" xfId="38833" xr:uid="{9AB6B0D7-251B-47C8-916A-66921D396568}"/>
    <cellStyle name="Normal 9 9 3 3" xfId="38834" xr:uid="{65B24D73-C6DC-4FAE-BDDF-5477B8599B13}"/>
    <cellStyle name="Normal 9 9 3 4" xfId="38835" xr:uid="{F272231E-6DA0-4941-BAED-17093AB0EFB6}"/>
    <cellStyle name="Normal 9 9 3 5" xfId="38836" xr:uid="{BC577941-1678-4440-B5D9-61493E77AAC9}"/>
    <cellStyle name="Normal 9 9 3 6" xfId="38837" xr:uid="{D42B2BF1-4527-4D19-8B41-414F325DC436}"/>
    <cellStyle name="Normal 9 9 4" xfId="38838" xr:uid="{2B59BAF0-7AA2-45F2-B4D1-C4E220C52302}"/>
    <cellStyle name="Normal 9 9 4 2" xfId="38839" xr:uid="{E73FC372-A445-45EE-95AE-5AE141EA94DD}"/>
    <cellStyle name="Normal 9 9 4 3" xfId="38840" xr:uid="{5F51FE74-F5B4-4112-9D87-2E1F1B962C28}"/>
    <cellStyle name="Normal 9 9 4 4" xfId="38841" xr:uid="{EB3779F2-4679-4360-BE18-6CABFF5CD472}"/>
    <cellStyle name="Normal 9 9 4 5" xfId="38842" xr:uid="{AEC1CB5A-C6E2-47E6-8944-34D85C51C561}"/>
    <cellStyle name="Normal 9 9 4 6" xfId="38843" xr:uid="{E0876E15-84AC-4D95-81F1-8376EF8E5020}"/>
    <cellStyle name="Normal 9 9 5" xfId="38844" xr:uid="{B2FC17DD-E4A5-4132-804E-0AD2A1C9AEF1}"/>
    <cellStyle name="Normal 9 9 5 2" xfId="38845" xr:uid="{C19997C7-5DA5-4718-923C-FBDC9D7D4069}"/>
    <cellStyle name="Normal 9 9 5 3" xfId="38846" xr:uid="{FCDCA330-B796-4A3C-AB9C-0B1DD0150168}"/>
    <cellStyle name="Normal 9 9 5 4" xfId="38847" xr:uid="{20B8A36F-6F9B-4D4E-A3E2-05EFF3E47330}"/>
    <cellStyle name="Normal 9 9 5 5" xfId="38848" xr:uid="{85904E86-EF62-4097-A271-E6E83230FCBA}"/>
    <cellStyle name="Normal 9 9 5 6" xfId="38849" xr:uid="{F4C75ECA-D027-4B24-944C-6AB6A843D483}"/>
    <cellStyle name="Normal 9 9 6" xfId="38850" xr:uid="{F86D29E3-6C02-4EFF-9760-BBE554D7BFBE}"/>
    <cellStyle name="Normal 9 9 6 2" xfId="38851" xr:uid="{8CB3F2EC-DD6E-4B06-9BCC-36565B9132DD}"/>
    <cellStyle name="Normal 9 9 6 3" xfId="38852" xr:uid="{AC0DCD3D-EDC0-4136-95C6-5B3150CAADD6}"/>
    <cellStyle name="Normal 9 9 6 4" xfId="38853" xr:uid="{39F73E5D-45FA-40EA-AB37-FC2B152E25CA}"/>
    <cellStyle name="Normal 9 9 6 5" xfId="38854" xr:uid="{4369C9FD-D7F2-4D12-92D7-0D797F346E21}"/>
    <cellStyle name="Normal 9 9 6 6" xfId="38855" xr:uid="{96C2A5F7-4814-421E-8E8F-C56D44DB535C}"/>
    <cellStyle name="Normal 9 9 7" xfId="38856" xr:uid="{5F92CD73-55C9-4C36-946A-2A5BCABD9F50}"/>
    <cellStyle name="Normal 9 9 7 2" xfId="38857" xr:uid="{216998FD-D461-41ED-819C-C6B6EF95E69C}"/>
    <cellStyle name="Normal 9 9 7 3" xfId="38858" xr:uid="{9D3D3BCF-287E-453A-A95B-F8BCEA5CC070}"/>
    <cellStyle name="Normal 9 9 7 4" xfId="38859" xr:uid="{D6643E2F-3F7A-4936-912A-F80D050E5AD0}"/>
    <cellStyle name="Normal 9 9 7 5" xfId="38860" xr:uid="{D9198EE1-43C9-452A-9646-B11D00B71AD8}"/>
    <cellStyle name="Normal 9 9 7 6" xfId="38861" xr:uid="{F1DAF107-51B0-4C3D-A4A4-4E4B1C741263}"/>
    <cellStyle name="Normal 9 9 8" xfId="38862" xr:uid="{CA99784E-8D4F-43F8-8C44-1EEE40B5B0A1}"/>
    <cellStyle name="Normal 9 9 8 2" xfId="38863" xr:uid="{70CFFFF8-33D9-49D9-9A80-5D743EA124EA}"/>
    <cellStyle name="Normal 9 9 8 3" xfId="38864" xr:uid="{B8D00543-347F-45F8-9EE2-4699C7EE9470}"/>
    <cellStyle name="Normal 9 9 8 4" xfId="38865" xr:uid="{6CAB6737-9097-41D9-BBED-1174C2CB7612}"/>
    <cellStyle name="Normal 9 9 8 5" xfId="38866" xr:uid="{A369FF61-D482-4DE3-B6FB-52591B92E646}"/>
    <cellStyle name="Normal 9 9 8 6" xfId="38867" xr:uid="{C87C91B3-C4B5-45FF-839E-8F1DCD64100B}"/>
    <cellStyle name="Normal 9 9 9" xfId="38868" xr:uid="{1F272BCD-0D19-4C4D-A39B-852466A8C543}"/>
    <cellStyle name="Normal 9_casulo 5" xfId="864" xr:uid="{1564F12B-9C42-4CD4-82B9-07BD5C8A726F}"/>
    <cellStyle name="Normal 90" xfId="38869" xr:uid="{D9AF2CF2-D970-4A5E-B625-3DC737FE48EA}"/>
    <cellStyle name="Normal 91" xfId="38870" xr:uid="{D787C1A6-5066-4397-86B9-0E151DE2797C}"/>
    <cellStyle name="Normal 92" xfId="38871" xr:uid="{5CDD7E71-7DD5-4DF6-853E-84DCDBD0F0A2}"/>
    <cellStyle name="Normal 93" xfId="38872" xr:uid="{85F269A4-2B37-4B9F-B6FA-2DAAE80B465D}"/>
    <cellStyle name="Normal 94" xfId="38873" xr:uid="{C7B3E927-1736-4905-A557-07652506FB04}"/>
    <cellStyle name="Normal 95" xfId="38874" xr:uid="{9DE3DC36-CB92-40AE-9777-F2F4A903255B}"/>
    <cellStyle name="Normal 96" xfId="38875" xr:uid="{EE6ECF2C-C098-4B41-BE2B-E360A62FA573}"/>
    <cellStyle name="Normal 97" xfId="38876" xr:uid="{B890A8FA-351F-47C8-B0A7-19F41BE2E4BD}"/>
    <cellStyle name="Normal 98" xfId="38877" xr:uid="{1BEBA997-17E5-45A2-AEB5-442DEDA6B89F}"/>
    <cellStyle name="Normal 99" xfId="38878" xr:uid="{CA977018-0357-4BEB-8221-3D214A6A10EE}"/>
    <cellStyle name="Normal Bold" xfId="1696" xr:uid="{3790E421-E093-4173-B827-61465246AAFE}"/>
    <cellStyle name="Normal1" xfId="38879" xr:uid="{D6BC56E8-B030-4AE6-9A29-251FC73C3EE8}"/>
    <cellStyle name="Normale_ cellular Costs" xfId="38880" xr:uid="{3DE5C336-4337-4EDC-B5C6-021B28F967D8}"/>
    <cellStyle name="normální_Business Plan MCE" xfId="38881" xr:uid="{F0656AF1-4CD6-4D9A-8541-B2BA244708F9}"/>
    <cellStyle name="normбlnм_laroux" xfId="38882" xr:uid="{3D171FEE-2805-4D9A-A343-FCEC9957BF71}"/>
    <cellStyle name="Nota 10" xfId="38883" xr:uid="{D664AC94-56E9-4E78-AC8C-8B6A09A0E297}"/>
    <cellStyle name="Nota 11" xfId="865" xr:uid="{3F7878A3-D8EB-427F-B0AD-C7B4D8F9333B}"/>
    <cellStyle name="Nota 2" xfId="1109" xr:uid="{1A947131-B9B6-4DDF-A69A-C73EEB95D4FF}"/>
    <cellStyle name="Nota 2 10" xfId="43612" xr:uid="{F626280E-8ECE-46C0-859D-1CC1B72451F9}"/>
    <cellStyle name="Nota 2 11" xfId="43613" xr:uid="{EF9D806F-9369-4DBE-B007-A90D4D427630}"/>
    <cellStyle name="Nota 2 12" xfId="43614" xr:uid="{FC3A5C6E-5CBF-4EA8-A58C-E35E1CEDBE88}"/>
    <cellStyle name="Nota 2 13" xfId="43615" xr:uid="{A4C7F374-0864-4A98-BD89-6FDB0B510A9D}"/>
    <cellStyle name="Nota 2 14" xfId="43616" xr:uid="{AE16E4DB-05C0-4B36-AB7A-FCB7D0102AD8}"/>
    <cellStyle name="Nota 2 15" xfId="43617" xr:uid="{2ADA255C-EF0C-470A-97A6-4CA7B56FAE78}"/>
    <cellStyle name="Nota 2 16" xfId="43618" xr:uid="{AB18E6E1-BDBF-4C6A-A341-0DCD8AB2F309}"/>
    <cellStyle name="Nota 2 17" xfId="43619" xr:uid="{F855B49D-BDE8-49B2-9739-6EDBF499BF4A}"/>
    <cellStyle name="Nota 2 18" xfId="43620" xr:uid="{F8D9509E-6BF8-4277-BDD0-7464D373FC60}"/>
    <cellStyle name="Nota 2 19" xfId="43621" xr:uid="{1FE9CE58-10E6-4A96-B1A1-89775DB381FA}"/>
    <cellStyle name="Nota 2 2" xfId="38884" xr:uid="{459F9CB0-BEA7-46E2-ADA0-25B5CE4A9316}"/>
    <cellStyle name="Nota 2 20" xfId="43622" xr:uid="{F4A72A6F-D2B6-4FEA-9F83-216A37F5EA50}"/>
    <cellStyle name="Nota 2 21" xfId="43623" xr:uid="{90E348CF-6310-439C-9CD0-190372135003}"/>
    <cellStyle name="Nota 2 22" xfId="43624" xr:uid="{07CC1FCE-E0F7-44E4-85D2-20CCB4E3B12A}"/>
    <cellStyle name="Nota 2 23" xfId="43625" xr:uid="{3F61AAB5-7D4C-4C7E-8FC0-F76521A71105}"/>
    <cellStyle name="Nota 2 24" xfId="43626" xr:uid="{7A4D18E1-2A4E-49A1-8C8C-EC61965A8556}"/>
    <cellStyle name="Nota 2 25" xfId="43627" xr:uid="{CBAE793C-73EA-4698-86C2-7C081941DF47}"/>
    <cellStyle name="Nota 2 26" xfId="43628" xr:uid="{07BC5739-3141-47D4-B192-250E9BEF7247}"/>
    <cellStyle name="Nota 2 27" xfId="43629" xr:uid="{AE1A629B-6B8E-4E66-B79F-4BAB95820B6D}"/>
    <cellStyle name="Nota 2 28" xfId="43630" xr:uid="{A9069476-2B64-49F3-82A1-4A742AB3892C}"/>
    <cellStyle name="Nota 2 29" xfId="43631" xr:uid="{D466D80E-7488-43C3-A687-FF8FD04CCB55}"/>
    <cellStyle name="Nota 2 3" xfId="38885" xr:uid="{CF5DC2D8-0E84-4B7E-928B-B34DE856D1C0}"/>
    <cellStyle name="Nota 2 4" xfId="38886" xr:uid="{7F737856-7308-4BE1-B121-7DA7D8BC231E}"/>
    <cellStyle name="Nota 2 5" xfId="43632" xr:uid="{925C8BF7-AB3F-4137-AF9E-A2F3184B9945}"/>
    <cellStyle name="Nota 2 6" xfId="43633" xr:uid="{F97F29C7-1CBB-4FBD-A444-2BE27A09B247}"/>
    <cellStyle name="Nota 2 7" xfId="43634" xr:uid="{DFE6756E-FB58-45CE-B9EE-6306C0821A94}"/>
    <cellStyle name="Nota 2 8" xfId="43635" xr:uid="{5DE7F7FB-31B9-4341-8B35-CE7759644A94}"/>
    <cellStyle name="Nota 2 9" xfId="43636" xr:uid="{473ADB91-A29E-49BA-B283-65A70B77BCC0}"/>
    <cellStyle name="Nota 3" xfId="1801" xr:uid="{47AA4C0F-A4EA-4EF0-9B90-E894D288DD13}"/>
    <cellStyle name="Nota 3 10" xfId="43637" xr:uid="{783D7EED-6D0D-4C72-9A82-DD5BCACD59AC}"/>
    <cellStyle name="Nota 3 11" xfId="43638" xr:uid="{FD82B5BB-0FDC-451C-BE8F-40CBFF7289DD}"/>
    <cellStyle name="Nota 3 12" xfId="43639" xr:uid="{44B11527-95C1-4AD3-BF4A-F1CC434302CD}"/>
    <cellStyle name="Nota 3 13" xfId="43640" xr:uid="{BDF1EC18-9FBC-4F5A-A98A-8441016A9DF2}"/>
    <cellStyle name="Nota 3 14" xfId="43641" xr:uid="{F6F154AD-ADE0-4142-B584-C0810DD52AB8}"/>
    <cellStyle name="Nota 3 15" xfId="43642" xr:uid="{B77776AA-2F1F-41AC-9512-BA733017551D}"/>
    <cellStyle name="Nota 3 16" xfId="43643" xr:uid="{D46A1627-EF53-4EFB-9F00-54E5D5D0029F}"/>
    <cellStyle name="Nota 3 17" xfId="43644" xr:uid="{8B988896-C52D-43AA-8A04-4556C9DB26AF}"/>
    <cellStyle name="Nota 3 18" xfId="43645" xr:uid="{BD263232-4BBA-4D5D-ADF7-02ED7A8FC4F5}"/>
    <cellStyle name="Nota 3 19" xfId="43646" xr:uid="{C57E10EA-2011-4572-A790-102DBBC7CF5A}"/>
    <cellStyle name="Nota 3 2" xfId="38887" xr:uid="{C569C479-2E9E-40B6-B7EF-4BC28A7B748A}"/>
    <cellStyle name="Nota 3 20" xfId="43647" xr:uid="{5C6BCFFC-0969-40FA-A423-D69C9B9C8EF6}"/>
    <cellStyle name="Nota 3 21" xfId="43648" xr:uid="{F142A797-4E5A-4685-90C2-DA2FC4F3CDB9}"/>
    <cellStyle name="Nota 3 22" xfId="43649" xr:uid="{7C997951-1A3E-46B6-8885-129C93CBC9B5}"/>
    <cellStyle name="Nota 3 23" xfId="43650" xr:uid="{0E695C37-3626-4614-BA8A-060BA7AAF80E}"/>
    <cellStyle name="Nota 3 24" xfId="43651" xr:uid="{44CE2C5A-6B15-4A7B-A80C-DF840D1E6002}"/>
    <cellStyle name="Nota 3 25" xfId="43652" xr:uid="{7321EB19-24B2-4520-96E1-C2AEFB0C62AD}"/>
    <cellStyle name="Nota 3 26" xfId="43653" xr:uid="{D809CF6E-F688-476D-89FF-CE680E0FE83E}"/>
    <cellStyle name="Nota 3 27" xfId="43654" xr:uid="{97FDE24A-84F4-47CE-821E-73C0A3FEA44A}"/>
    <cellStyle name="Nota 3 28" xfId="43655" xr:uid="{E77C9F5F-8523-4C93-9FC0-314C041C8DA1}"/>
    <cellStyle name="Nota 3 3" xfId="43656" xr:uid="{44FC0D19-0527-4DA3-840E-579AE1139D78}"/>
    <cellStyle name="Nota 3 4" xfId="43657" xr:uid="{BCCA2521-323C-41CA-85D6-61089281FDB0}"/>
    <cellStyle name="Nota 3 5" xfId="43658" xr:uid="{6F0D489A-9317-416D-B5CB-ABC8368F0993}"/>
    <cellStyle name="Nota 3 6" xfId="43659" xr:uid="{A3642656-966F-4FD7-8EE3-2F28B748CD6D}"/>
    <cellStyle name="Nota 3 7" xfId="43660" xr:uid="{74B148B0-900E-415A-8AFC-A349137AEB30}"/>
    <cellStyle name="Nota 3 8" xfId="43661" xr:uid="{E31E1FA5-F1D8-4277-B8AE-821C93EEF2CF}"/>
    <cellStyle name="Nota 3 9" xfId="43662" xr:uid="{92DF8003-9743-4785-80AE-F423BD0C2D16}"/>
    <cellStyle name="Nota 4" xfId="38888" xr:uid="{F092F1A5-00A0-4AC4-8F4D-FD9086C15DE9}"/>
    <cellStyle name="Nota 4 10" xfId="43663" xr:uid="{A85C5837-B4B0-4C24-B7A0-DFBEC846B3FF}"/>
    <cellStyle name="Nota 4 11" xfId="43664" xr:uid="{291B6953-DE37-4B92-B2E3-43B288847117}"/>
    <cellStyle name="Nota 4 12" xfId="43665" xr:uid="{7C0B49FE-5856-45EF-BC9E-5956E76CC508}"/>
    <cellStyle name="Nota 4 13" xfId="43666" xr:uid="{654713B0-32F5-46AB-B8FE-CF532581F456}"/>
    <cellStyle name="Nota 4 14" xfId="43667" xr:uid="{ADF28C8F-642A-4BB9-A6F8-19BE0225FE4D}"/>
    <cellStyle name="Nota 4 15" xfId="43668" xr:uid="{A4243BE0-CFCA-4D83-8861-C3D94E244D6B}"/>
    <cellStyle name="Nota 4 16" xfId="43669" xr:uid="{E7397892-C1C7-4500-9C32-59EF08C705D6}"/>
    <cellStyle name="Nota 4 17" xfId="43670" xr:uid="{CCBD26BD-C30F-4EDB-8B1E-206A481D61CA}"/>
    <cellStyle name="Nota 4 18" xfId="43671" xr:uid="{5B6F819C-766B-4BDC-8B7B-72DAA03CC060}"/>
    <cellStyle name="Nota 4 19" xfId="43672" xr:uid="{743018C3-CB67-4FEE-8115-44580A7AE404}"/>
    <cellStyle name="Nota 4 2" xfId="38889" xr:uid="{2EF09021-6470-4A4B-B489-1B1122FE5BE6}"/>
    <cellStyle name="Nota 4 20" xfId="43673" xr:uid="{BEEE8AB4-8246-4CC4-A68E-D56FD582705A}"/>
    <cellStyle name="Nota 4 21" xfId="43674" xr:uid="{208467C8-DF78-4726-84DD-67BB6249A3D8}"/>
    <cellStyle name="Nota 4 22" xfId="43675" xr:uid="{7D449C80-CE5D-459D-ACD2-89C9BCDB4E95}"/>
    <cellStyle name="Nota 4 23" xfId="43676" xr:uid="{C9492F9B-B72E-483B-8964-DE774E9DC0CC}"/>
    <cellStyle name="Nota 4 24" xfId="43677" xr:uid="{2B46A7B0-08AB-48D8-9120-28EE061291D4}"/>
    <cellStyle name="Nota 4 25" xfId="43678" xr:uid="{981F02F2-535D-4675-9954-805184F266D9}"/>
    <cellStyle name="Nota 4 26" xfId="43679" xr:uid="{E27078D0-2E54-4A93-BDDE-12542BFC36A3}"/>
    <cellStyle name="Nota 4 27" xfId="43680" xr:uid="{B951C011-80F7-41B3-8EA5-BE304C51045D}"/>
    <cellStyle name="Nota 4 28" xfId="43681" xr:uid="{DD8C3F4D-356B-4C2C-8B2B-4EDD380452ED}"/>
    <cellStyle name="Nota 4 3" xfId="43682" xr:uid="{9D201467-C254-486E-B432-8CE9BE51F518}"/>
    <cellStyle name="Nota 4 4" xfId="43683" xr:uid="{FA62AB45-ED8A-4037-841C-3AE12D76F7C2}"/>
    <cellStyle name="Nota 4 5" xfId="43684" xr:uid="{A0B5A4FA-0A9A-418C-B7B6-1FB39A89406E}"/>
    <cellStyle name="Nota 4 6" xfId="43685" xr:uid="{3534AEC2-BCF7-4BF3-B221-48E130FBBCAB}"/>
    <cellStyle name="Nota 4 7" xfId="43686" xr:uid="{277DF215-3DC0-4C53-BE36-72339C3FFD76}"/>
    <cellStyle name="Nota 4 8" xfId="43687" xr:uid="{BA7F9984-B01D-452F-BF04-C756EF5645BB}"/>
    <cellStyle name="Nota 4 9" xfId="43688" xr:uid="{F5367E8C-8BA0-4DD4-A9CF-4B0888AC3A56}"/>
    <cellStyle name="Nota 5" xfId="38890" xr:uid="{6020A2BF-159C-47C5-8C3F-19D7F53BF853}"/>
    <cellStyle name="Nota 5 10" xfId="43689" xr:uid="{F4D56251-F7B6-4962-AD64-2C071F9C1D8B}"/>
    <cellStyle name="Nota 5 11" xfId="43690" xr:uid="{6D522FC1-A4FD-4721-9722-9709154E42CC}"/>
    <cellStyle name="Nota 5 12" xfId="43691" xr:uid="{B7C926C4-1364-42FE-B564-86169AD691C8}"/>
    <cellStyle name="Nota 5 13" xfId="43692" xr:uid="{541EAC6F-91BF-4000-B971-FA6547CD9B46}"/>
    <cellStyle name="Nota 5 14" xfId="43693" xr:uid="{92A243C2-E51C-49A8-BA51-D4059376D304}"/>
    <cellStyle name="Nota 5 15" xfId="43694" xr:uid="{30E0DBBC-0D01-42D5-B04F-C387EF68D231}"/>
    <cellStyle name="Nota 5 16" xfId="43695" xr:uid="{304F7244-CD5D-42A2-BFAE-6136099E47C5}"/>
    <cellStyle name="Nota 5 17" xfId="43696" xr:uid="{30BFBB4B-3FF5-4AE7-AE34-D3A7AE87DF89}"/>
    <cellStyle name="Nota 5 18" xfId="43697" xr:uid="{7DFDC114-AB6B-421C-A7AA-814CECA61FBC}"/>
    <cellStyle name="Nota 5 19" xfId="43698" xr:uid="{864266C0-77A4-4A95-A0C4-DBFFEE76C354}"/>
    <cellStyle name="Nota 5 2" xfId="43699" xr:uid="{8EE095F9-B28B-41CF-88A9-109AF67CDD3C}"/>
    <cellStyle name="Nota 5 20" xfId="43700" xr:uid="{9D7B76F0-7316-4CAF-B2D8-808CCB57B3F0}"/>
    <cellStyle name="Nota 5 21" xfId="43701" xr:uid="{81BCD39B-B9AE-4B2C-90EB-3A7F44311D85}"/>
    <cellStyle name="Nota 5 22" xfId="43702" xr:uid="{FA7E5D7D-60E3-4DB1-9D89-BF3DB1A758C2}"/>
    <cellStyle name="Nota 5 23" xfId="43703" xr:uid="{7A42B5F8-7C2E-43A1-B246-13FEBC644FF5}"/>
    <cellStyle name="Nota 5 24" xfId="43704" xr:uid="{FC24DE8A-2CCF-47A2-BF3F-71D196081182}"/>
    <cellStyle name="Nota 5 25" xfId="43705" xr:uid="{4F752F5E-755E-469E-A2F4-FAAC25F55939}"/>
    <cellStyle name="Nota 5 26" xfId="43706" xr:uid="{3913E152-052E-48B7-A829-BE6ED81F7EAF}"/>
    <cellStyle name="Nota 5 27" xfId="43707" xr:uid="{39B39C16-D790-495A-9280-E1F634DF4EE5}"/>
    <cellStyle name="Nota 5 28" xfId="43708" xr:uid="{5270AB80-564E-4F58-A998-C5AB7B7432CE}"/>
    <cellStyle name="Nota 5 3" xfId="43709" xr:uid="{0420080F-14AF-41AE-BCCF-0CD5E23860BF}"/>
    <cellStyle name="Nota 5 4" xfId="43710" xr:uid="{49C4EE83-221B-411F-BDE8-848D6239A0A3}"/>
    <cellStyle name="Nota 5 5" xfId="43711" xr:uid="{8443CDFA-0C2C-4C17-9545-DC7A7288F044}"/>
    <cellStyle name="Nota 5 6" xfId="43712" xr:uid="{E9302705-8180-4D8A-8D12-C7549D2F9736}"/>
    <cellStyle name="Nota 5 7" xfId="43713" xr:uid="{D5F7E129-1D59-40F8-B07E-056E4BF8C3D6}"/>
    <cellStyle name="Nota 5 8" xfId="43714" xr:uid="{F30B38EF-BDF8-487E-9FF2-211D7F129CF7}"/>
    <cellStyle name="Nota 5 9" xfId="43715" xr:uid="{F8C1CCBD-26D2-47F3-A57F-68ED5BBC4A9A}"/>
    <cellStyle name="Nota 6" xfId="38891" xr:uid="{0C721CF2-692C-4CA2-9127-3E5B425A1FB2}"/>
    <cellStyle name="Nota 6 10" xfId="43716" xr:uid="{97341C1F-3A48-4E91-B348-930157C6D096}"/>
    <cellStyle name="Nota 6 11" xfId="43717" xr:uid="{83F0557F-2B4E-48BD-896A-C7C0CF9D9EBB}"/>
    <cellStyle name="Nota 6 12" xfId="43718" xr:uid="{550FD83E-A0BB-4E87-BB79-18A1FB29A976}"/>
    <cellStyle name="Nota 6 13" xfId="43719" xr:uid="{AEB29586-2E3A-4CD0-9CFE-3C7367F4BFFA}"/>
    <cellStyle name="Nota 6 14" xfId="43720" xr:uid="{25D49626-9140-4C97-A613-3F023776DE65}"/>
    <cellStyle name="Nota 6 15" xfId="43721" xr:uid="{D5C22ABE-C4B4-42A7-A372-32B9554C2719}"/>
    <cellStyle name="Nota 6 16" xfId="43722" xr:uid="{9157B0C4-FF72-4A95-91F2-53C83A373989}"/>
    <cellStyle name="Nota 6 17" xfId="43723" xr:uid="{1F625440-EF16-495F-81CA-FD63F096950B}"/>
    <cellStyle name="Nota 6 18" xfId="43724" xr:uid="{C551A54A-052C-4851-9BCA-9282FD1BAD55}"/>
    <cellStyle name="Nota 6 19" xfId="43725" xr:uid="{90B3045B-D768-4E47-983B-4DD8990979C6}"/>
    <cellStyle name="Nota 6 2" xfId="43726" xr:uid="{02D8DC78-393A-4AF2-86FF-8BE52BDA7513}"/>
    <cellStyle name="Nota 6 20" xfId="43727" xr:uid="{E7F12B2D-08EE-48AE-87B1-6279C28000E9}"/>
    <cellStyle name="Nota 6 21" xfId="43728" xr:uid="{A18AAACC-C5B0-4B2B-9DA9-FA4F6B8CA03C}"/>
    <cellStyle name="Nota 6 22" xfId="43729" xr:uid="{AEF5712B-1E82-4AC4-B109-6F382354E4B4}"/>
    <cellStyle name="Nota 6 23" xfId="43730" xr:uid="{1237E309-7D07-4BC5-AB05-0505B3626302}"/>
    <cellStyle name="Nota 6 24" xfId="43731" xr:uid="{43808408-7B23-409B-AC7B-FC4C3764D7D6}"/>
    <cellStyle name="Nota 6 25" xfId="43732" xr:uid="{6D61CF5A-6589-4A89-958D-A93F35BE01D6}"/>
    <cellStyle name="Nota 6 26" xfId="43733" xr:uid="{BE60ED26-7EDD-4631-9511-37C44F4988B3}"/>
    <cellStyle name="Nota 6 27" xfId="43734" xr:uid="{F8F3EA4C-7574-4B88-A420-03723B518464}"/>
    <cellStyle name="Nota 6 28" xfId="43735" xr:uid="{81C7F245-CE6B-4743-86F0-BE259D967DFA}"/>
    <cellStyle name="Nota 6 3" xfId="43736" xr:uid="{9A3917FC-A180-45F0-A41C-928AB91C99A9}"/>
    <cellStyle name="Nota 6 4" xfId="43737" xr:uid="{7B4D6201-8025-4054-BA33-F818B85687B6}"/>
    <cellStyle name="Nota 6 5" xfId="43738" xr:uid="{F6943075-D9E8-43FC-99D9-A9AF66ABFC91}"/>
    <cellStyle name="Nota 6 6" xfId="43739" xr:uid="{8E2E7A0E-BBA2-4820-BA1C-C06559FDCB80}"/>
    <cellStyle name="Nota 6 7" xfId="43740" xr:uid="{81DB4720-EF5E-4D28-82EF-368B4D4D6F13}"/>
    <cellStyle name="Nota 6 8" xfId="43741" xr:uid="{BCBD9D93-B64D-4602-A20F-BC5A55ED55DA}"/>
    <cellStyle name="Nota 6 9" xfId="43742" xr:uid="{663A7583-8ECD-41D8-AB93-34C2A6E89B7F}"/>
    <cellStyle name="Nota 7" xfId="38892" xr:uid="{C67C5FD2-B518-485B-BB5D-A3584006CF27}"/>
    <cellStyle name="Nota 7 10" xfId="43743" xr:uid="{26B4F823-0E40-4AF2-ADF5-EDB8F8EF9C4A}"/>
    <cellStyle name="Nota 7 11" xfId="43744" xr:uid="{21AC8F12-3F98-4CFB-BB08-DF7797178ADD}"/>
    <cellStyle name="Nota 7 12" xfId="43745" xr:uid="{8863287D-4E44-47C8-8A24-B1B8BF6D9C25}"/>
    <cellStyle name="Nota 7 13" xfId="43746" xr:uid="{2FAFAE2F-2DF1-426B-A017-7F40E5BF4E9A}"/>
    <cellStyle name="Nota 7 14" xfId="43747" xr:uid="{43E7A5ED-2C15-4DAB-AA9C-F3A6E5D8A524}"/>
    <cellStyle name="Nota 7 15" xfId="43748" xr:uid="{ED4BD590-B832-4055-A07D-F0730673F7FB}"/>
    <cellStyle name="Nota 7 16" xfId="43749" xr:uid="{D2887470-48DB-427D-A73B-408EC1B6F516}"/>
    <cellStyle name="Nota 7 17" xfId="43750" xr:uid="{0985209D-04B6-4827-A365-10256CA4B7A1}"/>
    <cellStyle name="Nota 7 18" xfId="43751" xr:uid="{586DFA2D-968C-45C3-A520-0326E55CE087}"/>
    <cellStyle name="Nota 7 19" xfId="43752" xr:uid="{CDAE7E3D-EAAE-4C05-A24C-A5F3F256F92C}"/>
    <cellStyle name="Nota 7 2" xfId="43753" xr:uid="{3769389C-9CDF-448B-9636-5339886218AB}"/>
    <cellStyle name="Nota 7 20" xfId="43754" xr:uid="{7259F7D6-510E-4583-8968-23D5B3BC63E7}"/>
    <cellStyle name="Nota 7 21" xfId="43755" xr:uid="{38933522-266B-49F5-B9FE-B88544420663}"/>
    <cellStyle name="Nota 7 22" xfId="43756" xr:uid="{06EEDD89-E8FB-4147-8BB2-B1567B522349}"/>
    <cellStyle name="Nota 7 23" xfId="43757" xr:uid="{12A271EE-94FA-4A0E-9CF0-FA016190B7DC}"/>
    <cellStyle name="Nota 7 24" xfId="43758" xr:uid="{9FC1D867-7E8E-4431-AA34-786E45C1BBA1}"/>
    <cellStyle name="Nota 7 25" xfId="43759" xr:uid="{C24D7EF7-721D-4A10-8D19-CB61496C177A}"/>
    <cellStyle name="Nota 7 26" xfId="43760" xr:uid="{03745178-9BB8-45BF-A0E1-EA2F16CACB83}"/>
    <cellStyle name="Nota 7 27" xfId="43761" xr:uid="{C09AF246-8817-4992-ABFE-DE95B97DBD58}"/>
    <cellStyle name="Nota 7 28" xfId="43762" xr:uid="{33FD137C-C29B-4497-81A8-0FA6F2C21AE6}"/>
    <cellStyle name="Nota 7 3" xfId="43763" xr:uid="{481D5EAF-A6E1-4928-96C6-766474971908}"/>
    <cellStyle name="Nota 7 4" xfId="43764" xr:uid="{B5D50C7C-046D-40AC-A12F-8F2541B01D10}"/>
    <cellStyle name="Nota 7 5" xfId="43765" xr:uid="{7AF83F37-EF0E-4DDE-9EED-0FBAEEAEA527}"/>
    <cellStyle name="Nota 7 6" xfId="43766" xr:uid="{4BACA067-3AC7-4B20-905B-EE422775EF7C}"/>
    <cellStyle name="Nota 7 7" xfId="43767" xr:uid="{EC87F0C2-6DEF-4CC2-9335-9BB309B51F14}"/>
    <cellStyle name="Nota 7 8" xfId="43768" xr:uid="{8891755D-6575-4290-9028-990DA36BB5BC}"/>
    <cellStyle name="Nota 7 9" xfId="43769" xr:uid="{2BCEE788-A73F-49C8-9E91-D34C5866BF96}"/>
    <cellStyle name="Nota 8" xfId="38893" xr:uid="{27510284-F265-4779-BCEC-78B2C70AFA05}"/>
    <cellStyle name="Nota 9" xfId="38894" xr:uid="{8F6AA05B-27DA-4716-BEB0-5FBB8847B469}"/>
    <cellStyle name="Notas" xfId="1110" xr:uid="{65D2B3BF-2F1E-41DF-BCDC-FB9F098EF780}"/>
    <cellStyle name="Notas 10" xfId="38895" xr:uid="{DFB737B7-4900-4989-BE94-9274506F88E7}"/>
    <cellStyle name="Notas 11" xfId="38896" xr:uid="{1F622E6F-2D1A-4766-9C37-1BC62B3756C1}"/>
    <cellStyle name="Notas 12" xfId="38897" xr:uid="{B7C98D23-A447-45EC-8E24-77B58EB6481A}"/>
    <cellStyle name="Notas 13" xfId="38898" xr:uid="{CDFE62C8-4494-4F52-9B8A-290EB7A4931A}"/>
    <cellStyle name="Notas 14" xfId="38899" xr:uid="{DE405879-D860-46A4-9755-CC56F68B785F}"/>
    <cellStyle name="Notas 15" xfId="38900" xr:uid="{71B5AA63-7376-4DC4-856D-8373D48440BD}"/>
    <cellStyle name="Notas 16" xfId="38901" xr:uid="{BA535A2B-3204-45E4-9CA4-7BBDD60F725D}"/>
    <cellStyle name="Notas 17" xfId="38902" xr:uid="{CBF34F4F-41AB-450A-8E4B-9964A3E994C6}"/>
    <cellStyle name="Notas 18" xfId="38903" xr:uid="{AC009BFD-8DFA-4C35-A35A-49BDD0C270B4}"/>
    <cellStyle name="Notas 19" xfId="38904" xr:uid="{64DC42A7-B3B4-40D6-8964-426399945A1C}"/>
    <cellStyle name="Notas 2" xfId="1111" xr:uid="{C428B82D-36C3-4C60-AAD5-B3E907BE86E7}"/>
    <cellStyle name="Notas 2 2" xfId="38905" xr:uid="{3CCEA86D-63A3-424E-B0ED-291CBBFB0CC6}"/>
    <cellStyle name="Notas 20" xfId="38906" xr:uid="{D3418483-06F8-47CC-A432-08C08A1916C3}"/>
    <cellStyle name="Notas 21" xfId="38907" xr:uid="{11A4DF32-0E25-4B16-8704-00B5C09ACFA2}"/>
    <cellStyle name="Notas 22" xfId="38908" xr:uid="{AE007361-F01A-43F8-A38C-0C8F5762D0AD}"/>
    <cellStyle name="Notas 23" xfId="38909" xr:uid="{912218DE-58BD-46F0-AD31-2B821A1BACB6}"/>
    <cellStyle name="Notas 24" xfId="38910" xr:uid="{75E0D646-D325-42E5-9683-6698C6D0957F}"/>
    <cellStyle name="Notas 25" xfId="38911" xr:uid="{273ED06A-5F58-46C4-A714-D4B1D08DAD9D}"/>
    <cellStyle name="Notas 3" xfId="1112" xr:uid="{5F338A03-46E6-40B4-AAF0-182393C8C93E}"/>
    <cellStyle name="Notas 3 2" xfId="38912" xr:uid="{18376600-A0F0-486C-B996-73D75F1F3753}"/>
    <cellStyle name="Notas 4" xfId="1113" xr:uid="{34FFE813-8985-4654-886B-718337CA63A4}"/>
    <cellStyle name="Notas 5" xfId="38913" xr:uid="{6EBAD084-DBF7-4C1C-8F79-DF7340FC1DAA}"/>
    <cellStyle name="Notas 6" xfId="38914" xr:uid="{9CBA0B43-073B-4A9D-9995-5B08AAF97C27}"/>
    <cellStyle name="Notas 7" xfId="38915" xr:uid="{DCA51BEC-09BF-4CAC-B10B-2301CC5C8E8B}"/>
    <cellStyle name="Notas 8" xfId="38916" xr:uid="{641BDEAB-CC01-44DC-90DD-CE9AA7B1320A}"/>
    <cellStyle name="Notas 9" xfId="38917" xr:uid="{BA4EBEF7-C05F-4624-BF4B-737022F3A7B7}"/>
    <cellStyle name="Note" xfId="866" xr:uid="{2E3834BD-0438-4052-AB20-D4A78075498E}"/>
    <cellStyle name="Note 2" xfId="1114" xr:uid="{FDCB5E57-62E7-4B54-9BF2-67EAF48537E9}"/>
    <cellStyle name="Note 3" xfId="1115" xr:uid="{493A41DD-5E32-4F7F-94DC-6613D3726297}"/>
    <cellStyle name="Note 4" xfId="1116" xr:uid="{9A96E4E9-421E-4DC0-A3FE-F5BE7E7E6868}"/>
    <cellStyle name="O" xfId="38918" xr:uid="{CE6DB2B6-F89C-4D23-BD4D-DE2EA4CA5813}"/>
    <cellStyle name="Œ…‹æØ‚è [0.00]_laroux" xfId="38919" xr:uid="{25BEFB70-0567-4E23-8F1F-3548A7C4636D}"/>
    <cellStyle name="Œ…‹æØ‚è_laroux" xfId="38920" xr:uid="{ADFDF4A6-E977-450F-A1D5-853506A8E639}"/>
    <cellStyle name="Output" xfId="867" xr:uid="{A060C141-A9EC-4840-8E0C-9482DD2DDE64}"/>
    <cellStyle name="Output 2" xfId="38921" xr:uid="{A6F10808-2383-47BE-8B55-16E241843ED9}"/>
    <cellStyle name="Output 3" xfId="38922" xr:uid="{A9DAA913-541A-4B49-A498-61D877EF23E2}"/>
    <cellStyle name="Output 4" xfId="38923" xr:uid="{39B697E0-DB7C-4F57-B14B-AFAF4E9C91D6}"/>
    <cellStyle name="Output Line Items" xfId="38924" xr:uid="{F842457C-4A27-4E24-9091-57FF603B7DE7}"/>
    <cellStyle name="Page Number" xfId="38925" xr:uid="{7D940042-30B1-4631-BDD9-1A12CA0C7241}"/>
    <cellStyle name="paint" xfId="868" xr:uid="{0A4EC1CE-B3E0-49A5-9DA3-1906E37F8115}"/>
    <cellStyle name="pb_page_heading_LS" xfId="38926" xr:uid="{427FE907-9127-4E95-9C38-4ED388F26CE0}"/>
    <cellStyle name="Percen - Estilo1" xfId="38927" xr:uid="{F04E46EA-BCE8-4D2E-86E5-A52155D1275E}"/>
    <cellStyle name="Percen - Estilo2" xfId="38928" xr:uid="{4D4D9CF5-69E1-45E0-B3E5-4A0B9BEBA3C0}"/>
    <cellStyle name="Percent ()" xfId="869" xr:uid="{CBDF8B8D-0DBB-42CF-A3AD-D7A9360A9EF2}"/>
    <cellStyle name="Percent () 2" xfId="1117" xr:uid="{6F6198CC-A7DD-4AE5-A3AA-421082978790}"/>
    <cellStyle name="Percent () 3" xfId="38929" xr:uid="{D7BEE6A5-0ABE-400E-85C1-94C0DC3BB5CE}"/>
    <cellStyle name="Percent () 3 2" xfId="38930" xr:uid="{A5DD1B64-AC83-4A38-9561-BE9BE3562B9D}"/>
    <cellStyle name="Percent (0%)" xfId="38931" xr:uid="{9C280F1E-6DC6-4941-B4D4-C07707FBE165}"/>
    <cellStyle name="Percent (0)" xfId="870" xr:uid="{FBD869B1-0CF2-4723-9B61-D7DB92605F5D}"/>
    <cellStyle name="Percent (0) 2" xfId="38932" xr:uid="{900F5E4C-5F7E-42A7-BF65-595050A974F9}"/>
    <cellStyle name="Percent (0) 3" xfId="38933" xr:uid="{F4FBD812-2B0C-4A0A-B63F-8C8723EEA0AD}"/>
    <cellStyle name="Percent (0) 3 2" xfId="38934" xr:uid="{0134CE60-1DF0-42F0-85CE-E29877EFA001}"/>
    <cellStyle name="Percent (0.0%)" xfId="38935" xr:uid="{84926622-2174-4920-AAB8-1A34C7FB4D54}"/>
    <cellStyle name="Percent (0.00%)" xfId="38936" xr:uid="{12194CB1-7D19-4282-961F-24C6B882CE49}"/>
    <cellStyle name="Percent (1)" xfId="871" xr:uid="{51C402EE-77A4-45E6-96E1-77BD44937645}"/>
    <cellStyle name="Percent (1) 2" xfId="38937" xr:uid="{41C42CA9-6DE7-4F43-A2AD-44D1C2F32F34}"/>
    <cellStyle name="Percent (1) 3" xfId="38938" xr:uid="{F469D66D-D1AD-4EE2-AD4E-6D86C2AC1FD3}"/>
    <cellStyle name="Percent (1) 3 2" xfId="38939" xr:uid="{CFF8AEAE-74AC-4EEA-925F-08C302B6F0E4}"/>
    <cellStyle name="Percent [0]" xfId="872" xr:uid="{9727F771-9895-4464-91E1-7C3F529CD10C}"/>
    <cellStyle name="Percent [0] 2" xfId="38940" xr:uid="{C520433E-BD4E-461F-8909-718B141CB949}"/>
    <cellStyle name="Percent [0] 3" xfId="38941" xr:uid="{F2F14AE9-F260-460E-AB01-D1CC38E3DFE0}"/>
    <cellStyle name="Percent [0] 3 2" xfId="38942" xr:uid="{98D9B834-17F8-469A-9EA2-7BA3E1F24F31}"/>
    <cellStyle name="Percent [00]" xfId="873" xr:uid="{014C2EFF-8A2F-4EF8-855E-63371122281E}"/>
    <cellStyle name="Percent [00] 2" xfId="1118" xr:uid="{79B5CBB0-806E-4B2A-88E8-D0FC16BC2223}"/>
    <cellStyle name="Percent [00] 3" xfId="38943" xr:uid="{72B7CF68-7873-4EDF-9241-23B16046ABF6}"/>
    <cellStyle name="Percent [2]" xfId="874" xr:uid="{AB56B19A-7E5E-404C-BCC7-C9E0CED7E0FE}"/>
    <cellStyle name="Percent [2] 2" xfId="1119" xr:uid="{E8ABC9B0-1749-486F-BD00-83B4FEAF5FB9}"/>
    <cellStyle name="Percent [2] 2 2" xfId="38944" xr:uid="{875C87C5-6687-45F5-81FD-02C068001C6F}"/>
    <cellStyle name="Percent [2] 3" xfId="1120" xr:uid="{74245D6F-71B7-405E-980C-E1A549CF4562}"/>
    <cellStyle name="Percent [2] 4" xfId="1121" xr:uid="{CCE1A88B-1D75-458C-B42D-F0A5383339D8}"/>
    <cellStyle name="Percent [2] 4 2" xfId="38945" xr:uid="{2E37F0BA-3EC5-4868-A75A-885893216889}"/>
    <cellStyle name="Percent 1" xfId="875" xr:uid="{08351FE7-2938-4058-A13D-4E5060903E0F}"/>
    <cellStyle name="Percent 1 2" xfId="38946" xr:uid="{FADB794E-B940-470A-9D29-AD68FE41A9C7}"/>
    <cellStyle name="Percent 1 3" xfId="38947" xr:uid="{7100E008-946D-4D7F-980B-2E2897B6401C}"/>
    <cellStyle name="Percent 1 3 2" xfId="38948" xr:uid="{2EFD72C5-5CFC-4DA5-BB2C-0EB36EBEB3DB}"/>
    <cellStyle name="Percent 2" xfId="876" xr:uid="{9FAC6DDE-1FEC-4066-B939-A30A33161147}"/>
    <cellStyle name="Percent 2 2" xfId="1122" xr:uid="{767B2C38-60BA-4277-88B0-0899C87418DD}"/>
    <cellStyle name="Percent 2 3" xfId="38949" xr:uid="{7F3A758B-0F17-4583-A27D-65B190C010AA}"/>
    <cellStyle name="Percent 2 3 2" xfId="38950" xr:uid="{1185854B-0D29-4714-8205-37152790357D}"/>
    <cellStyle name="Percent 3" xfId="1123" xr:uid="{C23ED79E-DCD1-43C1-B4B6-FE56BF694DBF}"/>
    <cellStyle name="Percent 3 2" xfId="38951" xr:uid="{068C448B-5E61-438A-A1FF-00FC78F2B93C}"/>
    <cellStyle name="Percent 3 2 2" xfId="38952" xr:uid="{06B55841-9636-4659-9DB6-34D4128CE7A0}"/>
    <cellStyle name="Percent 4" xfId="38953" xr:uid="{A0F23F46-C33A-413F-82BC-B3C5B25A3011}"/>
    <cellStyle name="Percent 5" xfId="38954" xr:uid="{DD8F4A91-BA3E-4430-A60A-ADD398D33CD7}"/>
    <cellStyle name="Percent Black [0]" xfId="38955" xr:uid="{EC35E178-8858-4523-8E03-B00C3ACD8E4A}"/>
    <cellStyle name="Percent Black [1]" xfId="38956" xr:uid="{ED4B0A76-7B7E-4364-B05A-CDAF89738B69}"/>
    <cellStyle name="Percent Black [2]" xfId="38957" xr:uid="{848B28FF-F23A-4C77-B2B1-86414838BDD9}"/>
    <cellStyle name="Percent Blue [0]" xfId="38958" xr:uid="{A061598D-CE1E-4733-BF7E-4E1B1647C0EA}"/>
    <cellStyle name="Percent Blue [1]" xfId="38959" xr:uid="{7302BAE3-E12A-4DA0-84B7-27C0BD3E492C}"/>
    <cellStyle name="Percent Blue [2]" xfId="38960" xr:uid="{530FA4FE-3EEA-4C4F-873A-D22F47FB93DC}"/>
    <cellStyle name="Percent_06_200403" xfId="38961" xr:uid="{316AF8E4-739B-43B3-B9B3-7E24C8C8CB70}"/>
    <cellStyle name="Percentual" xfId="38962" xr:uid="{FDA0765C-DAC9-4566-BC85-17F1EA7983A0}"/>
    <cellStyle name="Ponto" xfId="38963" xr:uid="{D1F45275-66BC-48C8-9DB8-0042967711C0}"/>
    <cellStyle name="Porcentagem" xfId="16" builtinId="5"/>
    <cellStyle name="Porcentagem 10" xfId="1124" xr:uid="{27FD5E8F-4D38-40A5-BE3E-A9123651D042}"/>
    <cellStyle name="Porcentagem 10 2" xfId="43770" xr:uid="{23AE7B2A-70CF-4623-8110-C76FE744884A}"/>
    <cellStyle name="Porcentagem 10 2 2" xfId="43771" xr:uid="{D8E5A2A4-C43E-43C0-934F-C0C0D201BCD7}"/>
    <cellStyle name="Porcentagem 10 3" xfId="43772" xr:uid="{50E654EC-2D21-43A9-AE3A-52182ABF63C8}"/>
    <cellStyle name="Porcentagem 11" xfId="1125" xr:uid="{1F225EE9-0D01-4E99-9317-CBA485C42E97}"/>
    <cellStyle name="Porcentagem 11 2" xfId="43773" xr:uid="{AE862303-A757-4A11-9F92-94AF1927F0B3}"/>
    <cellStyle name="Porcentagem 12" xfId="1126" xr:uid="{75CA97E8-4CBE-43D5-982A-5D65B6B5EE1F}"/>
    <cellStyle name="Porcentagem 13" xfId="1127" xr:uid="{6DF59B3D-2341-4BA7-B380-056109269128}"/>
    <cellStyle name="Porcentagem 14" xfId="1128" xr:uid="{ECC0803C-A798-42A6-916C-C538AFF1133D}"/>
    <cellStyle name="Porcentagem 15" xfId="1129" xr:uid="{0CA82C69-F39E-4FD0-BDB6-DF98954F6CC4}"/>
    <cellStyle name="Porcentagem 16" xfId="42573" xr:uid="{6E4A73EA-3A5D-4448-BEE2-1E133973BE58}"/>
    <cellStyle name="Porcentagem 17" xfId="43774" xr:uid="{99F411EB-8210-4FE1-865D-416AEC333FEC}"/>
    <cellStyle name="Porcentagem 18" xfId="43963" xr:uid="{31CA6861-59F4-433C-B2F6-ACE9D5091EBF}"/>
    <cellStyle name="Porcentagem 19" xfId="877" xr:uid="{F43E80B3-EEDA-45F5-96E0-E04B7A558356}"/>
    <cellStyle name="Porcentagem 2" xfId="878" xr:uid="{04790C4C-B1C9-4059-8C72-8259BD47C7F2}"/>
    <cellStyle name="Porcentagem 2 10" xfId="38964" xr:uid="{A1E83EA9-64C5-429F-A630-C6A259B77B4E}"/>
    <cellStyle name="Porcentagem 2 11" xfId="38965" xr:uid="{02F0B1DB-98E1-4BD8-81F2-85463CA80909}"/>
    <cellStyle name="Porcentagem 2 12" xfId="38966" xr:uid="{7C9C8C40-4EA8-40EF-887D-4C8A4533E1B1}"/>
    <cellStyle name="Porcentagem 2 13" xfId="38967" xr:uid="{D6CF5158-77A0-4F67-AA7E-8AE5C8C12944}"/>
    <cellStyle name="Porcentagem 2 14" xfId="38968" xr:uid="{ED0FC6A9-7C5F-447D-958F-E417731EB495}"/>
    <cellStyle name="Porcentagem 2 15" xfId="38969" xr:uid="{DB0D1C7D-9B8B-4ECB-BEFB-9374017A65F1}"/>
    <cellStyle name="Porcentagem 2 16" xfId="38970" xr:uid="{81FE683E-BE33-4320-96E0-7E9F5338B9FC}"/>
    <cellStyle name="Porcentagem 2 17" xfId="38971" xr:uid="{49EF407F-1D8C-4B6A-8994-978A05842F0B}"/>
    <cellStyle name="Porcentagem 2 18" xfId="38972" xr:uid="{EE15A393-E8F3-4BE6-9D2A-1C9587E56D0A}"/>
    <cellStyle name="Porcentagem 2 19" xfId="38973" xr:uid="{73656015-02FB-4167-8470-42270E390339}"/>
    <cellStyle name="Porcentagem 2 2" xfId="879" xr:uid="{18D857D5-FD47-4B51-BEBA-2548E0484A0B}"/>
    <cellStyle name="Porcentagem 2 2 2" xfId="1130" xr:uid="{44F44FAB-0162-4403-92AB-4CBBE7B41766}"/>
    <cellStyle name="Porcentagem 2 2 2 2" xfId="38974" xr:uid="{C1463BA2-C966-42AD-BA81-AAB31339BB5F}"/>
    <cellStyle name="Porcentagem 2 2 3" xfId="38975" xr:uid="{1A73AF49-E6FB-48E4-B48C-E2F5A1567F0C}"/>
    <cellStyle name="Porcentagem 2 2 4" xfId="43968" xr:uid="{13B52366-DFE8-4211-BC7E-2C4585B64FAE}"/>
    <cellStyle name="Porcentagem 2 20" xfId="38976" xr:uid="{C2DB65A7-659A-4068-B0DF-A6CBF9993188}"/>
    <cellStyle name="Porcentagem 2 21" xfId="38977" xr:uid="{584BC995-1349-4107-91D2-E12BBFB50F69}"/>
    <cellStyle name="Porcentagem 2 22" xfId="38978" xr:uid="{C7E0B098-FE82-4F7B-AB07-7CAC136F3F91}"/>
    <cellStyle name="Porcentagem 2 23" xfId="38979" xr:uid="{80F109EF-12B9-4AD4-BC14-2243E0C7F816}"/>
    <cellStyle name="Porcentagem 2 24" xfId="38980" xr:uid="{A6D1C93C-C442-4380-BCAE-91E51442CFBB}"/>
    <cellStyle name="Porcentagem 2 25" xfId="38981" xr:uid="{4A58DDB7-D6E7-415A-ADCE-B0D7F2A91D25}"/>
    <cellStyle name="Porcentagem 2 26" xfId="38982" xr:uid="{1C0C621A-3937-4A6D-A818-1433538582BF}"/>
    <cellStyle name="Porcentagem 2 27" xfId="38983" xr:uid="{B272E0E0-3CD5-4938-931E-68CB4B84786D}"/>
    <cellStyle name="Porcentagem 2 28" xfId="38984" xr:uid="{F1FCFED0-5F19-4BD2-BBD0-BC747E9EC30C}"/>
    <cellStyle name="Porcentagem 2 29" xfId="38985" xr:uid="{78C7FA2F-41F6-4DE1-99CA-3A7DED4AF7C4}"/>
    <cellStyle name="Porcentagem 2 3" xfId="1131" xr:uid="{C5A838EE-A108-4770-B5B0-29DF26F8DC74}"/>
    <cellStyle name="Porcentagem 2 3 2" xfId="38986" xr:uid="{42A8245F-C88C-451E-80DA-4D1C8A89E3CD}"/>
    <cellStyle name="Porcentagem 2 3 3" xfId="38987" xr:uid="{F79C9A06-B716-4E27-8ACC-2BC9ED54039A}"/>
    <cellStyle name="Porcentagem 2 30" xfId="38988" xr:uid="{CB06816C-1B0E-4DA4-BD80-C4A4B25805B7}"/>
    <cellStyle name="Porcentagem 2 31" xfId="38989" xr:uid="{8CA750F7-7411-4B5F-AC44-791EB669EE1E}"/>
    <cellStyle name="Porcentagem 2 32" xfId="38990" xr:uid="{941ABA0C-7754-49F0-8E40-E2DB4F0D16C0}"/>
    <cellStyle name="Porcentagem 2 33" xfId="38991" xr:uid="{635E6EE8-9371-4390-BCE9-FCFECE0248E9}"/>
    <cellStyle name="Porcentagem 2 34" xfId="38992" xr:uid="{C3BAC53F-45B4-4B2D-BFD4-328CDCA9EEED}"/>
    <cellStyle name="Porcentagem 2 35" xfId="38993" xr:uid="{CFD23D44-1BC7-4B08-BC85-5C7A1D8EF944}"/>
    <cellStyle name="Porcentagem 2 36" xfId="38994" xr:uid="{8BC4B17B-8B47-4359-BFE1-F1B828A1EFA8}"/>
    <cellStyle name="Porcentagem 2 37" xfId="38995" xr:uid="{EF8ED4DB-32CF-4438-B3B5-D37CFD7FA680}"/>
    <cellStyle name="Porcentagem 2 38" xfId="38996" xr:uid="{FE9741FD-B39E-4427-96ED-E5DB8151A3D3}"/>
    <cellStyle name="Porcentagem 2 39" xfId="38997" xr:uid="{C146D288-22ED-4C7C-8E9F-A6DF93761894}"/>
    <cellStyle name="Porcentagem 2 4" xfId="1132" xr:uid="{3F67542F-BAE5-4D27-BBC1-9378ED939CC8}"/>
    <cellStyle name="Porcentagem 2 40" xfId="38998" xr:uid="{1E59F3C3-3266-456F-A948-E78C800DC2E3}"/>
    <cellStyle name="Porcentagem 2 41" xfId="38999" xr:uid="{2CF218AA-A23B-4545-888C-531E239A70F9}"/>
    <cellStyle name="Porcentagem 2 42" xfId="39000" xr:uid="{1632FEA7-883C-4602-870E-C8FB9AA53BA4}"/>
    <cellStyle name="Porcentagem 2 43" xfId="39001" xr:uid="{7EEDEB30-51E2-4B09-A10D-0952A1DCB7AF}"/>
    <cellStyle name="Porcentagem 2 44" xfId="39002" xr:uid="{31FB35DD-B4F0-4701-BC18-57F9DBF29137}"/>
    <cellStyle name="Porcentagem 2 45" xfId="39003" xr:uid="{436C9CDC-512D-4DCA-A199-1C9BE4F7992B}"/>
    <cellStyle name="Porcentagem 2 46" xfId="39004" xr:uid="{CEEF27C2-7BC7-4AD8-8271-E6FB1B85031E}"/>
    <cellStyle name="Porcentagem 2 5" xfId="1133" xr:uid="{77C6709E-0AAA-4C3C-8BCF-60DFA05B2332}"/>
    <cellStyle name="Porcentagem 2 6" xfId="39005" xr:uid="{EBE15C95-7896-4EA8-AF87-9E3EB9B9D1DE}"/>
    <cellStyle name="Porcentagem 2 7" xfId="39006" xr:uid="{C46E2C0E-5F8A-4550-970B-272750A01033}"/>
    <cellStyle name="Porcentagem 2 8" xfId="39007" xr:uid="{2621FD0C-21DC-4D0A-8649-06193EDA695B}"/>
    <cellStyle name="Porcentagem 2 9" xfId="39008" xr:uid="{6F8A3AE6-B5AB-4735-87C6-49F867EE70D1}"/>
    <cellStyle name="Porcentagem 20" xfId="44011" xr:uid="{750E27C4-3FA7-452E-A769-BCC8814AD058}"/>
    <cellStyle name="Porcentagem 21" xfId="28" xr:uid="{1F2C3780-A298-448A-87DB-C13704561FBB}"/>
    <cellStyle name="Porcentagem 3" xfId="935" xr:uid="{F2A00659-F136-4CA9-B5D5-DA5DD9FBD0A8}"/>
    <cellStyle name="Porcentagem 3 10" xfId="43775" xr:uid="{72DE9AE3-1FFE-4CCC-9CDC-28D97BF71395}"/>
    <cellStyle name="Porcentagem 3 11" xfId="43776" xr:uid="{1B57B018-C77B-4551-B627-B9545CEDA4DE}"/>
    <cellStyle name="Porcentagem 3 12" xfId="43777" xr:uid="{BD267BFB-4C34-4627-859C-1DED9F060816}"/>
    <cellStyle name="Porcentagem 3 13" xfId="43778" xr:uid="{FAABDFBE-51EA-40F4-B4D7-197FA5AD45FC}"/>
    <cellStyle name="Porcentagem 3 14" xfId="43779" xr:uid="{8D324266-5A59-457F-9D64-135E4FC312A9}"/>
    <cellStyle name="Porcentagem 3 15" xfId="43780" xr:uid="{BF34F03E-AAFB-47EE-957E-641FF4425D60}"/>
    <cellStyle name="Porcentagem 3 16" xfId="43781" xr:uid="{19923BA6-1FFC-458E-B751-C993A90B9E89}"/>
    <cellStyle name="Porcentagem 3 17" xfId="43782" xr:uid="{8E0B39BF-5B88-4193-8517-AEB8EDCE509C}"/>
    <cellStyle name="Porcentagem 3 18" xfId="43783" xr:uid="{5A32E76B-77FD-4BC6-B700-368A0455D33B}"/>
    <cellStyle name="Porcentagem 3 19" xfId="43784" xr:uid="{93A417DD-540E-451B-B67C-53275A793E18}"/>
    <cellStyle name="Porcentagem 3 2" xfId="1134" xr:uid="{A00E26AA-D479-4D90-ADD6-91B4296B0A19}"/>
    <cellStyle name="Porcentagem 3 2 2" xfId="39009" xr:uid="{09A8B07C-91B6-4167-B851-8936D47FC16B}"/>
    <cellStyle name="Porcentagem 3 2 2 2" xfId="39010" xr:uid="{4E904A26-5B1D-4D3F-9CEC-3DA3BAACC861}"/>
    <cellStyle name="Porcentagem 3 2 2 3" xfId="39011" xr:uid="{FE928282-E182-4330-B1CC-42CD15DCED1D}"/>
    <cellStyle name="Porcentagem 3 2 3" xfId="39012" xr:uid="{F31272E8-5F81-40E3-921C-9DA361A035B1}"/>
    <cellStyle name="Porcentagem 3 2 4" xfId="43785" xr:uid="{37468236-A387-4CEF-828B-58C9CE6B5DBA}"/>
    <cellStyle name="Porcentagem 3 20" xfId="43786" xr:uid="{6C5FA5DE-F1FA-4FAF-AE79-9C8ABB4C74A2}"/>
    <cellStyle name="Porcentagem 3 21" xfId="43787" xr:uid="{BF470240-6173-47D7-B73A-40AB486037D4}"/>
    <cellStyle name="Porcentagem 3 22" xfId="43788" xr:uid="{331D2C8E-068D-4435-BC6A-3041C125195D}"/>
    <cellStyle name="Porcentagem 3 23" xfId="43789" xr:uid="{F60CB9BB-DC60-433D-86F1-0AFCF8285120}"/>
    <cellStyle name="Porcentagem 3 24" xfId="43790" xr:uid="{2A3FA512-4609-48BD-A3C1-738D862306FD}"/>
    <cellStyle name="Porcentagem 3 25" xfId="43791" xr:uid="{876FA5CF-218F-46A1-9851-1DABAD73DCFD}"/>
    <cellStyle name="Porcentagem 3 26" xfId="43792" xr:uid="{EE0541A8-7E12-49D0-BC47-FBB1584FA2CC}"/>
    <cellStyle name="Porcentagem 3 27" xfId="43793" xr:uid="{21082C32-3AC0-40DD-ADDB-540DDF3EEF3A}"/>
    <cellStyle name="Porcentagem 3 28" xfId="43794" xr:uid="{8250214D-6AAD-438C-AC13-E760DBF68147}"/>
    <cellStyle name="Porcentagem 3 29" xfId="43795" xr:uid="{79FDB8CD-6CA5-4E5E-B5B7-C5AE85017074}"/>
    <cellStyle name="Porcentagem 3 3" xfId="1135" xr:uid="{A1601138-CA4E-4070-9442-4D30D416BF46}"/>
    <cellStyle name="Porcentagem 3 4" xfId="1136" xr:uid="{E21F6654-951F-4C4C-B101-904576B3A7A0}"/>
    <cellStyle name="Porcentagem 3 5" xfId="39013" xr:uid="{495C6C18-87FE-4422-9AE1-E4A6A3DD397A}"/>
    <cellStyle name="Porcentagem 3 6" xfId="43796" xr:uid="{0E35BF92-790C-4080-8FBC-136C56FD710A}"/>
    <cellStyle name="Porcentagem 3 7" xfId="43797" xr:uid="{453879D2-232E-4216-8A42-B25DD433C56B}"/>
    <cellStyle name="Porcentagem 3 8" xfId="43798" xr:uid="{AB0E700D-3040-4308-A4BF-E73274F352CC}"/>
    <cellStyle name="Porcentagem 3 9" xfId="43799" xr:uid="{BD47B83F-198D-4D8E-B344-15023053BE5D}"/>
    <cellStyle name="Porcentagem 4" xfId="1137" xr:uid="{91D35725-2C5B-4467-9B0A-A40275D26B9B}"/>
    <cellStyle name="Porcentagem 4 10" xfId="39014" xr:uid="{201774F7-A34F-4E0A-87EB-CBB2766B49B7}"/>
    <cellStyle name="Porcentagem 4 10 2" xfId="39015" xr:uid="{E8AFAB81-4D48-410D-A5F2-1127817D3C4F}"/>
    <cellStyle name="Porcentagem 4 10 2 2" xfId="39016" xr:uid="{EC405BCE-69A0-4823-AF0B-8C0AF6705B02}"/>
    <cellStyle name="Porcentagem 4 10 2 3" xfId="39017" xr:uid="{8BB50020-8899-4D5B-BD08-18262FBD183E}"/>
    <cellStyle name="Porcentagem 4 10 2 4" xfId="39018" xr:uid="{725865E3-A303-44C3-8D74-AAB4B9ABD6EC}"/>
    <cellStyle name="Porcentagem 4 10 3" xfId="39019" xr:uid="{106A79CD-FF4B-4AFF-9E66-2505BB83B690}"/>
    <cellStyle name="Porcentagem 4 10 3 2" xfId="39020" xr:uid="{679659A3-866A-415D-8498-05EC11D363BA}"/>
    <cellStyle name="Porcentagem 4 10 3 3" xfId="39021" xr:uid="{9CEC5B6A-C7B6-4DB9-A7F2-26A1A1E1EA14}"/>
    <cellStyle name="Porcentagem 4 10 3 4" xfId="39022" xr:uid="{4803C57F-C3E6-4313-8B91-698AAD0D54C2}"/>
    <cellStyle name="Porcentagem 4 10 4" xfId="39023" xr:uid="{5226B50A-E47A-44D0-B544-EDB0641F99B4}"/>
    <cellStyle name="Porcentagem 4 10 5" xfId="39024" xr:uid="{039638FD-BBE9-4533-BEB5-A03E56D2A7CC}"/>
    <cellStyle name="Porcentagem 4 10 6" xfId="39025" xr:uid="{8C9DD28C-21DB-41BF-8A86-59B2C8001428}"/>
    <cellStyle name="Porcentagem 4 11" xfId="39026" xr:uid="{946DA0BA-3A57-4175-85CA-CE14E47BF141}"/>
    <cellStyle name="Porcentagem 4 11 2" xfId="39027" xr:uid="{57320AE1-A167-45E2-A129-9949BE62D2E4}"/>
    <cellStyle name="Porcentagem 4 11 2 2" xfId="39028" xr:uid="{93215507-BF6A-41E0-9BDE-EA7CB5D67B22}"/>
    <cellStyle name="Porcentagem 4 11 2 3" xfId="39029" xr:uid="{4999B36B-BC9C-4845-9715-1216D3C33412}"/>
    <cellStyle name="Porcentagem 4 11 2 4" xfId="39030" xr:uid="{CD3FD45D-1CFB-4932-B096-E1311027CE38}"/>
    <cellStyle name="Porcentagem 4 11 3" xfId="39031" xr:uid="{40AD39BA-83B7-4580-9213-A1F857609340}"/>
    <cellStyle name="Porcentagem 4 11 3 2" xfId="39032" xr:uid="{6F164650-0921-4D93-AC1A-6E2A093D6D5E}"/>
    <cellStyle name="Porcentagem 4 11 3 3" xfId="39033" xr:uid="{72E95792-39D6-4D8B-812C-AF2760D8730F}"/>
    <cellStyle name="Porcentagem 4 11 3 4" xfId="39034" xr:uid="{AB241EEC-27B7-4467-B223-9DE7EB0821AC}"/>
    <cellStyle name="Porcentagem 4 11 4" xfId="39035" xr:uid="{5BD068B7-0B31-4653-B215-4930F3A11CCF}"/>
    <cellStyle name="Porcentagem 4 11 5" xfId="39036" xr:uid="{D0FAB540-97C2-49DB-BBC4-F4DE7D7CFC35}"/>
    <cellStyle name="Porcentagem 4 11 6" xfId="39037" xr:uid="{3252CCF8-7B44-49F9-8959-8D07DDC09948}"/>
    <cellStyle name="Porcentagem 4 12" xfId="39038" xr:uid="{8C076519-DB1F-4CD7-9BB3-51241509F02E}"/>
    <cellStyle name="Porcentagem 4 12 2" xfId="39039" xr:uid="{53BD11FA-583B-4ECC-BD3F-63B4EF07F630}"/>
    <cellStyle name="Porcentagem 4 12 2 2" xfId="39040" xr:uid="{AB45E530-80E6-47E3-A79A-C810CE006005}"/>
    <cellStyle name="Porcentagem 4 12 2 3" xfId="39041" xr:uid="{B7AEF4DC-EBC2-4F07-B505-AF7BC1CBA10E}"/>
    <cellStyle name="Porcentagem 4 12 2 4" xfId="39042" xr:uid="{AFFB0155-1982-4C4C-B0BA-F91DF42E640B}"/>
    <cellStyle name="Porcentagem 4 12 3" xfId="39043" xr:uid="{E02D5C8D-8D36-4C36-9591-DB191E67AB88}"/>
    <cellStyle name="Porcentagem 4 12 3 2" xfId="39044" xr:uid="{636693AF-4C3E-401F-8AB1-C6AD3305E763}"/>
    <cellStyle name="Porcentagem 4 12 3 3" xfId="39045" xr:uid="{D6682B73-4E76-417B-8D64-B192DB7C33D8}"/>
    <cellStyle name="Porcentagem 4 12 3 4" xfId="39046" xr:uid="{6D98F28B-8B8A-4A7E-833B-5302F21508DD}"/>
    <cellStyle name="Porcentagem 4 12 4" xfId="39047" xr:uid="{6E3BBF7C-D63E-4668-B65A-D08489665207}"/>
    <cellStyle name="Porcentagem 4 12 5" xfId="39048" xr:uid="{8028E686-D6ED-470B-8F8A-BE387570068C}"/>
    <cellStyle name="Porcentagem 4 12 6" xfId="39049" xr:uid="{564B804B-0E5D-43A8-BC37-7CED899F2817}"/>
    <cellStyle name="Porcentagem 4 13" xfId="39050" xr:uid="{73EF8B7A-6A2A-44C9-8CB8-9D42089BB19A}"/>
    <cellStyle name="Porcentagem 4 13 2" xfId="39051" xr:uid="{3C3A1602-4885-456B-A03E-7BC158E8521A}"/>
    <cellStyle name="Porcentagem 4 13 2 2" xfId="39052" xr:uid="{A30E421B-04EF-4D66-A90D-D11CEE92CE55}"/>
    <cellStyle name="Porcentagem 4 13 2 3" xfId="39053" xr:uid="{28378A95-2B5F-4A7C-92E3-1CF1BE1E4EF7}"/>
    <cellStyle name="Porcentagem 4 13 2 4" xfId="39054" xr:uid="{8A13E5C7-3D00-4946-A84A-8A2804B3AC0D}"/>
    <cellStyle name="Porcentagem 4 13 3" xfId="39055" xr:uid="{DE5EC59B-F8CA-44CB-8CA3-C61DE60CAB94}"/>
    <cellStyle name="Porcentagem 4 13 3 2" xfId="39056" xr:uid="{548E2CD6-F5D6-489C-AE49-27A6C3DA5B3A}"/>
    <cellStyle name="Porcentagem 4 13 3 3" xfId="39057" xr:uid="{620071E8-20CC-4975-AC99-FA3B9F78633F}"/>
    <cellStyle name="Porcentagem 4 13 3 4" xfId="39058" xr:uid="{D42F2202-4593-472B-ADF0-E84DA20FE45C}"/>
    <cellStyle name="Porcentagem 4 13 4" xfId="39059" xr:uid="{DBF1C292-9D8C-496A-9D92-07E967369BA4}"/>
    <cellStyle name="Porcentagem 4 13 5" xfId="39060" xr:uid="{E17D3EA8-C4FD-42E9-8043-55A7E7520872}"/>
    <cellStyle name="Porcentagem 4 13 6" xfId="39061" xr:uid="{2F6CBBF9-D752-42F5-ABFA-16F53C910495}"/>
    <cellStyle name="Porcentagem 4 14" xfId="39062" xr:uid="{EC0B0871-8529-4E84-AB6F-1BDDC0248671}"/>
    <cellStyle name="Porcentagem 4 14 2" xfId="39063" xr:uid="{F92C6002-7476-4A1E-B013-47CE8C2B3CA1}"/>
    <cellStyle name="Porcentagem 4 14 2 2" xfId="39064" xr:uid="{C0DD940C-2571-46AF-90BA-16970DACF057}"/>
    <cellStyle name="Porcentagem 4 14 2 3" xfId="39065" xr:uid="{BB23BDAF-B976-4FEB-A0F5-D9EBC1DFB801}"/>
    <cellStyle name="Porcentagem 4 14 2 4" xfId="39066" xr:uid="{08205734-C400-44AC-8546-6A94C24C8F2F}"/>
    <cellStyle name="Porcentagem 4 14 3" xfId="39067" xr:uid="{230A86DC-665B-4C2C-AACB-E10FEC8EB7B9}"/>
    <cellStyle name="Porcentagem 4 14 3 2" xfId="39068" xr:uid="{AE46E803-E4C7-4A71-A97F-DBA4038F298F}"/>
    <cellStyle name="Porcentagem 4 14 3 3" xfId="39069" xr:uid="{8F9957BA-D5DD-419A-BEEA-05CFE57BAAFC}"/>
    <cellStyle name="Porcentagem 4 14 3 4" xfId="39070" xr:uid="{0CA6CAEC-F896-49DE-BB89-661F18F787E8}"/>
    <cellStyle name="Porcentagem 4 14 4" xfId="39071" xr:uid="{AADA1E52-1661-48E1-902B-5E77EA6A0BA3}"/>
    <cellStyle name="Porcentagem 4 14 5" xfId="39072" xr:uid="{1D4859DB-DC3D-4A32-8417-83428149173C}"/>
    <cellStyle name="Porcentagem 4 14 6" xfId="39073" xr:uid="{59AD1942-CF07-422F-B65C-18FE2565D2E3}"/>
    <cellStyle name="Porcentagem 4 15" xfId="39074" xr:uid="{7F2E1839-EAAA-4EC1-A848-9E15CC7D2F75}"/>
    <cellStyle name="Porcentagem 4 15 2" xfId="39075" xr:uid="{E10BD505-8127-4F34-A71D-87C8F1BD1997}"/>
    <cellStyle name="Porcentagem 4 15 2 2" xfId="39076" xr:uid="{B08DCBDA-F647-4C4A-AA35-5BE0AD1B2849}"/>
    <cellStyle name="Porcentagem 4 15 2 3" xfId="39077" xr:uid="{54F17BA5-D5DD-4D79-960A-950BDA533146}"/>
    <cellStyle name="Porcentagem 4 15 2 4" xfId="39078" xr:uid="{5538476B-04CF-4E38-A199-1F109C3E4709}"/>
    <cellStyle name="Porcentagem 4 15 3" xfId="39079" xr:uid="{DCAA67B1-D189-4839-BA3A-BB7B805C2A15}"/>
    <cellStyle name="Porcentagem 4 15 3 2" xfId="39080" xr:uid="{80DC20BB-BB28-43B8-A071-1EF587E2F396}"/>
    <cellStyle name="Porcentagem 4 15 3 3" xfId="39081" xr:uid="{3893858B-B41D-415D-A08A-02EEF72D9551}"/>
    <cellStyle name="Porcentagem 4 15 3 4" xfId="39082" xr:uid="{E2FF470C-9210-482F-A4B1-6B33242D5284}"/>
    <cellStyle name="Porcentagem 4 15 4" xfId="39083" xr:uid="{0CB4974E-619D-4AC3-9DC2-6B30087B7B18}"/>
    <cellStyle name="Porcentagem 4 15 5" xfId="39084" xr:uid="{13F26CA2-D8EA-48B6-A109-13F366283F3F}"/>
    <cellStyle name="Porcentagem 4 15 6" xfId="39085" xr:uid="{0D039878-69E6-4870-A624-CE533E9D83CD}"/>
    <cellStyle name="Porcentagem 4 16" xfId="39086" xr:uid="{F60A7053-3034-415C-A0F3-2258F26319E0}"/>
    <cellStyle name="Porcentagem 4 16 2" xfId="39087" xr:uid="{63D5DD30-6AB6-4DF9-B95B-84D13703EC8B}"/>
    <cellStyle name="Porcentagem 4 16 2 2" xfId="39088" xr:uid="{DEAA57CC-8D1D-474A-8517-5AE840266AB4}"/>
    <cellStyle name="Porcentagem 4 16 2 3" xfId="39089" xr:uid="{D08702F2-7009-446A-8668-15E4E990936E}"/>
    <cellStyle name="Porcentagem 4 16 2 4" xfId="39090" xr:uid="{9ED487B1-044E-4565-9E91-E8E8678C5844}"/>
    <cellStyle name="Porcentagem 4 16 3" xfId="39091" xr:uid="{5EAABEB9-D713-4D12-9C40-305E59AEE711}"/>
    <cellStyle name="Porcentagem 4 16 3 2" xfId="39092" xr:uid="{5BC7A43C-2C55-4DC1-99B9-8266F3FF6888}"/>
    <cellStyle name="Porcentagem 4 16 3 3" xfId="39093" xr:uid="{B78E24CC-E7AB-459C-BBCA-3358E10E2306}"/>
    <cellStyle name="Porcentagem 4 16 3 4" xfId="39094" xr:uid="{D56A01A2-5825-4690-8821-3E6EF139C699}"/>
    <cellStyle name="Porcentagem 4 16 4" xfId="39095" xr:uid="{606A6F5D-6DD7-445D-B5D8-2D3E41479049}"/>
    <cellStyle name="Porcentagem 4 16 5" xfId="39096" xr:uid="{EF5E56EA-047E-4F82-96EE-53D6BCFDAFA1}"/>
    <cellStyle name="Porcentagem 4 16 6" xfId="39097" xr:uid="{CFCAC591-F0C9-4E61-97FD-01BBCD9E5B43}"/>
    <cellStyle name="Porcentagem 4 17" xfId="39098" xr:uid="{0D5EC131-66B7-4843-BD5E-B0CC554288BF}"/>
    <cellStyle name="Porcentagem 4 17 2" xfId="39099" xr:uid="{2594C6EA-40EE-4714-AB5F-CA424823CD9E}"/>
    <cellStyle name="Porcentagem 4 17 2 2" xfId="39100" xr:uid="{7F905E1C-26DF-4AE4-BDC5-034FDB1F4ABC}"/>
    <cellStyle name="Porcentagem 4 17 2 3" xfId="39101" xr:uid="{839018DE-8568-4274-97C7-C9EEB043D88A}"/>
    <cellStyle name="Porcentagem 4 17 2 4" xfId="39102" xr:uid="{816922B4-B75B-4BE7-8B3E-21D6FCEB049C}"/>
    <cellStyle name="Porcentagem 4 17 3" xfId="39103" xr:uid="{00BA4B67-3AC0-4672-A988-6D8F168EEDF1}"/>
    <cellStyle name="Porcentagem 4 17 3 2" xfId="39104" xr:uid="{CD82ABB6-E0CD-48D4-9FAB-D61F640DF097}"/>
    <cellStyle name="Porcentagem 4 17 3 3" xfId="39105" xr:uid="{F6311384-0F5D-4EB1-AF1F-BDA75E7F70E6}"/>
    <cellStyle name="Porcentagem 4 17 3 4" xfId="39106" xr:uid="{29A9E87C-D63E-4556-8325-5B4C5F39CB19}"/>
    <cellStyle name="Porcentagem 4 17 4" xfId="39107" xr:uid="{BEFF2F24-3758-4A71-A7A5-6C6A388DD6F8}"/>
    <cellStyle name="Porcentagem 4 17 5" xfId="39108" xr:uid="{4A08B016-8FA0-4D0A-9867-648BE5308137}"/>
    <cellStyle name="Porcentagem 4 17 6" xfId="39109" xr:uid="{2DF705BF-038B-4BD8-9A9B-96CC2D21F0F3}"/>
    <cellStyle name="Porcentagem 4 18" xfId="39110" xr:uid="{FF8F4AD4-632D-4CCE-AC9A-4F2A309496FA}"/>
    <cellStyle name="Porcentagem 4 18 2" xfId="39111" xr:uid="{00698CD5-6383-481F-865B-4BDC86E6F13A}"/>
    <cellStyle name="Porcentagem 4 18 2 2" xfId="39112" xr:uid="{89B527C4-D997-48A8-8ABD-2DEEF5A63CEE}"/>
    <cellStyle name="Porcentagem 4 18 2 3" xfId="39113" xr:uid="{0A2D8274-F9E3-42EF-93FB-B47D609B8BE0}"/>
    <cellStyle name="Porcentagem 4 18 2 4" xfId="39114" xr:uid="{3D05E1F1-9342-48FD-83EA-F8511E6D2E25}"/>
    <cellStyle name="Porcentagem 4 18 3" xfId="39115" xr:uid="{09DC649A-788F-4E77-9C65-D30347189607}"/>
    <cellStyle name="Porcentagem 4 18 3 2" xfId="39116" xr:uid="{90988FAF-4593-42A6-88F1-5B2AED5CED7C}"/>
    <cellStyle name="Porcentagem 4 18 3 3" xfId="39117" xr:uid="{84E90968-CB04-49FF-92B1-9EFF257124CD}"/>
    <cellStyle name="Porcentagem 4 18 3 4" xfId="39118" xr:uid="{DB0DB4DD-3810-45CF-BB53-080D248EBC35}"/>
    <cellStyle name="Porcentagem 4 18 4" xfId="39119" xr:uid="{24C2CED7-EAD5-4B5F-AABB-6BA4D9926D02}"/>
    <cellStyle name="Porcentagem 4 18 5" xfId="39120" xr:uid="{4CB19540-10D1-4639-AE42-7CE86C6027E3}"/>
    <cellStyle name="Porcentagem 4 18 6" xfId="39121" xr:uid="{CA2A871B-F041-43C2-86DC-AFA5EA964C74}"/>
    <cellStyle name="Porcentagem 4 19" xfId="39122" xr:uid="{73637E09-5781-40ED-994A-B7D07B9C0C73}"/>
    <cellStyle name="Porcentagem 4 19 2" xfId="39123" xr:uid="{7A44E3D1-38BD-4FA0-A615-7F9F3CE2797F}"/>
    <cellStyle name="Porcentagem 4 19 2 2" xfId="39124" xr:uid="{8E324C7C-BA8D-45CC-94C1-9C804E9521A3}"/>
    <cellStyle name="Porcentagem 4 19 2 3" xfId="39125" xr:uid="{692C278F-1061-41B6-9F40-C47C8F71A6DE}"/>
    <cellStyle name="Porcentagem 4 19 2 4" xfId="39126" xr:uid="{27259519-1DAD-4E9F-AD21-77C2D269B6A6}"/>
    <cellStyle name="Porcentagem 4 19 3" xfId="39127" xr:uid="{FF6F6BB3-8625-4D50-87A4-D550722FB8EC}"/>
    <cellStyle name="Porcentagem 4 19 3 2" xfId="39128" xr:uid="{498C35F7-26F6-41B1-9CAC-829E8CFA5B0B}"/>
    <cellStyle name="Porcentagem 4 19 3 3" xfId="39129" xr:uid="{A92DC91F-6037-42D4-BF83-4924513EF555}"/>
    <cellStyle name="Porcentagem 4 19 3 4" xfId="39130" xr:uid="{BD0CA137-B993-49D2-8FF7-0DBB9C61E9E7}"/>
    <cellStyle name="Porcentagem 4 19 4" xfId="39131" xr:uid="{7A17D6B2-9BB2-492B-B567-E534F27C7DB6}"/>
    <cellStyle name="Porcentagem 4 19 5" xfId="39132" xr:uid="{B1AAEBAB-13AF-44ED-B079-EB2415CC4F69}"/>
    <cellStyle name="Porcentagem 4 19 6" xfId="39133" xr:uid="{2E995DBE-3CA2-4A5E-B2F4-7264593DAD4D}"/>
    <cellStyle name="Porcentagem 4 2" xfId="1138" xr:uid="{1DC9FF5B-B901-48E8-B85B-6DBEBB868635}"/>
    <cellStyle name="Porcentagem 4 2 10" xfId="39134" xr:uid="{E7CFD272-130E-48CB-8F66-595B16C1668C}"/>
    <cellStyle name="Porcentagem 4 2 10 2" xfId="39135" xr:uid="{9EFAACF8-9773-49CB-87BD-DC61FDC5CD8F}"/>
    <cellStyle name="Porcentagem 4 2 10 2 2" xfId="39136" xr:uid="{F3AC13E1-9A07-4C30-9953-DA4664EA870A}"/>
    <cellStyle name="Porcentagem 4 2 10 2 3" xfId="39137" xr:uid="{A4819872-E09B-4FFD-91F2-8E0EE6ABDCE2}"/>
    <cellStyle name="Porcentagem 4 2 10 2 4" xfId="39138" xr:uid="{E3A9C833-2247-4D7A-B75A-1B98119B24F9}"/>
    <cellStyle name="Porcentagem 4 2 10 3" xfId="39139" xr:uid="{FB39C986-F3A0-4012-B176-01AA37A17B34}"/>
    <cellStyle name="Porcentagem 4 2 10 3 2" xfId="39140" xr:uid="{C77940B0-75C6-4787-A9BC-268C02B84072}"/>
    <cellStyle name="Porcentagem 4 2 10 3 3" xfId="39141" xr:uid="{83CD4584-196C-4383-9BC9-3086C357B94F}"/>
    <cellStyle name="Porcentagem 4 2 10 3 4" xfId="39142" xr:uid="{19E308FF-2CE2-4FFE-A3E6-51D458CAAEC9}"/>
    <cellStyle name="Porcentagem 4 2 10 4" xfId="39143" xr:uid="{BA092D0E-7D2C-4D05-ACED-C221A6AB3412}"/>
    <cellStyle name="Porcentagem 4 2 10 5" xfId="39144" xr:uid="{0A805B8B-7197-4EA4-A76F-98852475B211}"/>
    <cellStyle name="Porcentagem 4 2 10 6" xfId="39145" xr:uid="{1F149470-DB54-4740-A9E1-0DCDBE66A2AA}"/>
    <cellStyle name="Porcentagem 4 2 11" xfId="39146" xr:uid="{3FDAD5CB-2EA8-4CD7-82E2-96FFF5A11A92}"/>
    <cellStyle name="Porcentagem 4 2 11 2" xfId="39147" xr:uid="{584CC3B1-A287-494D-B6CC-90AC4D997FFA}"/>
    <cellStyle name="Porcentagem 4 2 11 2 2" xfId="39148" xr:uid="{5D6985CD-2796-4BD6-AD1F-D429FC98E7F7}"/>
    <cellStyle name="Porcentagem 4 2 11 2 3" xfId="39149" xr:uid="{6D925FB6-B3C3-4445-A692-F267B772E0CF}"/>
    <cellStyle name="Porcentagem 4 2 11 2 4" xfId="39150" xr:uid="{A15EB01C-1BA1-4752-8FDF-756DB11B42CD}"/>
    <cellStyle name="Porcentagem 4 2 11 3" xfId="39151" xr:uid="{B1D53DAE-FAD7-4793-AF79-52BA405EBA6D}"/>
    <cellStyle name="Porcentagem 4 2 11 3 2" xfId="39152" xr:uid="{BDB24C72-DE7A-4B28-BBA8-C682BEF532FC}"/>
    <cellStyle name="Porcentagem 4 2 11 3 3" xfId="39153" xr:uid="{82BCD15E-E905-482A-8822-FAC55C7A4941}"/>
    <cellStyle name="Porcentagem 4 2 11 3 4" xfId="39154" xr:uid="{9B2C764B-3C9D-4523-893A-05664E873137}"/>
    <cellStyle name="Porcentagem 4 2 11 4" xfId="39155" xr:uid="{A97C4BD1-8AF1-45E7-AD7B-FEC95FA38EFC}"/>
    <cellStyle name="Porcentagem 4 2 11 5" xfId="39156" xr:uid="{490426B9-69A8-4A2A-BC81-31E7B17685F9}"/>
    <cellStyle name="Porcentagem 4 2 11 6" xfId="39157" xr:uid="{4AEFC9BF-8701-472F-8E2B-273A4FDE9746}"/>
    <cellStyle name="Porcentagem 4 2 12" xfId="39158" xr:uid="{EC6DAFEB-FA7C-4F13-B15B-63F599E81E26}"/>
    <cellStyle name="Porcentagem 4 2 12 2" xfId="39159" xr:uid="{01C9BC59-B530-45CA-B6B6-A440D4DEDF74}"/>
    <cellStyle name="Porcentagem 4 2 12 2 2" xfId="39160" xr:uid="{1A831221-1D26-45C6-AC8F-395456AF3D94}"/>
    <cellStyle name="Porcentagem 4 2 12 2 3" xfId="39161" xr:uid="{32FD40D8-4852-4C9A-AB6E-0637D46EFE40}"/>
    <cellStyle name="Porcentagem 4 2 12 2 4" xfId="39162" xr:uid="{81620F29-7F9F-444D-9C2E-90A37F3E3E36}"/>
    <cellStyle name="Porcentagem 4 2 12 3" xfId="39163" xr:uid="{FF107313-39E3-45D2-B19E-1B2EE6B6C65B}"/>
    <cellStyle name="Porcentagem 4 2 12 3 2" xfId="39164" xr:uid="{04683776-E6B6-4E1A-9AD9-445D1D80BFC9}"/>
    <cellStyle name="Porcentagem 4 2 12 3 3" xfId="39165" xr:uid="{40F4B6E2-09F0-4728-AAFF-35E20A622107}"/>
    <cellStyle name="Porcentagem 4 2 12 3 4" xfId="39166" xr:uid="{257E5EE6-8654-4834-BB66-CF595B4B0EDE}"/>
    <cellStyle name="Porcentagem 4 2 12 4" xfId="39167" xr:uid="{F3CCA865-2621-4654-BDCD-248B0A79AC76}"/>
    <cellStyle name="Porcentagem 4 2 12 5" xfId="39168" xr:uid="{AC9CDABC-CD9D-4EA9-AE1A-43811B8DAC13}"/>
    <cellStyle name="Porcentagem 4 2 12 6" xfId="39169" xr:uid="{9BE5024B-058C-480F-8B89-972E99A6C418}"/>
    <cellStyle name="Porcentagem 4 2 13" xfId="39170" xr:uid="{53E1C481-B20D-4489-BF09-B381ED7E3F43}"/>
    <cellStyle name="Porcentagem 4 2 13 2" xfId="39171" xr:uid="{C85282EE-F0DD-4C47-B315-C85EF645C760}"/>
    <cellStyle name="Porcentagem 4 2 13 2 2" xfId="39172" xr:uid="{6BAC6ADA-D375-4461-9A44-DD05BA26089A}"/>
    <cellStyle name="Porcentagem 4 2 13 2 3" xfId="39173" xr:uid="{788FAFD3-16DA-4E0B-A332-CFF83D2AC5A6}"/>
    <cellStyle name="Porcentagem 4 2 13 2 4" xfId="39174" xr:uid="{9E2DB04E-93E8-48ED-8656-F74FC5757645}"/>
    <cellStyle name="Porcentagem 4 2 13 3" xfId="39175" xr:uid="{2FCC1DA1-0A1E-4B28-B68A-ACFD3E802BBB}"/>
    <cellStyle name="Porcentagem 4 2 13 3 2" xfId="39176" xr:uid="{847149A8-DBDB-4CB5-BC73-A6BA43CF179A}"/>
    <cellStyle name="Porcentagem 4 2 13 3 3" xfId="39177" xr:uid="{959E30B7-9AF7-4291-B7E1-B428849F36F0}"/>
    <cellStyle name="Porcentagem 4 2 13 3 4" xfId="39178" xr:uid="{4DD8D596-0539-4CDA-AD1B-107570754529}"/>
    <cellStyle name="Porcentagem 4 2 13 4" xfId="39179" xr:uid="{8D0B04D9-982A-40AA-B3E5-0FEFD1971BDF}"/>
    <cellStyle name="Porcentagem 4 2 13 5" xfId="39180" xr:uid="{A2765908-E66B-49C7-9B21-F9A856D67047}"/>
    <cellStyle name="Porcentagem 4 2 13 6" xfId="39181" xr:uid="{7D4B45E7-D2A5-4DE6-B09E-60E71B1D1D67}"/>
    <cellStyle name="Porcentagem 4 2 14" xfId="39182" xr:uid="{EEC5B44D-1A49-4530-B099-CB6BB4C69854}"/>
    <cellStyle name="Porcentagem 4 2 14 2" xfId="39183" xr:uid="{180D0B14-5EE3-42A5-8B49-1417E63FEE72}"/>
    <cellStyle name="Porcentagem 4 2 14 2 2" xfId="39184" xr:uid="{59429E28-1764-4684-969A-51F55B0792CF}"/>
    <cellStyle name="Porcentagem 4 2 14 2 3" xfId="39185" xr:uid="{9D8EA21D-9CAE-425E-8318-4923B72F33F0}"/>
    <cellStyle name="Porcentagem 4 2 14 2 4" xfId="39186" xr:uid="{DD8CD831-E42D-49B0-A3A1-987367A531FA}"/>
    <cellStyle name="Porcentagem 4 2 14 3" xfId="39187" xr:uid="{44D6372C-E204-465C-89CA-28B6FDF763DF}"/>
    <cellStyle name="Porcentagem 4 2 14 3 2" xfId="39188" xr:uid="{1AE11C77-1FEA-4D02-BFB9-BDABAB52273B}"/>
    <cellStyle name="Porcentagem 4 2 14 3 3" xfId="39189" xr:uid="{3B4BA161-B896-4240-A3B3-87A062B605B8}"/>
    <cellStyle name="Porcentagem 4 2 14 3 4" xfId="39190" xr:uid="{45C1A76B-9924-430D-BF55-A68C8F4C5F7A}"/>
    <cellStyle name="Porcentagem 4 2 14 4" xfId="39191" xr:uid="{9FA7F80D-42DF-468D-9469-F2A4E38974DB}"/>
    <cellStyle name="Porcentagem 4 2 14 5" xfId="39192" xr:uid="{F606735C-4DCE-4544-AD5E-CDF5E1BDFA0A}"/>
    <cellStyle name="Porcentagem 4 2 14 6" xfId="39193" xr:uid="{AF02D077-39AD-4B6E-B534-DA5DBE282C23}"/>
    <cellStyle name="Porcentagem 4 2 15" xfId="39194" xr:uid="{AAB76B83-58D8-4F52-B119-6DC79FDFD7F4}"/>
    <cellStyle name="Porcentagem 4 2 15 2" xfId="39195" xr:uid="{39F23406-ACE1-47B8-B92C-1E09FA14B220}"/>
    <cellStyle name="Porcentagem 4 2 15 2 2" xfId="39196" xr:uid="{B52DA889-4EB4-46D0-8BCD-8016D93C8178}"/>
    <cellStyle name="Porcentagem 4 2 15 2 3" xfId="39197" xr:uid="{EF35DF2E-3F15-47B2-A594-1D8F8747620C}"/>
    <cellStyle name="Porcentagem 4 2 15 2 4" xfId="39198" xr:uid="{18473A51-416B-4548-856E-BEE36BD88A16}"/>
    <cellStyle name="Porcentagem 4 2 15 3" xfId="39199" xr:uid="{B96D65A2-D210-4BD5-8A4A-87D191F52D90}"/>
    <cellStyle name="Porcentagem 4 2 15 3 2" xfId="39200" xr:uid="{8A2E8397-1798-40EB-BEF6-841626D17124}"/>
    <cellStyle name="Porcentagem 4 2 15 3 3" xfId="39201" xr:uid="{7ED7F56B-AA5B-4FC4-89EE-AC6BD6E843EF}"/>
    <cellStyle name="Porcentagem 4 2 15 3 4" xfId="39202" xr:uid="{91200024-14CE-4AE0-ACB4-DE102127AE8D}"/>
    <cellStyle name="Porcentagem 4 2 15 4" xfId="39203" xr:uid="{41AE8637-B38B-455C-888F-2953879651B0}"/>
    <cellStyle name="Porcentagem 4 2 15 5" xfId="39204" xr:uid="{CDDBFDA8-E292-437E-BB84-CCF178FBA70C}"/>
    <cellStyle name="Porcentagem 4 2 15 6" xfId="39205" xr:uid="{34E0CBDA-4BD8-4DB7-9351-05FA68F17DB8}"/>
    <cellStyle name="Porcentagem 4 2 16" xfId="39206" xr:uid="{92D004F6-8249-4EE9-8807-A9564D412CAC}"/>
    <cellStyle name="Porcentagem 4 2 16 2" xfId="39207" xr:uid="{D9F69A86-6A34-40F9-A419-4D0FC41086BE}"/>
    <cellStyle name="Porcentagem 4 2 16 2 2" xfId="39208" xr:uid="{7BC210AA-EA77-455C-807E-949540CFB8CD}"/>
    <cellStyle name="Porcentagem 4 2 16 2 3" xfId="39209" xr:uid="{6D40688B-A480-469A-84FA-C57FCA197990}"/>
    <cellStyle name="Porcentagem 4 2 16 2 4" xfId="39210" xr:uid="{A274335E-6F0C-4693-9D50-5ED02CC217D4}"/>
    <cellStyle name="Porcentagem 4 2 16 3" xfId="39211" xr:uid="{5339F2FB-98A7-41D1-8825-34661F2D8C94}"/>
    <cellStyle name="Porcentagem 4 2 16 3 2" xfId="39212" xr:uid="{12894E0A-1A96-4DD1-B000-9FD6303B4071}"/>
    <cellStyle name="Porcentagem 4 2 16 3 3" xfId="39213" xr:uid="{8549AD1A-C0CD-45BE-8142-0B10A9B51485}"/>
    <cellStyle name="Porcentagem 4 2 16 3 4" xfId="39214" xr:uid="{E8B5B32F-968C-4308-89E2-0D45092A476D}"/>
    <cellStyle name="Porcentagem 4 2 16 4" xfId="39215" xr:uid="{18C52E9B-F476-4DE3-BA60-BC774242E09E}"/>
    <cellStyle name="Porcentagem 4 2 16 5" xfId="39216" xr:uid="{BD9A2EDE-C9D4-435E-B3DE-CD91FCCB902A}"/>
    <cellStyle name="Porcentagem 4 2 16 6" xfId="39217" xr:uid="{7BE91665-249F-4186-A4D2-5BA42EBE1979}"/>
    <cellStyle name="Porcentagem 4 2 17" xfId="39218" xr:uid="{DA36F3A8-3EF1-4D97-8FD0-C072706C2644}"/>
    <cellStyle name="Porcentagem 4 2 17 2" xfId="39219" xr:uid="{A432252E-7273-4D34-B892-38E12D71BB19}"/>
    <cellStyle name="Porcentagem 4 2 17 2 2" xfId="39220" xr:uid="{8474F1AB-665D-4DC2-89E8-32C238668AE2}"/>
    <cellStyle name="Porcentagem 4 2 17 2 3" xfId="39221" xr:uid="{A260085E-DAD9-4A17-B1C7-550B15A1B9E9}"/>
    <cellStyle name="Porcentagem 4 2 17 2 4" xfId="39222" xr:uid="{2556A451-414B-4D65-9148-8992CDC183D9}"/>
    <cellStyle name="Porcentagem 4 2 17 3" xfId="39223" xr:uid="{3860C0F3-4BAC-4AFE-A441-92ABF9080E67}"/>
    <cellStyle name="Porcentagem 4 2 17 3 2" xfId="39224" xr:uid="{0ED1FF11-E8D2-4806-BBB3-89300802EC57}"/>
    <cellStyle name="Porcentagem 4 2 17 3 3" xfId="39225" xr:uid="{0FA72E74-BFC5-4B8A-8B27-06488952B06B}"/>
    <cellStyle name="Porcentagem 4 2 17 3 4" xfId="39226" xr:uid="{15FD1F57-BF44-4EED-A84D-DEE617FED7B9}"/>
    <cellStyle name="Porcentagem 4 2 17 4" xfId="39227" xr:uid="{85BA8AFF-6682-40B9-A562-F8F818BF84DA}"/>
    <cellStyle name="Porcentagem 4 2 17 5" xfId="39228" xr:uid="{B7202827-E911-4869-ABF9-F8EB9C7926E4}"/>
    <cellStyle name="Porcentagem 4 2 17 6" xfId="39229" xr:uid="{B0CB4A76-A0A3-4482-8403-C794B25A2CFA}"/>
    <cellStyle name="Porcentagem 4 2 18" xfId="39230" xr:uid="{DE161CE9-8229-43C9-A5B4-45B84D18176C}"/>
    <cellStyle name="Porcentagem 4 2 18 2" xfId="39231" xr:uid="{05E44947-4513-4644-911B-56CC738A5BC1}"/>
    <cellStyle name="Porcentagem 4 2 18 3" xfId="39232" xr:uid="{97B1EEEC-A42D-4CEC-B84C-E8C9204F82A7}"/>
    <cellStyle name="Porcentagem 4 2 18 4" xfId="39233" xr:uid="{02C6ACC0-EEA7-476C-9117-B04BFE87E275}"/>
    <cellStyle name="Porcentagem 4 2 19" xfId="39234" xr:uid="{7632EC86-0427-4D64-B7C9-F49579903DAB}"/>
    <cellStyle name="Porcentagem 4 2 19 2" xfId="39235" xr:uid="{84F8E3D8-5160-4C24-9E28-EEA2CB034DB6}"/>
    <cellStyle name="Porcentagem 4 2 19 3" xfId="39236" xr:uid="{A24E8603-C458-4851-8340-9731DFFB0F20}"/>
    <cellStyle name="Porcentagem 4 2 19 4" xfId="39237" xr:uid="{5DE6DD43-5717-49D0-8FBD-1C039C654F6D}"/>
    <cellStyle name="Porcentagem 4 2 2" xfId="39238" xr:uid="{77907E30-C3CB-4BD6-8EC8-9EF34A7F447C}"/>
    <cellStyle name="Porcentagem 4 2 2 2" xfId="39239" xr:uid="{79879437-7249-4BB0-9DCF-D8C3DDB39500}"/>
    <cellStyle name="Porcentagem 4 2 2 2 2" xfId="39240" xr:uid="{D21274EF-1EBF-42CD-BC4E-D4C5F55B3BC1}"/>
    <cellStyle name="Porcentagem 4 2 2 2 3" xfId="39241" xr:uid="{04BC728C-85BC-46D6-8667-AA29CE56F92A}"/>
    <cellStyle name="Porcentagem 4 2 2 2 4" xfId="39242" xr:uid="{B406F12C-6C2B-4BA3-ACB2-F80C04BDA54A}"/>
    <cellStyle name="Porcentagem 4 2 2 3" xfId="39243" xr:uid="{1FE92AC0-4C8E-44A0-928B-A24A0D2B2900}"/>
    <cellStyle name="Porcentagem 4 2 2 3 2" xfId="39244" xr:uid="{400EA114-3351-48FA-B5DC-DFA40C63C145}"/>
    <cellStyle name="Porcentagem 4 2 2 3 3" xfId="39245" xr:uid="{E05C97EA-A636-4B23-885C-60E66F0592F2}"/>
    <cellStyle name="Porcentagem 4 2 2 3 4" xfId="39246" xr:uid="{72900A7C-FB33-452E-8A85-C9CD0E313620}"/>
    <cellStyle name="Porcentagem 4 2 2 4" xfId="39247" xr:uid="{DA260325-C370-4981-929E-730D7A549F62}"/>
    <cellStyle name="Porcentagem 4 2 2 5" xfId="39248" xr:uid="{9C0A16B7-E8CA-4374-AE9F-26B3354113BD}"/>
    <cellStyle name="Porcentagem 4 2 2 6" xfId="39249" xr:uid="{97FAF7C7-CE39-4CB6-9F10-4C8A20DFDC42}"/>
    <cellStyle name="Porcentagem 4 2 20" xfId="39250" xr:uid="{87B733A0-A1D1-4ACE-8B4B-B6DAB609083D}"/>
    <cellStyle name="Porcentagem 4 2 20 2" xfId="39251" xr:uid="{64290818-1831-4711-81F0-3B64ACA750BC}"/>
    <cellStyle name="Porcentagem 4 2 20 3" xfId="39252" xr:uid="{B9707A63-405B-4C3D-9694-63DF02692199}"/>
    <cellStyle name="Porcentagem 4 2 20 4" xfId="39253" xr:uid="{DA3D7322-C82E-4FE0-9D27-03D9F56DAD85}"/>
    <cellStyle name="Porcentagem 4 2 21" xfId="39254" xr:uid="{6F2AA49D-1D6D-41F4-A593-5BB6E4CBB347}"/>
    <cellStyle name="Porcentagem 4 2 22" xfId="39255" xr:uid="{55AF8B73-0AFC-4E24-BF12-DEA0FCE9BB86}"/>
    <cellStyle name="Porcentagem 4 2 23" xfId="39256" xr:uid="{CC3EE384-49F3-4C00-A118-41C59B9F2EFC}"/>
    <cellStyle name="Porcentagem 4 2 3" xfId="39257" xr:uid="{716B4825-A3A3-4907-82EA-C11ACD5482BD}"/>
    <cellStyle name="Porcentagem 4 2 3 2" xfId="39258" xr:uid="{3EA33F7F-00F0-47FB-9FFA-74FA6994F4A2}"/>
    <cellStyle name="Porcentagem 4 2 3 2 2" xfId="39259" xr:uid="{34747C21-3983-4400-855F-A9B009F567C1}"/>
    <cellStyle name="Porcentagem 4 2 3 2 3" xfId="39260" xr:uid="{907D6083-B8E1-455B-A57A-9AFC34E794A2}"/>
    <cellStyle name="Porcentagem 4 2 3 2 4" xfId="39261" xr:uid="{B9E5DE49-65EB-445A-A242-F2159AA82CF2}"/>
    <cellStyle name="Porcentagem 4 2 3 3" xfId="39262" xr:uid="{78F91350-7EE9-40E4-8AC3-08DC09B99D83}"/>
    <cellStyle name="Porcentagem 4 2 3 3 2" xfId="39263" xr:uid="{2D77E3D4-B33E-4DAF-A2E8-D64AA6452711}"/>
    <cellStyle name="Porcentagem 4 2 3 3 3" xfId="39264" xr:uid="{D846E5DC-ABFE-491A-874C-F90996371EE6}"/>
    <cellStyle name="Porcentagem 4 2 3 3 4" xfId="39265" xr:uid="{56C957B0-B7F9-47E2-B65C-F9EFCBEFAC91}"/>
    <cellStyle name="Porcentagem 4 2 3 4" xfId="39266" xr:uid="{229BD3FB-AF5A-4360-A581-C2740819CDE9}"/>
    <cellStyle name="Porcentagem 4 2 3 5" xfId="39267" xr:uid="{DDBAB13C-3544-4287-AD89-1233B8CD7970}"/>
    <cellStyle name="Porcentagem 4 2 3 6" xfId="39268" xr:uid="{96CEFC1F-3EAF-44AC-A92B-FCE336489B52}"/>
    <cellStyle name="Porcentagem 4 2 4" xfId="39269" xr:uid="{3394A7B2-9B2F-477D-87DB-A5A3227E608F}"/>
    <cellStyle name="Porcentagem 4 2 4 2" xfId="39270" xr:uid="{E709E464-AC66-4F8A-8F65-473EE529F864}"/>
    <cellStyle name="Porcentagem 4 2 4 2 2" xfId="39271" xr:uid="{03EB11F6-869D-4210-84BA-08B274A40A30}"/>
    <cellStyle name="Porcentagem 4 2 4 2 3" xfId="39272" xr:uid="{FED19360-563E-48CB-96A0-80DDEF6E61B9}"/>
    <cellStyle name="Porcentagem 4 2 4 2 4" xfId="39273" xr:uid="{8A5A68D4-7AF2-456B-A649-BBE2F07A1A9A}"/>
    <cellStyle name="Porcentagem 4 2 4 3" xfId="39274" xr:uid="{6BA00970-C064-412D-ADE8-1533F0EF812A}"/>
    <cellStyle name="Porcentagem 4 2 4 3 2" xfId="39275" xr:uid="{21B21329-E9AC-4021-8A6A-9FAA9BBB1256}"/>
    <cellStyle name="Porcentagem 4 2 4 3 3" xfId="39276" xr:uid="{ACA96E9A-245D-49AB-8BAD-E4FBFCAF7CA2}"/>
    <cellStyle name="Porcentagem 4 2 4 3 4" xfId="39277" xr:uid="{AA4648A6-0C7F-4BB2-A302-EBDC8D840114}"/>
    <cellStyle name="Porcentagem 4 2 4 4" xfId="39278" xr:uid="{ABB73EA7-56B3-481E-8B4B-BD3D80D9DA9E}"/>
    <cellStyle name="Porcentagem 4 2 4 5" xfId="39279" xr:uid="{7035838E-8B6C-4E8A-8992-4DC67CC99FD7}"/>
    <cellStyle name="Porcentagem 4 2 4 6" xfId="39280" xr:uid="{AE0716FD-EEDF-4402-8BB4-4F69B7ED9152}"/>
    <cellStyle name="Porcentagem 4 2 5" xfId="39281" xr:uid="{CC1F630F-C852-451E-B87F-E51C49737DD3}"/>
    <cellStyle name="Porcentagem 4 2 5 2" xfId="39282" xr:uid="{64505D45-D718-4F12-AFD9-296918B27B05}"/>
    <cellStyle name="Porcentagem 4 2 5 2 2" xfId="39283" xr:uid="{78C68F06-DC3E-4A19-A9E1-14B79472D9B4}"/>
    <cellStyle name="Porcentagem 4 2 5 2 3" xfId="39284" xr:uid="{281AE5A3-C83F-4D5E-9353-E8AA439BDBAE}"/>
    <cellStyle name="Porcentagem 4 2 5 2 4" xfId="39285" xr:uid="{6C2A848B-0555-4894-95C1-F3E577CDFCBD}"/>
    <cellStyle name="Porcentagem 4 2 5 3" xfId="39286" xr:uid="{7F9C8F33-8E99-425A-9D14-245D1144F399}"/>
    <cellStyle name="Porcentagem 4 2 5 3 2" xfId="39287" xr:uid="{F9DF6EA4-2ABA-480C-AB4A-B40BD24BA9DF}"/>
    <cellStyle name="Porcentagem 4 2 5 3 3" xfId="39288" xr:uid="{05475B4B-2A7D-486D-996F-5DB0946AA218}"/>
    <cellStyle name="Porcentagem 4 2 5 3 4" xfId="39289" xr:uid="{0383F0F6-20D0-4DFE-B7D6-87554F0E4E40}"/>
    <cellStyle name="Porcentagem 4 2 5 4" xfId="39290" xr:uid="{A987F222-439B-4646-8FFD-B9A3235227C5}"/>
    <cellStyle name="Porcentagem 4 2 5 5" xfId="39291" xr:uid="{2933EB5B-3045-416B-AB6A-FEEFF16609D8}"/>
    <cellStyle name="Porcentagem 4 2 5 6" xfId="39292" xr:uid="{B45D6117-13CD-4F37-AB73-E04C2F672DD3}"/>
    <cellStyle name="Porcentagem 4 2 6" xfId="39293" xr:uid="{14376D50-0FC5-431D-BF5D-9EA139C3854E}"/>
    <cellStyle name="Porcentagem 4 2 6 2" xfId="39294" xr:uid="{E2D15111-7925-4F2E-A5A0-BF8DEA2ED799}"/>
    <cellStyle name="Porcentagem 4 2 6 2 2" xfId="39295" xr:uid="{784FA675-AB4E-4690-BB02-C114A1F84C66}"/>
    <cellStyle name="Porcentagem 4 2 6 2 3" xfId="39296" xr:uid="{8CBDA6D0-AE56-46E4-B118-CF1ECA9F512D}"/>
    <cellStyle name="Porcentagem 4 2 6 2 4" xfId="39297" xr:uid="{4E699CDC-3D29-4933-9FE9-E0A28C5B2B98}"/>
    <cellStyle name="Porcentagem 4 2 6 3" xfId="39298" xr:uid="{A57D6E3B-4979-4550-A28B-58A5A98BDF27}"/>
    <cellStyle name="Porcentagem 4 2 6 3 2" xfId="39299" xr:uid="{F00B4248-ECF4-4609-979D-146A8C6F4381}"/>
    <cellStyle name="Porcentagem 4 2 6 3 3" xfId="39300" xr:uid="{6C8E2A31-3A6B-4DEF-ACBF-2DE39EE21CAA}"/>
    <cellStyle name="Porcentagem 4 2 6 3 4" xfId="39301" xr:uid="{43A2E925-3FCE-4B09-BF05-81E0F46376ED}"/>
    <cellStyle name="Porcentagem 4 2 6 4" xfId="39302" xr:uid="{C8EBB9EA-C97F-4D7A-8C5C-088ABA2EE9E0}"/>
    <cellStyle name="Porcentagem 4 2 6 5" xfId="39303" xr:uid="{B437E51E-4940-4F3D-800E-3C1F7E908E20}"/>
    <cellStyle name="Porcentagem 4 2 6 6" xfId="39304" xr:uid="{C20833AA-FFE9-4FFD-B18F-244DF24FCE17}"/>
    <cellStyle name="Porcentagem 4 2 7" xfId="39305" xr:uid="{8B939B0A-9EFC-4C4B-85D8-1590DDAACB97}"/>
    <cellStyle name="Porcentagem 4 2 7 2" xfId="39306" xr:uid="{7B85CE8B-BB2F-4836-BE64-486C2996B5A0}"/>
    <cellStyle name="Porcentagem 4 2 7 2 2" xfId="39307" xr:uid="{2B22ABE7-C8F7-4F8A-9CE1-CB6A5937CC66}"/>
    <cellStyle name="Porcentagem 4 2 7 2 3" xfId="39308" xr:uid="{E16C7D9E-3DBE-49DE-AE20-BF380ECC5728}"/>
    <cellStyle name="Porcentagem 4 2 7 2 4" xfId="39309" xr:uid="{6D7FCE73-CAAD-4D6C-8F64-FBC64372B1B5}"/>
    <cellStyle name="Porcentagem 4 2 7 3" xfId="39310" xr:uid="{BD7B46B3-CF18-49CD-A9AF-F594DBE89C29}"/>
    <cellStyle name="Porcentagem 4 2 7 3 2" xfId="39311" xr:uid="{534628AE-9AC5-4FFD-8641-D07A2B21AD36}"/>
    <cellStyle name="Porcentagem 4 2 7 3 3" xfId="39312" xr:uid="{3B986665-A569-49C9-B296-11388942C78D}"/>
    <cellStyle name="Porcentagem 4 2 7 3 4" xfId="39313" xr:uid="{90F5C979-0F5E-45AB-A6F5-8C05CFA1F500}"/>
    <cellStyle name="Porcentagem 4 2 7 4" xfId="39314" xr:uid="{43D8F24A-699D-4815-9967-5D67A1E0D3CD}"/>
    <cellStyle name="Porcentagem 4 2 7 5" xfId="39315" xr:uid="{C7EAF12E-C549-4972-A1B1-C5CFA5EB6B2F}"/>
    <cellStyle name="Porcentagem 4 2 7 6" xfId="39316" xr:uid="{F5E2F549-E367-4A73-87E4-539056479F60}"/>
    <cellStyle name="Porcentagem 4 2 8" xfId="39317" xr:uid="{017240F9-A3EC-48F0-BD8F-BA8587F8AB27}"/>
    <cellStyle name="Porcentagem 4 2 8 2" xfId="39318" xr:uid="{4D20606E-6412-4C36-8E69-6EDFA196EC5A}"/>
    <cellStyle name="Porcentagem 4 2 8 2 2" xfId="39319" xr:uid="{E467D094-94C1-4295-ADDF-AC6690B1CB01}"/>
    <cellStyle name="Porcentagem 4 2 8 2 3" xfId="39320" xr:uid="{BD3BCEAC-38A1-4D8C-A2E3-D67DFE1B7A05}"/>
    <cellStyle name="Porcentagem 4 2 8 2 4" xfId="39321" xr:uid="{A36F9A82-EA2E-448A-BD5B-59492DC2B826}"/>
    <cellStyle name="Porcentagem 4 2 8 3" xfId="39322" xr:uid="{609304A3-6C2F-4D73-8BEC-7F6C08BE9362}"/>
    <cellStyle name="Porcentagem 4 2 8 3 2" xfId="39323" xr:uid="{CC0D7FB7-DD97-4687-92D8-76DC68C94161}"/>
    <cellStyle name="Porcentagem 4 2 8 3 3" xfId="39324" xr:uid="{6ADDE1B1-F122-4F2B-9AD8-6189F10D0628}"/>
    <cellStyle name="Porcentagem 4 2 8 3 4" xfId="39325" xr:uid="{C070B60F-91AF-450A-9775-E5AFC30719EB}"/>
    <cellStyle name="Porcentagem 4 2 8 4" xfId="39326" xr:uid="{1BAEC4F5-4167-46FE-B724-9C1D96D4120B}"/>
    <cellStyle name="Porcentagem 4 2 8 5" xfId="39327" xr:uid="{A1733D4E-312B-4977-9495-3EC37C0E1520}"/>
    <cellStyle name="Porcentagem 4 2 8 6" xfId="39328" xr:uid="{1D9AFF34-369A-401C-BB6A-B3BC02A9537E}"/>
    <cellStyle name="Porcentagem 4 2 9" xfId="39329" xr:uid="{9B761BE2-C167-490E-9024-514DB6F485CD}"/>
    <cellStyle name="Porcentagem 4 2 9 2" xfId="39330" xr:uid="{C12C64E2-9233-4A2E-A948-59FA46FF929A}"/>
    <cellStyle name="Porcentagem 4 2 9 2 2" xfId="39331" xr:uid="{D68E73D3-B2FE-41E0-841C-232F8D32182D}"/>
    <cellStyle name="Porcentagem 4 2 9 2 3" xfId="39332" xr:uid="{BC1441C2-F0FD-414A-8462-BA66B9E0C7CC}"/>
    <cellStyle name="Porcentagem 4 2 9 2 4" xfId="39333" xr:uid="{8AFEF343-329C-47FE-96B3-F11FB3808B5F}"/>
    <cellStyle name="Porcentagem 4 2 9 3" xfId="39334" xr:uid="{F6352C7B-D8B6-465C-A6FA-CB6A22E5F28E}"/>
    <cellStyle name="Porcentagem 4 2 9 3 2" xfId="39335" xr:uid="{490CAB4A-CAFE-4A37-B816-6D75D17EE0A6}"/>
    <cellStyle name="Porcentagem 4 2 9 3 3" xfId="39336" xr:uid="{08737730-747C-4427-8B7E-76F076F009CB}"/>
    <cellStyle name="Porcentagem 4 2 9 3 4" xfId="39337" xr:uid="{5078AF13-2D37-4A35-A205-DE481585C5AA}"/>
    <cellStyle name="Porcentagem 4 2 9 4" xfId="39338" xr:uid="{5892D5E9-C3FA-40DF-9549-C584B290B985}"/>
    <cellStyle name="Porcentagem 4 2 9 5" xfId="39339" xr:uid="{2D7C0EF4-7061-48B6-8306-6A98EF0D5AC9}"/>
    <cellStyle name="Porcentagem 4 2 9 6" xfId="39340" xr:uid="{40D7885F-D2B7-4DFE-9224-38D2B574BDE3}"/>
    <cellStyle name="Porcentagem 4 20" xfId="39341" xr:uid="{EC93104A-9DAA-4406-9C42-B0D36028B403}"/>
    <cellStyle name="Porcentagem 4 20 2" xfId="39342" xr:uid="{46B75A90-EA0E-43C5-95A7-9889566CDFEF}"/>
    <cellStyle name="Porcentagem 4 20 3" xfId="39343" xr:uid="{A7F4BA2C-BA29-4B1C-AB4D-480720FB4216}"/>
    <cellStyle name="Porcentagem 4 20 4" xfId="39344" xr:uid="{367C4D7F-0F61-41E6-96F8-9F9CBCADA0C2}"/>
    <cellStyle name="Porcentagem 4 21" xfId="39345" xr:uid="{D9B52900-A4A0-4A5D-9C19-7032AA560D34}"/>
    <cellStyle name="Porcentagem 4 21 2" xfId="39346" xr:uid="{624C34D2-1347-49F7-95DD-B3A597E2C12D}"/>
    <cellStyle name="Porcentagem 4 21 3" xfId="39347" xr:uid="{C6F41AC8-42BE-4B4D-944F-DF8079029A88}"/>
    <cellStyle name="Porcentagem 4 21 4" xfId="39348" xr:uid="{8E512377-EF61-40A8-940C-950526E057B5}"/>
    <cellStyle name="Porcentagem 4 22" xfId="39349" xr:uid="{A16AB7BF-FBDC-42C8-93C7-7AF3F952188E}"/>
    <cellStyle name="Porcentagem 4 22 2" xfId="39350" xr:uid="{316E1D06-D52C-4174-9F42-928F291B6354}"/>
    <cellStyle name="Porcentagem 4 22 3" xfId="39351" xr:uid="{DA070F27-18E4-4250-BE56-ABDA0B21A081}"/>
    <cellStyle name="Porcentagem 4 22 4" xfId="39352" xr:uid="{48BD7E6F-11D5-4040-9237-816E4B24AB85}"/>
    <cellStyle name="Porcentagem 4 23" xfId="39353" xr:uid="{360822AD-6A7A-4F69-AE30-9C08F6BF71E1}"/>
    <cellStyle name="Porcentagem 4 24" xfId="39354" xr:uid="{08513E59-5A77-4CC0-BFFF-3998492E3D5F}"/>
    <cellStyle name="Porcentagem 4 25" xfId="39355" xr:uid="{9421E62B-A987-4488-B15C-2C3F228D5954}"/>
    <cellStyle name="Porcentagem 4 3" xfId="1802" xr:uid="{FF82C16D-868B-4CF8-88B2-01D5144E8595}"/>
    <cellStyle name="Porcentagem 4 3 10" xfId="39356" xr:uid="{4E53E7E3-CA1A-46D3-A195-02F9AEF51ED2}"/>
    <cellStyle name="Porcentagem 4 3 10 2" xfId="39357" xr:uid="{E304247B-58F4-4F30-B1B2-01EDE6F834C6}"/>
    <cellStyle name="Porcentagem 4 3 10 2 2" xfId="39358" xr:uid="{3C708B16-646D-4D9F-97BD-E15BCA1EFB68}"/>
    <cellStyle name="Porcentagem 4 3 10 2 3" xfId="39359" xr:uid="{1E30DCD7-673B-4168-84E9-B8386BFFCBD6}"/>
    <cellStyle name="Porcentagem 4 3 10 2 4" xfId="39360" xr:uid="{22DF3B28-DD0B-4EF6-83E5-65B1077C4EA0}"/>
    <cellStyle name="Porcentagem 4 3 10 3" xfId="39361" xr:uid="{F76CD0DD-F86E-4934-9A77-E598EF1ACF49}"/>
    <cellStyle name="Porcentagem 4 3 10 3 2" xfId="39362" xr:uid="{CD2B85A4-3FE9-4785-BFBD-7865F8ED9211}"/>
    <cellStyle name="Porcentagem 4 3 10 3 3" xfId="39363" xr:uid="{A3B552BA-BC0A-48B5-9A17-C981B46C0FC1}"/>
    <cellStyle name="Porcentagem 4 3 10 3 4" xfId="39364" xr:uid="{59FD8935-B3FC-4A11-AB4B-DD1A717E0C0A}"/>
    <cellStyle name="Porcentagem 4 3 10 4" xfId="39365" xr:uid="{F18799BC-C06A-4629-96B0-87B9844875F2}"/>
    <cellStyle name="Porcentagem 4 3 10 5" xfId="39366" xr:uid="{F7903D9E-4B8A-403C-B952-A50E259EC73B}"/>
    <cellStyle name="Porcentagem 4 3 10 6" xfId="39367" xr:uid="{8F383A1B-F8D9-4E9C-A2E2-2A5EB7C2AC69}"/>
    <cellStyle name="Porcentagem 4 3 11" xfId="39368" xr:uid="{65A5AB8C-F7CB-4676-87AE-A5755AA9A53C}"/>
    <cellStyle name="Porcentagem 4 3 11 2" xfId="39369" xr:uid="{20461663-19EE-48DD-B51C-E097FF95067C}"/>
    <cellStyle name="Porcentagem 4 3 11 2 2" xfId="39370" xr:uid="{6BD171E6-B4BD-475B-8D96-AF10B33A6EFF}"/>
    <cellStyle name="Porcentagem 4 3 11 2 3" xfId="39371" xr:uid="{159694E4-85BE-4E69-83DC-020B5052BE09}"/>
    <cellStyle name="Porcentagem 4 3 11 2 4" xfId="39372" xr:uid="{310E1268-C5C1-4739-8C13-F9DA2579E18E}"/>
    <cellStyle name="Porcentagem 4 3 11 3" xfId="39373" xr:uid="{960C5E47-CE6D-49E9-A4CF-0A9F46F4C75E}"/>
    <cellStyle name="Porcentagem 4 3 11 3 2" xfId="39374" xr:uid="{CA12A838-424D-4DE9-AAC2-2FA6C618A670}"/>
    <cellStyle name="Porcentagem 4 3 11 3 3" xfId="39375" xr:uid="{CA8A3E82-B76D-4A85-B234-13881A706554}"/>
    <cellStyle name="Porcentagem 4 3 11 3 4" xfId="39376" xr:uid="{4CBF4859-AC16-425A-9DAB-085411F48B6F}"/>
    <cellStyle name="Porcentagem 4 3 11 4" xfId="39377" xr:uid="{42A49724-51BD-4EC7-96E5-4ECF0308FD51}"/>
    <cellStyle name="Porcentagem 4 3 11 5" xfId="39378" xr:uid="{B4881EBD-787C-4F39-A28F-EF2F1B77E184}"/>
    <cellStyle name="Porcentagem 4 3 11 6" xfId="39379" xr:uid="{946E4B23-E00D-41B9-A7D1-650B4F7604E9}"/>
    <cellStyle name="Porcentagem 4 3 12" xfId="39380" xr:uid="{F98C7A3C-66CD-4059-9F86-8DB51AF063CA}"/>
    <cellStyle name="Porcentagem 4 3 12 2" xfId="39381" xr:uid="{3E586CDD-124C-4F2C-AFA6-3D6BDD4ACE0E}"/>
    <cellStyle name="Porcentagem 4 3 12 2 2" xfId="39382" xr:uid="{BDA364A2-97E6-4608-8469-E22C576D1640}"/>
    <cellStyle name="Porcentagem 4 3 12 2 3" xfId="39383" xr:uid="{90C190B3-2F74-48E7-85DE-63D46558F6C6}"/>
    <cellStyle name="Porcentagem 4 3 12 2 4" xfId="39384" xr:uid="{0305D251-9A21-4A59-A862-B5DA0CAD0DCA}"/>
    <cellStyle name="Porcentagem 4 3 12 3" xfId="39385" xr:uid="{2F88E0AD-8362-4056-B0A3-09938ABA62CC}"/>
    <cellStyle name="Porcentagem 4 3 12 3 2" xfId="39386" xr:uid="{0E677D5E-D3F7-46F0-8361-1BA45F739D3F}"/>
    <cellStyle name="Porcentagem 4 3 12 3 3" xfId="39387" xr:uid="{426E4B41-3757-45B1-947E-49266C4AC55F}"/>
    <cellStyle name="Porcentagem 4 3 12 3 4" xfId="39388" xr:uid="{DCC7E7B6-1DF7-41E0-A7F0-9750172A6C21}"/>
    <cellStyle name="Porcentagem 4 3 12 4" xfId="39389" xr:uid="{A5E081F9-B33F-4B40-BD62-BC7D5520D159}"/>
    <cellStyle name="Porcentagem 4 3 12 5" xfId="39390" xr:uid="{7E39BD96-E864-4614-A668-CAA300B1EEAC}"/>
    <cellStyle name="Porcentagem 4 3 12 6" xfId="39391" xr:uid="{9245E768-1B7F-4E08-A388-3F33745537BE}"/>
    <cellStyle name="Porcentagem 4 3 13" xfId="39392" xr:uid="{FFF90F49-AA5F-4D77-B536-33B74FFFCB43}"/>
    <cellStyle name="Porcentagem 4 3 13 2" xfId="39393" xr:uid="{62678630-33A5-43A9-BC3E-474558C593A4}"/>
    <cellStyle name="Porcentagem 4 3 13 2 2" xfId="39394" xr:uid="{F9B30353-BB61-4538-ACE4-BC5A9A12F774}"/>
    <cellStyle name="Porcentagem 4 3 13 2 3" xfId="39395" xr:uid="{1CC6D23C-7331-4876-A1CA-155A77E36DA3}"/>
    <cellStyle name="Porcentagem 4 3 13 2 4" xfId="39396" xr:uid="{11819DEC-5554-419B-B58D-F694DEC306AE}"/>
    <cellStyle name="Porcentagem 4 3 13 3" xfId="39397" xr:uid="{7331325F-076F-4126-8E59-5185DE81AED2}"/>
    <cellStyle name="Porcentagem 4 3 13 3 2" xfId="39398" xr:uid="{15B9ADEE-5E76-4169-92D9-3F0FD7DDFED0}"/>
    <cellStyle name="Porcentagem 4 3 13 3 3" xfId="39399" xr:uid="{43339C28-E966-4DC8-B41D-311CE8C811CA}"/>
    <cellStyle name="Porcentagem 4 3 13 3 4" xfId="39400" xr:uid="{BA43CC9D-998D-4B12-9F41-46A43188612D}"/>
    <cellStyle name="Porcentagem 4 3 13 4" xfId="39401" xr:uid="{DB62B31B-5BA6-4D3C-A13A-46BCF11FBACA}"/>
    <cellStyle name="Porcentagem 4 3 13 5" xfId="39402" xr:uid="{5CE6800A-7C8B-45B9-B37E-A89C8FE6CC5E}"/>
    <cellStyle name="Porcentagem 4 3 13 6" xfId="39403" xr:uid="{6FE18351-986F-4BA5-9234-28AFA2D240F2}"/>
    <cellStyle name="Porcentagem 4 3 14" xfId="39404" xr:uid="{CEB94F2A-7666-4D7E-95CA-0B2FAB2F213F}"/>
    <cellStyle name="Porcentagem 4 3 14 2" xfId="39405" xr:uid="{3C892AD8-8F2C-48A0-8D8A-EE7D2AD17D96}"/>
    <cellStyle name="Porcentagem 4 3 14 2 2" xfId="39406" xr:uid="{AB643258-C392-4381-B336-DFE26B073E09}"/>
    <cellStyle name="Porcentagem 4 3 14 2 3" xfId="39407" xr:uid="{152B5C7F-4761-4DA6-870C-9D24ED29ED0D}"/>
    <cellStyle name="Porcentagem 4 3 14 2 4" xfId="39408" xr:uid="{4F0B9163-7D8F-4C57-B01A-69F362BB9108}"/>
    <cellStyle name="Porcentagem 4 3 14 3" xfId="39409" xr:uid="{945BC9E7-C5BB-4501-A4E0-5E9048E2A383}"/>
    <cellStyle name="Porcentagem 4 3 14 3 2" xfId="39410" xr:uid="{7769B4B3-EB85-4FAB-A376-E7ECD913C4A2}"/>
    <cellStyle name="Porcentagem 4 3 14 3 3" xfId="39411" xr:uid="{11C394B9-B85F-4C01-B37B-55CB5CFCD5E4}"/>
    <cellStyle name="Porcentagem 4 3 14 3 4" xfId="39412" xr:uid="{E651C92B-107E-4D8B-B050-1045073E7862}"/>
    <cellStyle name="Porcentagem 4 3 14 4" xfId="39413" xr:uid="{1E11857C-7B5D-4EAF-86E4-E87141344672}"/>
    <cellStyle name="Porcentagem 4 3 14 5" xfId="39414" xr:uid="{8AF9AA11-41E4-4444-8B99-A31DF55D3027}"/>
    <cellStyle name="Porcentagem 4 3 14 6" xfId="39415" xr:uid="{A66AD656-69ED-4EC0-80E4-1C05E4A2E355}"/>
    <cellStyle name="Porcentagem 4 3 15" xfId="39416" xr:uid="{A67BE082-A849-4700-831D-25287F52420A}"/>
    <cellStyle name="Porcentagem 4 3 15 2" xfId="39417" xr:uid="{97260DD5-592F-4BB9-A1AC-FF89E067B96D}"/>
    <cellStyle name="Porcentagem 4 3 15 2 2" xfId="39418" xr:uid="{3A8187D0-A32D-4EBE-974A-5C54617404D2}"/>
    <cellStyle name="Porcentagem 4 3 15 2 3" xfId="39419" xr:uid="{8720D654-247F-4BE5-B2A1-5FB64692359C}"/>
    <cellStyle name="Porcentagem 4 3 15 2 4" xfId="39420" xr:uid="{F71ACBC1-5DDD-46A3-8A05-FB4273A3FE67}"/>
    <cellStyle name="Porcentagem 4 3 15 3" xfId="39421" xr:uid="{0A1A6846-6AA6-4EDB-BB64-938FE7917B87}"/>
    <cellStyle name="Porcentagem 4 3 15 3 2" xfId="39422" xr:uid="{778264AA-9B3C-4136-983A-CB26122365C7}"/>
    <cellStyle name="Porcentagem 4 3 15 3 3" xfId="39423" xr:uid="{08130740-1A1A-4E9E-88CB-1DD3FC7FA370}"/>
    <cellStyle name="Porcentagem 4 3 15 3 4" xfId="39424" xr:uid="{13140E51-66F6-4209-92E1-12465C2C5357}"/>
    <cellStyle name="Porcentagem 4 3 15 4" xfId="39425" xr:uid="{0B393FC7-BFA2-42AF-AD24-BEC35A6D5F4D}"/>
    <cellStyle name="Porcentagem 4 3 15 5" xfId="39426" xr:uid="{E2D69321-BEF5-4392-B617-1949B720C513}"/>
    <cellStyle name="Porcentagem 4 3 15 6" xfId="39427" xr:uid="{D101DC6B-0B53-4E6C-9ED5-4C96B4E85BCE}"/>
    <cellStyle name="Porcentagem 4 3 16" xfId="39428" xr:uid="{7A43FFCD-B88F-4569-9558-6092040343AD}"/>
    <cellStyle name="Porcentagem 4 3 16 2" xfId="39429" xr:uid="{33DAEDC9-487C-4609-A2D5-5D09EA2517E5}"/>
    <cellStyle name="Porcentagem 4 3 16 2 2" xfId="39430" xr:uid="{387576A8-A3E8-4631-A0D3-F166AB93B74B}"/>
    <cellStyle name="Porcentagem 4 3 16 2 3" xfId="39431" xr:uid="{8B8DE0F9-2CB7-4C30-8337-C29F2341CB92}"/>
    <cellStyle name="Porcentagem 4 3 16 2 4" xfId="39432" xr:uid="{7DB393A5-F673-4A8E-BE71-2206BDDF8A9A}"/>
    <cellStyle name="Porcentagem 4 3 16 3" xfId="39433" xr:uid="{40E87DB8-C04B-4231-B388-BCDE54CFFD97}"/>
    <cellStyle name="Porcentagem 4 3 16 3 2" xfId="39434" xr:uid="{79AB4E70-04A9-4820-949B-D47FD163C0FA}"/>
    <cellStyle name="Porcentagem 4 3 16 3 3" xfId="39435" xr:uid="{20BB8548-8DBD-4F22-A787-462C8690B498}"/>
    <cellStyle name="Porcentagem 4 3 16 3 4" xfId="39436" xr:uid="{2EF0EBBB-E7C6-4E1C-A3F5-CBA5B3ADD8E5}"/>
    <cellStyle name="Porcentagem 4 3 16 4" xfId="39437" xr:uid="{3D76DE7F-D56E-437C-9131-2D2295BCAFA2}"/>
    <cellStyle name="Porcentagem 4 3 16 5" xfId="39438" xr:uid="{3E293831-4484-4F04-BA26-0183DDF1A302}"/>
    <cellStyle name="Porcentagem 4 3 16 6" xfId="39439" xr:uid="{62B74DC8-8F1D-49DD-B686-E59A59104403}"/>
    <cellStyle name="Porcentagem 4 3 17" xfId="39440" xr:uid="{06B956B1-BB51-44A9-AD22-A918F6CBC585}"/>
    <cellStyle name="Porcentagem 4 3 17 2" xfId="39441" xr:uid="{88B173A3-5DFD-4F83-BF66-3E0BF1FDE67D}"/>
    <cellStyle name="Porcentagem 4 3 17 2 2" xfId="39442" xr:uid="{20A70F81-E647-4917-ACEC-556E04797359}"/>
    <cellStyle name="Porcentagem 4 3 17 2 3" xfId="39443" xr:uid="{6FC9147E-7219-4657-A7C1-C323D40E4D5B}"/>
    <cellStyle name="Porcentagem 4 3 17 2 4" xfId="39444" xr:uid="{AF57150C-E1FF-4B5A-85FA-983602D1BA11}"/>
    <cellStyle name="Porcentagem 4 3 17 3" xfId="39445" xr:uid="{107F451D-F12B-4A10-A33D-F940703C4BD6}"/>
    <cellStyle name="Porcentagem 4 3 17 3 2" xfId="39446" xr:uid="{D9772588-8832-413F-90FE-7D8A407EB2E4}"/>
    <cellStyle name="Porcentagem 4 3 17 3 3" xfId="39447" xr:uid="{1BA189D5-7B6C-4919-9F18-74F718886AEC}"/>
    <cellStyle name="Porcentagem 4 3 17 3 4" xfId="39448" xr:uid="{D686D712-E0DA-4E63-A334-1D1B9617DB8F}"/>
    <cellStyle name="Porcentagem 4 3 17 4" xfId="39449" xr:uid="{0F1EC8D7-58C1-45BB-BA32-32AAAE9D14C8}"/>
    <cellStyle name="Porcentagem 4 3 17 5" xfId="39450" xr:uid="{8AD742D0-B117-43BD-9CCF-F9E705A27AEE}"/>
    <cellStyle name="Porcentagem 4 3 17 6" xfId="39451" xr:uid="{51CB1567-2672-4421-AD48-030F7F6C5701}"/>
    <cellStyle name="Porcentagem 4 3 18" xfId="39452" xr:uid="{9FA47A03-F7CA-4ACD-B98B-BE6AA5EF5C75}"/>
    <cellStyle name="Porcentagem 4 3 18 2" xfId="39453" xr:uid="{AB1245EA-2385-4F67-B5A8-FCF743038D36}"/>
    <cellStyle name="Porcentagem 4 3 18 3" xfId="39454" xr:uid="{E3D7E4A3-713E-4D38-A147-C88F20335EB7}"/>
    <cellStyle name="Porcentagem 4 3 18 4" xfId="39455" xr:uid="{BF7D2718-6365-4C60-9561-F52632BE7B24}"/>
    <cellStyle name="Porcentagem 4 3 19" xfId="39456" xr:uid="{A0364042-5ABC-4507-8783-DF28360C320B}"/>
    <cellStyle name="Porcentagem 4 3 19 2" xfId="39457" xr:uid="{27C79E6B-BA5F-4D08-B2A0-0B5069CCE546}"/>
    <cellStyle name="Porcentagem 4 3 19 3" xfId="39458" xr:uid="{CDEE696C-6FA2-460C-969D-3548B5989D78}"/>
    <cellStyle name="Porcentagem 4 3 19 4" xfId="39459" xr:uid="{66DF5E77-B7F0-4733-86C6-584B4403D1CD}"/>
    <cellStyle name="Porcentagem 4 3 2" xfId="39460" xr:uid="{E986B103-246D-4A9B-89DA-763A21C8094D}"/>
    <cellStyle name="Porcentagem 4 3 2 2" xfId="39461" xr:uid="{226359C1-804D-41FD-9107-D3DC28136DDB}"/>
    <cellStyle name="Porcentagem 4 3 2 2 2" xfId="39462" xr:uid="{5CB1546F-DEFC-42F3-9B51-8A7404A99DC9}"/>
    <cellStyle name="Porcentagem 4 3 2 2 3" xfId="39463" xr:uid="{5863FBFE-D1F9-499D-B224-8BA96824252A}"/>
    <cellStyle name="Porcentagem 4 3 2 2 4" xfId="39464" xr:uid="{AE7DA066-D2A6-4655-9377-554CF263C309}"/>
    <cellStyle name="Porcentagem 4 3 2 3" xfId="39465" xr:uid="{F0556C92-FB09-4695-9A62-711768CCBEEC}"/>
    <cellStyle name="Porcentagem 4 3 2 3 2" xfId="39466" xr:uid="{3B96AB4B-009C-4A5D-AFB0-92A4F0FFCEB1}"/>
    <cellStyle name="Porcentagem 4 3 2 3 3" xfId="39467" xr:uid="{C779EF29-90E1-41A7-B7AD-979A17D6136A}"/>
    <cellStyle name="Porcentagem 4 3 2 3 4" xfId="39468" xr:uid="{A4CECFC3-4D77-44C9-B2C3-27CF5111AB6D}"/>
    <cellStyle name="Porcentagem 4 3 2 4" xfId="39469" xr:uid="{238ACDD7-8D5B-4C40-84FE-93D6ABDBABF1}"/>
    <cellStyle name="Porcentagem 4 3 2 5" xfId="39470" xr:uid="{572DA736-B74D-4974-B774-BFC93B11334A}"/>
    <cellStyle name="Porcentagem 4 3 2 6" xfId="39471" xr:uid="{69828B69-5330-4F50-9CE8-375466727103}"/>
    <cellStyle name="Porcentagem 4 3 20" xfId="39472" xr:uid="{BDDDFC76-8462-487B-BCA3-2CCA4A2C3399}"/>
    <cellStyle name="Porcentagem 4 3 20 2" xfId="39473" xr:uid="{EFA8F03E-8C77-4FB6-8933-22A4C433DF03}"/>
    <cellStyle name="Porcentagem 4 3 20 3" xfId="39474" xr:uid="{96FB3425-9504-4487-85C3-F190028B9471}"/>
    <cellStyle name="Porcentagem 4 3 20 4" xfId="39475" xr:uid="{15DE31C9-84DF-47F7-A827-F18691B47E13}"/>
    <cellStyle name="Porcentagem 4 3 21" xfId="39476" xr:uid="{24CF113F-D548-4635-83DF-ABEDABA40A4C}"/>
    <cellStyle name="Porcentagem 4 3 22" xfId="39477" xr:uid="{34392B03-24EA-44D3-8C84-D77045B10A61}"/>
    <cellStyle name="Porcentagem 4 3 23" xfId="39478" xr:uid="{94533101-98CA-482E-812B-A1E23BA0BDC9}"/>
    <cellStyle name="Porcentagem 4 3 3" xfId="39479" xr:uid="{FB3564DA-6307-4DE4-B613-AA932A5332A1}"/>
    <cellStyle name="Porcentagem 4 3 3 2" xfId="39480" xr:uid="{CF41BBD9-7A08-4666-9F96-F46811DB8F83}"/>
    <cellStyle name="Porcentagem 4 3 3 2 2" xfId="39481" xr:uid="{C4A43069-38B5-439E-BF8C-58C8BC3818D5}"/>
    <cellStyle name="Porcentagem 4 3 3 2 3" xfId="39482" xr:uid="{F3F35D7C-DEC2-418D-B15A-1D69FE057FFB}"/>
    <cellStyle name="Porcentagem 4 3 3 2 4" xfId="39483" xr:uid="{6A33A0C6-7036-4406-A5DF-0634D046B3A1}"/>
    <cellStyle name="Porcentagem 4 3 3 3" xfId="39484" xr:uid="{07336BA9-1085-4452-AF9E-021AFED6EF17}"/>
    <cellStyle name="Porcentagem 4 3 3 3 2" xfId="39485" xr:uid="{690F09A9-D308-4A6B-9963-CF03411AE93D}"/>
    <cellStyle name="Porcentagem 4 3 3 3 3" xfId="39486" xr:uid="{126161F9-D2D8-4C11-934A-A9761B09B660}"/>
    <cellStyle name="Porcentagem 4 3 3 3 4" xfId="39487" xr:uid="{574750C5-DDCF-4E6B-B0F5-3F4406369DD1}"/>
    <cellStyle name="Porcentagem 4 3 3 4" xfId="39488" xr:uid="{31587DDD-DA18-474D-B237-104418CB0B25}"/>
    <cellStyle name="Porcentagem 4 3 3 5" xfId="39489" xr:uid="{3BA8FBF4-E476-4FD7-85F9-63774BAD8098}"/>
    <cellStyle name="Porcentagem 4 3 3 6" xfId="39490" xr:uid="{7843142B-6910-478D-BAA1-108F089B9BB7}"/>
    <cellStyle name="Porcentagem 4 3 4" xfId="39491" xr:uid="{F665A8D9-CE71-424F-A9B6-3BD4E9D32287}"/>
    <cellStyle name="Porcentagem 4 3 4 2" xfId="39492" xr:uid="{4C8B1F59-2BD6-427E-BBD2-DA4C42438D5C}"/>
    <cellStyle name="Porcentagem 4 3 4 2 2" xfId="39493" xr:uid="{A52070D8-2B40-4B5D-9133-4013150FC48F}"/>
    <cellStyle name="Porcentagem 4 3 4 2 3" xfId="39494" xr:uid="{56E7B7FD-42B7-4996-8D29-AC34FBD6C517}"/>
    <cellStyle name="Porcentagem 4 3 4 2 4" xfId="39495" xr:uid="{D111DD7C-6409-4B3C-B9B7-4F0BAE32824D}"/>
    <cellStyle name="Porcentagem 4 3 4 3" xfId="39496" xr:uid="{7D5D2E8E-18FD-43D1-B549-C7A6C5CD08E4}"/>
    <cellStyle name="Porcentagem 4 3 4 3 2" xfId="39497" xr:uid="{9BE34D59-6257-4880-BFEC-D869451B42C6}"/>
    <cellStyle name="Porcentagem 4 3 4 3 3" xfId="39498" xr:uid="{12F3FD48-014D-48CF-8BD4-C8D99AB84449}"/>
    <cellStyle name="Porcentagem 4 3 4 3 4" xfId="39499" xr:uid="{7C6157BD-FD57-453F-B8D0-4E0F861C7018}"/>
    <cellStyle name="Porcentagem 4 3 4 4" xfId="39500" xr:uid="{16C2B91F-EBEF-4197-BC18-98D3D6612862}"/>
    <cellStyle name="Porcentagem 4 3 4 5" xfId="39501" xr:uid="{D5069A33-2249-41B4-9399-028AFD040FC9}"/>
    <cellStyle name="Porcentagem 4 3 4 6" xfId="39502" xr:uid="{BC770CF9-A802-4E23-9606-C17B04332E63}"/>
    <cellStyle name="Porcentagem 4 3 5" xfId="39503" xr:uid="{717C6453-88F6-4B38-846E-6DEEE0A05812}"/>
    <cellStyle name="Porcentagem 4 3 5 2" xfId="39504" xr:uid="{E3EF18D6-8D9B-41BD-B312-79A69C4740A6}"/>
    <cellStyle name="Porcentagem 4 3 5 2 2" xfId="39505" xr:uid="{04310316-DF2A-4902-ABB6-0A41A7094166}"/>
    <cellStyle name="Porcentagem 4 3 5 2 3" xfId="39506" xr:uid="{84DA724E-EC21-4659-954B-D6E180FD3D99}"/>
    <cellStyle name="Porcentagem 4 3 5 2 4" xfId="39507" xr:uid="{FCB913F9-839B-44B3-87A8-7C288DEF00B9}"/>
    <cellStyle name="Porcentagem 4 3 5 3" xfId="39508" xr:uid="{A44A6D19-D738-4A0B-8567-173316734A26}"/>
    <cellStyle name="Porcentagem 4 3 5 3 2" xfId="39509" xr:uid="{788359D1-887C-4B7D-B45F-F401E3DAB529}"/>
    <cellStyle name="Porcentagem 4 3 5 3 3" xfId="39510" xr:uid="{410AEF68-1800-4BFE-8D97-7E161D97D3DF}"/>
    <cellStyle name="Porcentagem 4 3 5 3 4" xfId="39511" xr:uid="{0DCF5B32-89EF-42C0-9A71-84BE39956C32}"/>
    <cellStyle name="Porcentagem 4 3 5 4" xfId="39512" xr:uid="{4CB24684-E827-47E5-8FB6-1C5FEA099BFB}"/>
    <cellStyle name="Porcentagem 4 3 5 5" xfId="39513" xr:uid="{1E9B409A-EED6-48B5-B004-F1398AE4A69D}"/>
    <cellStyle name="Porcentagem 4 3 5 6" xfId="39514" xr:uid="{E44B4EEE-AA43-4194-9FF6-1AB1F3F7E1DD}"/>
    <cellStyle name="Porcentagem 4 3 6" xfId="39515" xr:uid="{52D56BDC-88BA-4AAF-AEAD-3D826D1F8563}"/>
    <cellStyle name="Porcentagem 4 3 6 2" xfId="39516" xr:uid="{6362347C-E21C-44FA-8F27-2633B276BC4F}"/>
    <cellStyle name="Porcentagem 4 3 6 2 2" xfId="39517" xr:uid="{703D1330-0DD2-489F-B3D6-068ECBB9F618}"/>
    <cellStyle name="Porcentagem 4 3 6 2 3" xfId="39518" xr:uid="{28174E53-9A76-4C74-B0CE-A5B696601BD5}"/>
    <cellStyle name="Porcentagem 4 3 6 2 4" xfId="39519" xr:uid="{60D8F993-43CC-4AC8-A93C-0CF201E826F7}"/>
    <cellStyle name="Porcentagem 4 3 6 3" xfId="39520" xr:uid="{D3619293-3B4D-4708-B65A-B7D0E0806165}"/>
    <cellStyle name="Porcentagem 4 3 6 3 2" xfId="39521" xr:uid="{7A538C54-04B6-4667-BDE1-5D0EF48DEDFE}"/>
    <cellStyle name="Porcentagem 4 3 6 3 3" xfId="39522" xr:uid="{8DA33A08-E81B-4A20-9109-39C6D669B419}"/>
    <cellStyle name="Porcentagem 4 3 6 3 4" xfId="39523" xr:uid="{9EE1B688-3E53-4B90-A5DE-39E3C123CE3B}"/>
    <cellStyle name="Porcentagem 4 3 6 4" xfId="39524" xr:uid="{D506577C-F590-415D-ABD3-0F1F5BB590F9}"/>
    <cellStyle name="Porcentagem 4 3 6 5" xfId="39525" xr:uid="{423D1353-E350-4C3E-8304-4450D73B4401}"/>
    <cellStyle name="Porcentagem 4 3 6 6" xfId="39526" xr:uid="{626CE673-ECC7-4813-8A02-0DD97FFCB0FE}"/>
    <cellStyle name="Porcentagem 4 3 7" xfId="39527" xr:uid="{E69706F0-06EE-4DCC-9619-B7F2DFDBE583}"/>
    <cellStyle name="Porcentagem 4 3 7 2" xfId="39528" xr:uid="{3A7C35A3-F08C-4819-A673-60C7F295F74A}"/>
    <cellStyle name="Porcentagem 4 3 7 2 2" xfId="39529" xr:uid="{BCA9120C-0597-4ADA-8EB0-889277CB8352}"/>
    <cellStyle name="Porcentagem 4 3 7 2 3" xfId="39530" xr:uid="{C4948906-C9F9-4730-8203-BFF792754B4E}"/>
    <cellStyle name="Porcentagem 4 3 7 2 4" xfId="39531" xr:uid="{B22AD454-2DDC-4B3C-BCCA-6056EF0784E3}"/>
    <cellStyle name="Porcentagem 4 3 7 3" xfId="39532" xr:uid="{78CE2CAA-6E3D-4A43-80A2-3937CA7AAC1A}"/>
    <cellStyle name="Porcentagem 4 3 7 3 2" xfId="39533" xr:uid="{BAD2A8CE-9966-404C-BE48-81D4A41B1CC7}"/>
    <cellStyle name="Porcentagem 4 3 7 3 3" xfId="39534" xr:uid="{835A9AB3-971B-4F9A-86A9-DFD98C841E04}"/>
    <cellStyle name="Porcentagem 4 3 7 3 4" xfId="39535" xr:uid="{1E70155F-C9D0-4579-9EFF-F32DBCA61693}"/>
    <cellStyle name="Porcentagem 4 3 7 4" xfId="39536" xr:uid="{4C94681E-68EF-46DC-A1C7-39E3E01A4A60}"/>
    <cellStyle name="Porcentagem 4 3 7 5" xfId="39537" xr:uid="{20840066-DF1F-49AB-97E3-7028BC03F329}"/>
    <cellStyle name="Porcentagem 4 3 7 6" xfId="39538" xr:uid="{81462190-A31D-4B28-BBED-0344B79C5664}"/>
    <cellStyle name="Porcentagem 4 3 8" xfId="39539" xr:uid="{93571C49-58E5-4C1D-B2D7-871E2A6AC377}"/>
    <cellStyle name="Porcentagem 4 3 8 2" xfId="39540" xr:uid="{C83680FD-0146-43BD-BDB3-4DD1189A8484}"/>
    <cellStyle name="Porcentagem 4 3 8 2 2" xfId="39541" xr:uid="{051C857E-3374-439F-BCBD-D9793322119E}"/>
    <cellStyle name="Porcentagem 4 3 8 2 3" xfId="39542" xr:uid="{85961C64-6B7F-49DD-B6F4-B398C6C69CB7}"/>
    <cellStyle name="Porcentagem 4 3 8 2 4" xfId="39543" xr:uid="{166B4D5C-81ED-487F-B34D-3B8B5703D53B}"/>
    <cellStyle name="Porcentagem 4 3 8 3" xfId="39544" xr:uid="{DCFCBB7A-5716-4178-ABD8-49CA2CB78D92}"/>
    <cellStyle name="Porcentagem 4 3 8 3 2" xfId="39545" xr:uid="{9BC02A6A-9382-4F52-83B3-E493E843DF1B}"/>
    <cellStyle name="Porcentagem 4 3 8 3 3" xfId="39546" xr:uid="{BE9C2BB4-34C5-43C1-A6CC-C26D1E63939E}"/>
    <cellStyle name="Porcentagem 4 3 8 3 4" xfId="39547" xr:uid="{EF6F5607-18EC-4400-AA17-9CF298E3C10A}"/>
    <cellStyle name="Porcentagem 4 3 8 4" xfId="39548" xr:uid="{B2B8298A-77F1-4105-B785-56B893721083}"/>
    <cellStyle name="Porcentagem 4 3 8 5" xfId="39549" xr:uid="{26E0C841-3486-41E8-92CC-6FD649862F3A}"/>
    <cellStyle name="Porcentagem 4 3 8 6" xfId="39550" xr:uid="{BFAB2947-9595-480A-873F-8D9452C3C2D9}"/>
    <cellStyle name="Porcentagem 4 3 9" xfId="39551" xr:uid="{C4CFDE00-2267-496C-A4D9-426677123490}"/>
    <cellStyle name="Porcentagem 4 3 9 2" xfId="39552" xr:uid="{EDEA19AE-AE8B-4749-AB6D-095AFFEBC3FE}"/>
    <cellStyle name="Porcentagem 4 3 9 2 2" xfId="39553" xr:uid="{A92D8FE3-824B-461E-9798-DD0F95E7361F}"/>
    <cellStyle name="Porcentagem 4 3 9 2 3" xfId="39554" xr:uid="{0E2CF7F2-89C5-42AC-938A-ED8737667B52}"/>
    <cellStyle name="Porcentagem 4 3 9 2 4" xfId="39555" xr:uid="{E558E26B-199A-496E-AD85-3A0A6BA6940E}"/>
    <cellStyle name="Porcentagem 4 3 9 3" xfId="39556" xr:uid="{55176CD5-5F8A-4458-B615-10E85231CC83}"/>
    <cellStyle name="Porcentagem 4 3 9 3 2" xfId="39557" xr:uid="{F6157E43-3D51-4519-8E77-075CD9B37E28}"/>
    <cellStyle name="Porcentagem 4 3 9 3 3" xfId="39558" xr:uid="{2D7EC177-E0E9-4725-A81C-27886A27C3BF}"/>
    <cellStyle name="Porcentagem 4 3 9 3 4" xfId="39559" xr:uid="{4A03FFD5-19E1-4BEA-BC69-90D2DC8587B5}"/>
    <cellStyle name="Porcentagem 4 3 9 4" xfId="39560" xr:uid="{500985C3-54A8-48F5-A1F0-55A9F56C6878}"/>
    <cellStyle name="Porcentagem 4 3 9 5" xfId="39561" xr:uid="{49B20F3B-C2F9-445C-9114-CC5A9C1B4FF7}"/>
    <cellStyle name="Porcentagem 4 3 9 6" xfId="39562" xr:uid="{A4485BDA-5B56-4972-BC96-599D83CFABA7}"/>
    <cellStyle name="Porcentagem 4 4" xfId="39563" xr:uid="{506F2B73-BDE0-4970-9051-867C8AD37721}"/>
    <cellStyle name="Porcentagem 4 4 2" xfId="39564" xr:uid="{389C1715-6D60-4B85-92B3-EEF0224B7337}"/>
    <cellStyle name="Porcentagem 4 4 2 2" xfId="39565" xr:uid="{C01CF76B-CF71-413D-9354-4A4ED19047E7}"/>
    <cellStyle name="Porcentagem 4 4 2 3" xfId="39566" xr:uid="{71D7BC60-7FE4-4579-9EC5-EF649C27D431}"/>
    <cellStyle name="Porcentagem 4 4 2 4" xfId="39567" xr:uid="{4B9C281A-FB3B-490E-91A7-ED05DE4AD2CA}"/>
    <cellStyle name="Porcentagem 4 4 3" xfId="39568" xr:uid="{19D737AC-322D-434A-84DE-954954B493BB}"/>
    <cellStyle name="Porcentagem 4 4 3 2" xfId="39569" xr:uid="{F2F6C65C-2E42-42A3-8BE2-39DEDF7C99B3}"/>
    <cellStyle name="Porcentagem 4 4 3 3" xfId="39570" xr:uid="{0667C607-8997-4F0F-B194-0FA448A5B78C}"/>
    <cellStyle name="Porcentagem 4 4 3 4" xfId="39571" xr:uid="{C01CC3BE-F2AF-4D2A-A318-FB1C71A8F840}"/>
    <cellStyle name="Porcentagem 4 4 4" xfId="39572" xr:uid="{DB8553E2-0C66-4E57-96E7-C77C803B2F4C}"/>
    <cellStyle name="Porcentagem 4 4 5" xfId="39573" xr:uid="{9A20ED63-9727-46C7-A9D8-CFEB225D2ABB}"/>
    <cellStyle name="Porcentagem 4 4 6" xfId="39574" xr:uid="{3AC268F0-48A2-4F09-819A-3B834F76DC14}"/>
    <cellStyle name="Porcentagem 4 5" xfId="39575" xr:uid="{54BD4C48-F161-43DF-8274-65FB5E9C4C67}"/>
    <cellStyle name="Porcentagem 4 5 2" xfId="39576" xr:uid="{79F67A30-CEF8-4E20-93C2-53F42AFDF516}"/>
    <cellStyle name="Porcentagem 4 5 2 2" xfId="39577" xr:uid="{C0C1E3AA-0519-4122-B81F-0343BC411170}"/>
    <cellStyle name="Porcentagem 4 5 2 3" xfId="39578" xr:uid="{5050E33C-8D8E-49B7-BFAB-24F33A1B7C5A}"/>
    <cellStyle name="Porcentagem 4 5 2 4" xfId="39579" xr:uid="{5F0CE6C0-7EF4-4C7F-B2A1-E28AD2EEC5D5}"/>
    <cellStyle name="Porcentagem 4 5 3" xfId="39580" xr:uid="{7592EDBF-EA99-4FD8-8162-ABCA8F9B9B7C}"/>
    <cellStyle name="Porcentagem 4 5 3 2" xfId="39581" xr:uid="{24456FCF-B762-44F7-99E2-E703AA898220}"/>
    <cellStyle name="Porcentagem 4 5 3 3" xfId="39582" xr:uid="{7FE551B5-6D2E-44E0-B1D0-50E972664E3D}"/>
    <cellStyle name="Porcentagem 4 5 3 4" xfId="39583" xr:uid="{6409D91A-878C-4027-A1F6-03A2992C96F2}"/>
    <cellStyle name="Porcentagem 4 5 4" xfId="39584" xr:uid="{0EBC7CF7-F6DA-4F19-B26D-119AE6C9380A}"/>
    <cellStyle name="Porcentagem 4 5 5" xfId="39585" xr:uid="{0B1AB988-A3DE-4743-A06F-52A94CB0E7A5}"/>
    <cellStyle name="Porcentagem 4 5 6" xfId="39586" xr:uid="{79C41E03-DE17-4ACE-94C3-B8FB8AA2C28C}"/>
    <cellStyle name="Porcentagem 4 6" xfId="39587" xr:uid="{9B509F68-D3F0-4695-A6FE-F056B84A54BD}"/>
    <cellStyle name="Porcentagem 4 6 2" xfId="39588" xr:uid="{130F2EA1-7E1F-4B3F-A968-61EBC83FAB6D}"/>
    <cellStyle name="Porcentagem 4 6 2 2" xfId="39589" xr:uid="{429513FB-5457-4D4B-95E8-B1A86A06B61E}"/>
    <cellStyle name="Porcentagem 4 6 2 3" xfId="39590" xr:uid="{3DD46621-DEA5-44CD-8D96-B8ECC4868CE1}"/>
    <cellStyle name="Porcentagem 4 6 2 4" xfId="39591" xr:uid="{2B603B4B-37A2-46E4-87E2-9F6CCF523E64}"/>
    <cellStyle name="Porcentagem 4 6 3" xfId="39592" xr:uid="{F17BBF81-DF34-47B9-9F0E-7AD3E3B7534F}"/>
    <cellStyle name="Porcentagem 4 6 3 2" xfId="39593" xr:uid="{195F1B8F-36B2-46AB-B647-4D0EBC904B4F}"/>
    <cellStyle name="Porcentagem 4 6 3 3" xfId="39594" xr:uid="{4BB9E206-32D9-4F7C-9C4A-EB519F0A5D7A}"/>
    <cellStyle name="Porcentagem 4 6 3 4" xfId="39595" xr:uid="{07B27058-F92B-40C6-B757-DE6C19446F62}"/>
    <cellStyle name="Porcentagem 4 6 4" xfId="39596" xr:uid="{98A86E4D-D970-42A1-ACA5-5AA606231891}"/>
    <cellStyle name="Porcentagem 4 6 5" xfId="39597" xr:uid="{9FC23544-CB64-471C-B8CC-4B06DFA0723A}"/>
    <cellStyle name="Porcentagem 4 6 6" xfId="39598" xr:uid="{01664945-6244-4742-BF41-422275BD3F07}"/>
    <cellStyle name="Porcentagem 4 7" xfId="39599" xr:uid="{9928D263-2A61-45C9-A900-F2F09023D488}"/>
    <cellStyle name="Porcentagem 4 7 2" xfId="39600" xr:uid="{A848C7E6-9683-4F89-8F83-7758A08D235A}"/>
    <cellStyle name="Porcentagem 4 7 2 2" xfId="39601" xr:uid="{E0D8DCBB-1131-4381-903D-6CB1A35A5B6B}"/>
    <cellStyle name="Porcentagem 4 7 2 3" xfId="39602" xr:uid="{FBFFC79F-DA23-40E6-B1C3-CDC8750FBDAF}"/>
    <cellStyle name="Porcentagem 4 7 2 4" xfId="39603" xr:uid="{C9689260-14B7-4224-B175-7FC2BB5D8D58}"/>
    <cellStyle name="Porcentagem 4 7 3" xfId="39604" xr:uid="{19E26632-E217-4CAF-B7ED-85D5FD0B67A0}"/>
    <cellStyle name="Porcentagem 4 7 3 2" xfId="39605" xr:uid="{64A77543-DFE9-4FD4-B393-B7AE1968C567}"/>
    <cellStyle name="Porcentagem 4 7 3 3" xfId="39606" xr:uid="{11551D74-CFD9-400C-9A4C-FCA8AFD9F43E}"/>
    <cellStyle name="Porcentagem 4 7 3 4" xfId="39607" xr:uid="{50BF7FCB-3277-4121-B377-AC1FB9068B2A}"/>
    <cellStyle name="Porcentagem 4 7 4" xfId="39608" xr:uid="{11D58F33-C225-4C6E-B6EF-835F58F71761}"/>
    <cellStyle name="Porcentagem 4 7 5" xfId="39609" xr:uid="{F0DFAA4F-871B-41C7-BFA5-801089FBA64E}"/>
    <cellStyle name="Porcentagem 4 7 6" xfId="39610" xr:uid="{466E0673-9F8E-4750-9931-D5DD0DE63B4D}"/>
    <cellStyle name="Porcentagem 4 8" xfId="39611" xr:uid="{0E3ADBE5-9FA9-4BDF-86ED-FF9FA57DCC6D}"/>
    <cellStyle name="Porcentagem 4 8 2" xfId="39612" xr:uid="{81D2F316-3005-4902-B413-40EF02718AF6}"/>
    <cellStyle name="Porcentagem 4 8 2 2" xfId="39613" xr:uid="{C7A1AC33-F1C7-4450-BC87-4DF6744F37EB}"/>
    <cellStyle name="Porcentagem 4 8 2 3" xfId="39614" xr:uid="{0D82A06D-94D9-47EF-8DB5-F12326554987}"/>
    <cellStyle name="Porcentagem 4 8 2 4" xfId="39615" xr:uid="{BABBDD4F-D9E5-42F5-8992-59E601E42278}"/>
    <cellStyle name="Porcentagem 4 8 3" xfId="39616" xr:uid="{DFFE4FA3-6227-448F-BECB-8D7510F0CA39}"/>
    <cellStyle name="Porcentagem 4 8 3 2" xfId="39617" xr:uid="{7342F2E5-25C7-4833-B69B-30ACC62FF665}"/>
    <cellStyle name="Porcentagem 4 8 3 3" xfId="39618" xr:uid="{38E9F09C-4306-4438-AD1E-1F0D6459A23A}"/>
    <cellStyle name="Porcentagem 4 8 3 4" xfId="39619" xr:uid="{75A28EC8-47E2-4E61-9921-2C1D977EDDCE}"/>
    <cellStyle name="Porcentagem 4 8 4" xfId="39620" xr:uid="{A0E1F653-2442-41EC-BB22-67F5B0451AFE}"/>
    <cellStyle name="Porcentagem 4 8 5" xfId="39621" xr:uid="{BE926C82-3D1B-458A-B7E1-75B54E44CBF5}"/>
    <cellStyle name="Porcentagem 4 8 6" xfId="39622" xr:uid="{5C2F33AB-F92D-403F-BAE1-D98917174BD6}"/>
    <cellStyle name="Porcentagem 4 9" xfId="39623" xr:uid="{8CAD284B-CA18-4177-9159-9FA48448D0E9}"/>
    <cellStyle name="Porcentagem 4 9 2" xfId="39624" xr:uid="{92E94BC0-5A2E-4105-B2E5-C448A54E3A99}"/>
    <cellStyle name="Porcentagem 4 9 2 2" xfId="39625" xr:uid="{BBFD92F3-7502-4193-B2E3-CE7CEB7D09F4}"/>
    <cellStyle name="Porcentagem 4 9 2 3" xfId="39626" xr:uid="{CB6EAABD-EC49-4350-A524-8B96C78481BB}"/>
    <cellStyle name="Porcentagem 4 9 2 4" xfId="39627" xr:uid="{019F6480-427A-44D2-9D96-9782807A9339}"/>
    <cellStyle name="Porcentagem 4 9 3" xfId="39628" xr:uid="{6BB404F3-01CB-4120-9871-CE19F17DB204}"/>
    <cellStyle name="Porcentagem 4 9 3 2" xfId="39629" xr:uid="{DB455572-BB43-4950-8ED6-2314DCD87288}"/>
    <cellStyle name="Porcentagem 4 9 3 3" xfId="39630" xr:uid="{607F36E0-42A3-4E9A-A106-01A2CED4B795}"/>
    <cellStyle name="Porcentagem 4 9 3 4" xfId="39631" xr:uid="{D5C40D5D-F99C-479E-B88C-6F2CB441B390}"/>
    <cellStyle name="Porcentagem 4 9 4" xfId="39632" xr:uid="{06F60175-A889-43D3-BF84-4C7B6A5EE0EF}"/>
    <cellStyle name="Porcentagem 4 9 5" xfId="39633" xr:uid="{CF4210C3-18BE-4BBB-94E2-92271D46CD55}"/>
    <cellStyle name="Porcentagem 4 9 6" xfId="39634" xr:uid="{53D9F82E-9DDF-4CE5-9BF3-1FFC3F7E2B44}"/>
    <cellStyle name="Porcentagem 5" xfId="1139" xr:uid="{23E93D96-1287-44E9-8293-D0F3A4B235A9}"/>
    <cellStyle name="Porcentagem 5 2" xfId="1140" xr:uid="{A400E74D-0E69-46CD-AD31-29793C731483}"/>
    <cellStyle name="Porcentagem 5 2 2" xfId="39635" xr:uid="{1DF90A59-72BA-40C8-8437-96FE3071F283}"/>
    <cellStyle name="Porcentagem 5 3" xfId="39636" xr:uid="{B1D1E244-4290-40E2-ACE4-6E6FE9CF2EE0}"/>
    <cellStyle name="Porcentagem 5 3 2" xfId="39637" xr:uid="{C0E0BB59-5056-49F7-A487-D2A92B8CA54A}"/>
    <cellStyle name="Porcentagem 5 4" xfId="39638" xr:uid="{F89C6562-8423-427B-85F7-E12C37E8D72D}"/>
    <cellStyle name="Porcentagem 5 5" xfId="39639" xr:uid="{60CD07CC-9C54-469A-99CC-308E4DA91A48}"/>
    <cellStyle name="Porcentagem 5 6" xfId="42569" xr:uid="{E5B2C73C-EFFF-4DA4-9DC3-F51C89C82045}"/>
    <cellStyle name="Porcentagem 6" xfId="1141" xr:uid="{B2E186C3-6AD4-4281-9EB6-9E542C2A4B05}"/>
    <cellStyle name="Porcentagem 6 2" xfId="1697" xr:uid="{0AA3DED2-1494-4BF2-AF7F-961D1B0A53DD}"/>
    <cellStyle name="Porcentagem 6 3" xfId="39640" xr:uid="{865083B4-1C00-45CF-8008-FF59CF8DE34E}"/>
    <cellStyle name="Porcentagem 6 4" xfId="39641" xr:uid="{E8F63644-7EB5-4000-93B0-B4AADA19795C}"/>
    <cellStyle name="Porcentagem 7" xfId="1142" xr:uid="{A3E8C1C1-23C7-4227-AF44-4812EBE8D68A}"/>
    <cellStyle name="Porcentagem 7 2" xfId="1502" xr:uid="{8F1D32D5-3B84-41D2-914E-B3FA5BF2464B}"/>
    <cellStyle name="Porcentagem 8" xfId="1143" xr:uid="{D896BF30-D9DE-4A8F-9153-B678AFEAB1DD}"/>
    <cellStyle name="Porcentagem 8 2" xfId="39642" xr:uid="{8823CF5E-915F-4970-B2A5-2C453B1E03B4}"/>
    <cellStyle name="Porcentagem 9" xfId="1144" xr:uid="{29329CF8-7EA9-46E1-8117-6D3C0EB405B1}"/>
    <cellStyle name="Porcentagem 9 2" xfId="43800" xr:uid="{128EE61A-3DEA-45FC-A512-C713679B22BE}"/>
    <cellStyle name="Porcentaje" xfId="39643" xr:uid="{08E28A1A-6BF5-46F7-90C6-60848969C2E9}"/>
    <cellStyle name="Porcentual 2" xfId="1145" xr:uid="{85447151-0544-4D4E-A52F-E6B393700E70}"/>
    <cellStyle name="Porcentual 2 10" xfId="39644" xr:uid="{E505EC5E-82B2-4F03-B6F9-C9CCFC543570}"/>
    <cellStyle name="Porcentual 2 11" xfId="39645" xr:uid="{61E62619-2C9D-4B4D-8132-A9636977DAA3}"/>
    <cellStyle name="Porcentual 2 12" xfId="39646" xr:uid="{A9BA0E72-6A5D-4C00-A4A3-B98ECE83ED95}"/>
    <cellStyle name="Porcentual 2 13" xfId="39647" xr:uid="{EC74F9CB-54E5-4222-BC02-4C26F695EA67}"/>
    <cellStyle name="Porcentual 2 14" xfId="39648" xr:uid="{BC7F103C-4BCE-4C49-A83B-42A6136E2A4A}"/>
    <cellStyle name="Porcentual 2 15" xfId="39649" xr:uid="{2FEEF3A0-ECA1-4798-8F4F-388EF94F7C02}"/>
    <cellStyle name="Porcentual 2 16" xfId="39650" xr:uid="{F6F6EF76-87E1-4C00-83B4-4C714F02F22B}"/>
    <cellStyle name="Porcentual 2 17" xfId="39651" xr:uid="{4E7FA283-2CA2-4410-B976-F1535BE9F5F2}"/>
    <cellStyle name="Porcentual 2 18" xfId="39652" xr:uid="{F3C01E9E-9CB8-4535-921C-0298DA2DCACC}"/>
    <cellStyle name="Porcentual 2 19" xfId="39653" xr:uid="{A290A88B-1AE8-4764-B503-C41B28E059A8}"/>
    <cellStyle name="Porcentual 2 2" xfId="39654" xr:uid="{F54C3198-AE75-4EB2-BE73-F151D81EE5B7}"/>
    <cellStyle name="Porcentual 2 20" xfId="39655" xr:uid="{BF5ED44D-29CE-444A-AF6B-9B811FEB5EB5}"/>
    <cellStyle name="Porcentual 2 21" xfId="39656" xr:uid="{48D17294-D990-49C4-BB4A-51EEC8BB4B53}"/>
    <cellStyle name="Porcentual 2 22" xfId="39657" xr:uid="{60C4F720-0C95-401F-A822-24FB5B59EE7F}"/>
    <cellStyle name="Porcentual 2 23" xfId="39658" xr:uid="{94817662-A4C2-4E42-A1A8-73FC6E1D9273}"/>
    <cellStyle name="Porcentual 2 24" xfId="39659" xr:uid="{FB1BAFCA-CE7E-4199-BE34-305AB30CF329}"/>
    <cellStyle name="Porcentual 2 25" xfId="39660" xr:uid="{6A58FDEC-DE1A-4544-A5CE-0B0EC9228BD7}"/>
    <cellStyle name="Porcentual 2 3" xfId="39661" xr:uid="{C83DA2CF-EBB9-494F-9104-00F1E1D879AB}"/>
    <cellStyle name="Porcentual 2 4" xfId="39662" xr:uid="{25E6130C-D6BD-43B2-85AE-8F06F0C71D25}"/>
    <cellStyle name="Porcentual 2 5" xfId="39663" xr:uid="{CA5A10CF-ED27-4F3D-AB92-B5C5ECA7ED78}"/>
    <cellStyle name="Porcentual 2 6" xfId="39664" xr:uid="{D0925E7E-BE81-459C-AF51-11F7A5E04F97}"/>
    <cellStyle name="Porcentual 2 7" xfId="39665" xr:uid="{C7E66D91-4737-4E25-8468-471FF2D51439}"/>
    <cellStyle name="Porcentual 2 8" xfId="39666" xr:uid="{20200FCC-1F51-45BC-A574-DE70F40DE013}"/>
    <cellStyle name="Porcentual 2 9" xfId="39667" xr:uid="{D0BC946F-6A2F-42AB-8047-36EAF3B1A4A6}"/>
    <cellStyle name="Porcentual 3" xfId="1146" xr:uid="{1DC4C6F9-3DAF-4A35-BC3C-ED89F168D061}"/>
    <cellStyle name="Porcentual 3 10" xfId="39668" xr:uid="{4C719B47-F47E-4B43-BBFE-D55C7786C14F}"/>
    <cellStyle name="Porcentual 3 11" xfId="39669" xr:uid="{C05F1922-C0E9-4F48-B65F-2525E80775C3}"/>
    <cellStyle name="Porcentual 3 12" xfId="39670" xr:uid="{E79B6275-7518-4A38-AFC9-176A9EC4FB84}"/>
    <cellStyle name="Porcentual 3 13" xfId="39671" xr:uid="{3424BD26-9A2E-405F-8DB1-6F2E8B0243BB}"/>
    <cellStyle name="Porcentual 3 14" xfId="39672" xr:uid="{02882D01-AD2E-4904-B7D7-75C6A7C716EE}"/>
    <cellStyle name="Porcentual 3 15" xfId="39673" xr:uid="{EF991158-06E2-4659-9C37-3E5E246DD515}"/>
    <cellStyle name="Porcentual 3 16" xfId="39674" xr:uid="{BF096684-C9E8-46BC-85CF-FDFACE4FC646}"/>
    <cellStyle name="Porcentual 3 17" xfId="39675" xr:uid="{50C64D0B-29F6-412A-8E9F-6C0E756E7D3F}"/>
    <cellStyle name="Porcentual 3 18" xfId="39676" xr:uid="{4D47DF9C-D1C5-456A-B03F-57634A13EE4E}"/>
    <cellStyle name="Porcentual 3 19" xfId="39677" xr:uid="{98787E1A-C7EA-4C82-849A-A5371E604527}"/>
    <cellStyle name="Porcentual 3 2" xfId="39678" xr:uid="{8A1305E8-0A50-4C64-80E0-11FE980A3B59}"/>
    <cellStyle name="Porcentual 3 20" xfId="39679" xr:uid="{3B10300B-C726-4E1A-AFFD-78AEF25ADCDF}"/>
    <cellStyle name="Porcentual 3 21" xfId="39680" xr:uid="{88C7F1C5-2A84-45BA-8598-C48052A2C32E}"/>
    <cellStyle name="Porcentual 3 22" xfId="39681" xr:uid="{5872F5FB-9F79-425D-8936-DAE8A7894BB2}"/>
    <cellStyle name="Porcentual 3 23" xfId="39682" xr:uid="{F58311E5-FAF6-4871-BA28-6B48C97D453D}"/>
    <cellStyle name="Porcentual 3 24" xfId="39683" xr:uid="{9D7F96CE-7ADA-4049-9927-14FADCBF5F59}"/>
    <cellStyle name="Porcentual 3 25" xfId="39684" xr:uid="{B79A010B-EC61-44D8-A792-275D21445042}"/>
    <cellStyle name="Porcentual 3 3" xfId="39685" xr:uid="{9676259C-7B0A-43E9-8B73-A556075C2EF9}"/>
    <cellStyle name="Porcentual 3 4" xfId="39686" xr:uid="{B225440E-D452-4B62-B6A6-B988477418ED}"/>
    <cellStyle name="Porcentual 3 5" xfId="39687" xr:uid="{8F396BB9-FA33-470C-8300-8F6631B8D5A9}"/>
    <cellStyle name="Porcentual 3 6" xfId="39688" xr:uid="{72E7635E-D532-40F5-AEFF-58FD1CAAA245}"/>
    <cellStyle name="Porcentual 3 7" xfId="39689" xr:uid="{7B7B515A-82A4-4756-A98F-E484EA548313}"/>
    <cellStyle name="Porcentual 3 8" xfId="39690" xr:uid="{4775E760-2ABB-4F89-A667-F34E47AC0F55}"/>
    <cellStyle name="Porcentual 3 9" xfId="39691" xr:uid="{DB6ACC47-03F3-4F7F-A650-F5FD4BF51B14}"/>
    <cellStyle name="Porcentual_Cálculo del FC" xfId="1698" xr:uid="{E376D03B-C9C9-40CE-B218-763429CFA21A}"/>
    <cellStyle name="Pourcentage_TEMPTRAN" xfId="39692" xr:uid="{CE69C859-D7F1-447B-9D61-7B527840F6AE}"/>
    <cellStyle name="Premissas" xfId="880" xr:uid="{D44A58C6-2AC5-4417-8B56-F9B8764B01FE}"/>
    <cellStyle name="Premissas 10" xfId="43801" xr:uid="{CB3AF54C-D081-47E6-88F6-72D99259F4B4}"/>
    <cellStyle name="Premissas 11" xfId="43802" xr:uid="{17DC8CAB-17F6-4B4B-8617-949AF8D25EC6}"/>
    <cellStyle name="Premissas 12" xfId="43803" xr:uid="{D26C366D-1F54-40AA-AEDC-2BEB5EF6A99F}"/>
    <cellStyle name="Premissas 13" xfId="43804" xr:uid="{841BF9E7-B4E2-4518-9517-0B6DB6067E73}"/>
    <cellStyle name="Premissas 14" xfId="43805" xr:uid="{ECCF25D0-875A-4D28-AE29-5D6C70604025}"/>
    <cellStyle name="Premissas 15" xfId="43806" xr:uid="{C1CABDD8-18C3-4D0E-9A2D-6D5AF8FB2399}"/>
    <cellStyle name="Premissas 16" xfId="43807" xr:uid="{0B77DED5-23A0-4526-AAF4-5476C83F2199}"/>
    <cellStyle name="Premissas 17" xfId="43808" xr:uid="{A65E6ABA-9A5E-4D64-AE71-A43DA5ABDCAD}"/>
    <cellStyle name="Premissas 18" xfId="43809" xr:uid="{B7F447F7-391D-4581-9A64-3EC708A47925}"/>
    <cellStyle name="Premissas 19" xfId="43810" xr:uid="{5BE803B3-A98F-4F34-9E08-01C656EE1FE8}"/>
    <cellStyle name="Premissas 2" xfId="1147" xr:uid="{F6EA4779-7FDC-4ACB-849F-93DC839387C2}"/>
    <cellStyle name="Premissas 20" xfId="43811" xr:uid="{53725742-4A78-401A-8B4A-A1E4F5563574}"/>
    <cellStyle name="Premissas 21" xfId="43812" xr:uid="{EAB204F6-C87E-4F60-9BC3-53345505B36F}"/>
    <cellStyle name="Premissas 22" xfId="43813" xr:uid="{6C23B75D-48E4-4B1E-9664-C9D5E5A77426}"/>
    <cellStyle name="Premissas 23" xfId="43814" xr:uid="{A72FE532-1287-426F-85B4-F84D6C34DFD3}"/>
    <cellStyle name="Premissas 24" xfId="43815" xr:uid="{81CB9BE6-DA1F-47FD-9717-5A3E1D999297}"/>
    <cellStyle name="Premissas 25" xfId="43816" xr:uid="{1CDD43D2-603E-4304-AE16-06A99E880075}"/>
    <cellStyle name="Premissas 26" xfId="43817" xr:uid="{1F612A50-F969-495E-B711-74D3AAAC70AF}"/>
    <cellStyle name="Premissas 27" xfId="43818" xr:uid="{091E7C28-AEE6-4B44-82E3-A0C5EA26A5AC}"/>
    <cellStyle name="Premissas 28" xfId="43819" xr:uid="{0278D0AB-8D8B-4E50-BE1B-9212CEC69083}"/>
    <cellStyle name="Premissas 3" xfId="39693" xr:uid="{442A4FDC-4195-402C-A07D-1F446220820B}"/>
    <cellStyle name="Premissas 4" xfId="39694" xr:uid="{86145D48-0A3B-4B43-B65C-BB9F287156CF}"/>
    <cellStyle name="Premissas 5" xfId="39695" xr:uid="{D8742E40-4473-4FE1-AF39-2100D454B8CF}"/>
    <cellStyle name="Premissas 6" xfId="39696" xr:uid="{FCDEAFA3-85CB-451D-A52A-BE7C288D456B}"/>
    <cellStyle name="Premissas 7" xfId="39697" xr:uid="{60078258-7961-4157-9AD8-CB65EA6E4EC4}"/>
    <cellStyle name="Premissas 8" xfId="39698" xr:uid="{25080CBE-531E-4A71-AF27-9BFAA37C611F}"/>
    <cellStyle name="Premissas 9" xfId="39699" xr:uid="{CC96806E-616F-424A-9ABE-6D60022E189B}"/>
    <cellStyle name="PrePop Currency (0)" xfId="881" xr:uid="{7145E2E9-04F6-49DE-8D16-11EB7C2BD15E}"/>
    <cellStyle name="PrePop Currency (0) 2" xfId="1148" xr:uid="{AF5BA04A-7763-4542-B3E2-3919F9E9F9AB}"/>
    <cellStyle name="PrePop Currency (0) 3" xfId="39700" xr:uid="{B481C51E-FB5C-48F4-B57A-C58A82E9E531}"/>
    <cellStyle name="PrePop Currency (0)_IRT_Planilha Básica_ v2010_CERRP" xfId="1803" xr:uid="{47EC1FD4-58FD-4EA9-AE24-AEC6AF11EE42}"/>
    <cellStyle name="PrePop Currency (2)" xfId="882" xr:uid="{DE1BD1F9-8FF8-4FA3-85CC-B3AC5B88FADE}"/>
    <cellStyle name="PrePop Units (0)" xfId="883" xr:uid="{F1CD2EAC-CE60-4C7F-B85A-8DD5293957B8}"/>
    <cellStyle name="PrePop Units (0) 2" xfId="1149" xr:uid="{0138BBCE-39CC-4D0E-96F5-0152AEB1690F}"/>
    <cellStyle name="PrePop Units (0) 3" xfId="39701" xr:uid="{86E8C9D1-4757-4CE1-919E-F42772B2C29C}"/>
    <cellStyle name="PrePop Units (0)_IRT_Planilha Básica_ v2010_CERRP" xfId="1804" xr:uid="{26A564DF-EE72-4428-8B4A-4778129C69F9}"/>
    <cellStyle name="PrePop Units (1)" xfId="884" xr:uid="{56EC16F2-266F-4775-8D0D-7A92D94E16E3}"/>
    <cellStyle name="PrePop Units (1) 2" xfId="1150" xr:uid="{E04EBCDF-2D1C-45BC-AF30-717A0D874E09}"/>
    <cellStyle name="PrePop Units (1) 3" xfId="39702" xr:uid="{778F9285-1FFA-4550-9513-064DA94CC3E4}"/>
    <cellStyle name="PrePop Units (1)_IRT_Planilha Básica_ v2010_CERRP" xfId="1805" xr:uid="{59D85136-FEE3-4FAA-984D-084FF4C32064}"/>
    <cellStyle name="PrePop Units (2)" xfId="885" xr:uid="{BAB7CBC4-1003-4882-B591-0D4C03841727}"/>
    <cellStyle name="Price_Body" xfId="39703" xr:uid="{C19293DC-8FB1-487D-9BDD-7EA387BD05AB}"/>
    <cellStyle name="Projeções" xfId="886" xr:uid="{AF2C0AA2-ED17-4304-A3D5-B8A2F4F2448A}"/>
    <cellStyle name="Protected" xfId="39704" xr:uid="{2A145E2E-D902-4BB2-ACAE-2F821DDC1C8F}"/>
    <cellStyle name="PSChar" xfId="39705" xr:uid="{81D66A0E-28E1-4A4E-B4A4-09C26A888C98}"/>
    <cellStyle name="PSDate" xfId="39706" xr:uid="{5BB7855F-BDC4-43B0-B732-2154606A3B89}"/>
    <cellStyle name="PSDec" xfId="39707" xr:uid="{5AA69D1D-A784-4044-80B5-8CBB6A37586A}"/>
    <cellStyle name="PSHeading" xfId="39708" xr:uid="{1846F0CC-F0E0-49F5-802E-A50A86358EDA}"/>
    <cellStyle name="PSInt" xfId="39709" xr:uid="{AECF5A9C-14E7-4536-86DF-FF72211A0F30}"/>
    <cellStyle name="PSSpacer" xfId="39710" xr:uid="{8742233F-2AF0-433D-87FA-0BA04C8179C8}"/>
    <cellStyle name="Punto0" xfId="39711" xr:uid="{18F0902B-AB67-4693-BFFD-15AE8D0CB80D}"/>
    <cellStyle name="Punto0 2" xfId="39712" xr:uid="{5619787C-9E57-4730-B52E-4C374F778F4E}"/>
    <cellStyle name="Punto0 3" xfId="39713" xr:uid="{382E0750-67E1-4EBC-A283-8813105E338E}"/>
    <cellStyle name="Qté calculées" xfId="39714" xr:uid="{386EA29F-5967-419D-B198-C6FA96580EBC}"/>
    <cellStyle name="QTé entrées" xfId="39715" xr:uid="{182D0FB0-1603-4628-8204-8213435AD5A5}"/>
    <cellStyle name="RAMEY" xfId="887" xr:uid="{8934012A-3F85-45E6-9938-FD1421352F37}"/>
    <cellStyle name="Ramey $k" xfId="888" xr:uid="{13681186-CF0A-463C-B41C-0CBAE0DDB0DC}"/>
    <cellStyle name="Ramey $k 2" xfId="39716" xr:uid="{97BE26A5-FE74-4A5C-AB34-020ADCE1A958}"/>
    <cellStyle name="Ramey $k 3" xfId="39717" xr:uid="{486EE201-C807-4630-9A5D-73640DA81EC8}"/>
    <cellStyle name="RAMEY_P&amp;O BKUP" xfId="889" xr:uid="{43E7284C-D69A-4A90-B16A-2440A0D3F1F1}"/>
    <cellStyle name="Red Text" xfId="39718" xr:uid="{070379CD-65FA-4C90-B667-CBC063175AC9}"/>
    <cellStyle name="RM" xfId="39719" xr:uid="{381798E4-143C-49DC-B865-07CB94E9DD73}"/>
    <cellStyle name="RowLevel_1_OUTPUT2" xfId="1151" xr:uid="{20F30FE6-81D9-4AC5-8C34-17E523FE629F}"/>
    <cellStyle name="Saída 10" xfId="39720" xr:uid="{501F6122-7166-49AA-860A-A17B17F7BDAB}"/>
    <cellStyle name="Saída 11" xfId="43820" xr:uid="{317CFC41-103A-4A73-B3DA-FF83AA44AD73}"/>
    <cellStyle name="Saída 12" xfId="890" xr:uid="{5A2253D2-6DF8-4570-BDE4-5A471EB32C2D}"/>
    <cellStyle name="Saída 2" xfId="1152" xr:uid="{D3D4C075-EF0E-45AA-823D-0F2EAECDEDDF}"/>
    <cellStyle name="Saída 2 2" xfId="39721" xr:uid="{1E75F8EC-94E6-4F67-A6B9-FD1A30D0A242}"/>
    <cellStyle name="Saída 2 3" xfId="39722" xr:uid="{384760DB-D394-4B9F-A43B-410F5F717C7B}"/>
    <cellStyle name="Saída 2 4" xfId="39723" xr:uid="{2A198A96-76D0-4497-B0AC-9819F2FF9011}"/>
    <cellStyle name="Saída 3" xfId="1806" xr:uid="{954E2CCB-ECF6-44B4-BE35-5AE09E6BBAEC}"/>
    <cellStyle name="Saída 3 2" xfId="39724" xr:uid="{57509865-569C-4A52-8244-CB969F4B54C2}"/>
    <cellStyle name="Saída 4" xfId="39725" xr:uid="{4BE0FF09-BF67-444A-9B71-23F099C367DE}"/>
    <cellStyle name="Saída 4 2" xfId="39726" xr:uid="{46F7FADB-0544-4269-A876-0D62878EC623}"/>
    <cellStyle name="Saída 5" xfId="39727" xr:uid="{D70B8A41-BFBB-493A-9C54-FDE225F2235D}"/>
    <cellStyle name="Saída 6" xfId="39728" xr:uid="{3BC93A8B-E705-4A37-ADAE-943D225484F0}"/>
    <cellStyle name="Saída 7" xfId="39729" xr:uid="{12DE72D5-C9C0-4D6D-B00A-A51010010AA3}"/>
    <cellStyle name="Saída 8" xfId="39730" xr:uid="{A6EA6EA7-227D-4275-90E8-DFAF801669AA}"/>
    <cellStyle name="Saída 9" xfId="39731" xr:uid="{BCF4B56C-90E6-40D2-9D02-4E17D547D43B}"/>
    <cellStyle name="Salida" xfId="1153" xr:uid="{3F0A95CE-32F0-4BD0-B988-7B4B77F6C695}"/>
    <cellStyle name="Salida 2" xfId="39732" xr:uid="{0E4F09B3-A10D-41FE-8E29-309F706E4A15}"/>
    <cellStyle name="Salida 3" xfId="43821" xr:uid="{9A0F396C-076F-4EB9-BA71-6ED978D70657}"/>
    <cellStyle name="SAN" xfId="1699" xr:uid="{14DBAFA2-704B-4E4D-BBBC-D3DB50D9800B}"/>
    <cellStyle name="SAPBEXaggData" xfId="1700" xr:uid="{10E33E8F-33E5-499A-AD7E-17517D0FEFD6}"/>
    <cellStyle name="SAPBEXaggData 2" xfId="39733" xr:uid="{D6EF2DD0-55F1-4EE4-8B0A-BB4E2ED5FC2B}"/>
    <cellStyle name="SAPBEXaggData 2 2" xfId="39734" xr:uid="{C00ACEFC-BA0F-47AB-BDBC-D72121BB7C85}"/>
    <cellStyle name="SAPBEXaggData 3" xfId="43822" xr:uid="{06504DB2-C61E-4262-90F2-BEEFBF3BD95A}"/>
    <cellStyle name="SAPBEXaggDataEmph" xfId="1701" xr:uid="{63DBE89A-8251-459F-9013-4ED269798372}"/>
    <cellStyle name="SAPBEXaggDataEmph 2" xfId="39735" xr:uid="{064E23C7-3F6A-4154-B7FC-0E687CCBB93F}"/>
    <cellStyle name="SAPBEXaggDataEmph 2 2" xfId="39736" xr:uid="{0E6A5F11-AF7C-4246-99A1-051AD1047A2C}"/>
    <cellStyle name="SAPBEXaggDataEmph 3" xfId="43823" xr:uid="{290BC90C-A24D-407A-AE46-B7D1311AE64D}"/>
    <cellStyle name="SAPBEXaggItem" xfId="1702" xr:uid="{B772C1EC-885E-4136-9C44-C14BD82313FB}"/>
    <cellStyle name="SAPBEXaggItem 2" xfId="39737" xr:uid="{7DD9F5B4-FDC8-40EB-8E91-3FF94F9F5766}"/>
    <cellStyle name="SAPBEXaggItem 2 2" xfId="39738" xr:uid="{DF357280-533D-466E-8136-4F65FEE10A76}"/>
    <cellStyle name="SAPBEXaggItem 3" xfId="43824" xr:uid="{BED8D42F-C8A7-439A-AC16-7A9BB0E80A10}"/>
    <cellStyle name="SAPBEXaggItemX" xfId="1703" xr:uid="{6F8B0391-447E-42B3-8047-C29A4050F1E1}"/>
    <cellStyle name="SAPBEXaggItemX 2" xfId="39739" xr:uid="{C4640AEF-62B6-4657-9E26-43011E82122B}"/>
    <cellStyle name="SAPBEXaggItemX 2 2" xfId="39740" xr:uid="{AAE2DBC7-A345-4BC0-B691-79516249E96E}"/>
    <cellStyle name="SAPBEXaggItemX 3" xfId="43825" xr:uid="{C0D088BA-C949-4173-985D-CA929BD718A5}"/>
    <cellStyle name="SAPBEXchaText" xfId="1704" xr:uid="{0CE75FF8-7766-4CC3-9545-11F9FFEB2F8C}"/>
    <cellStyle name="SAPBEXchaText 2" xfId="39741" xr:uid="{BF3588EA-4939-4BEC-91BA-A1311B775992}"/>
    <cellStyle name="SAPBEXchaText 2 2" xfId="39742" xr:uid="{6AAD6046-CAD9-4FC5-A6B2-0EB9FBB3CA9C}"/>
    <cellStyle name="SAPBEXchaText 3" xfId="39743" xr:uid="{2CE52351-AAB0-4A5D-A21F-291518EF472A}"/>
    <cellStyle name="SAPBEXexcBad7" xfId="1705" xr:uid="{7FFD75C9-069E-444C-82BE-D81D03308530}"/>
    <cellStyle name="SAPBEXexcBad7 2" xfId="39744" xr:uid="{2E6E88B3-D7B5-4292-86A7-CFA31D6544BC}"/>
    <cellStyle name="SAPBEXexcBad7 2 2" xfId="39745" xr:uid="{9EEEBEC2-2149-4D15-BA4B-5EAC9CD7CBD4}"/>
    <cellStyle name="SAPBEXexcBad7 3" xfId="43826" xr:uid="{70B4366D-C457-4C2F-8574-4DF506CAD0FD}"/>
    <cellStyle name="SAPBEXexcBad8" xfId="1706" xr:uid="{A2509B98-7DAB-4281-B746-537012FDA17F}"/>
    <cellStyle name="SAPBEXexcBad8 2" xfId="39746" xr:uid="{AF36AD58-DE2C-46CA-9E1D-5C79166D2B77}"/>
    <cellStyle name="SAPBEXexcBad8 2 2" xfId="39747" xr:uid="{6957AE35-40EB-41E7-B166-A3DF3D3CC805}"/>
    <cellStyle name="SAPBEXexcBad8 3" xfId="43827" xr:uid="{59BE4DF9-B75B-4834-92F5-9A814B126AF3}"/>
    <cellStyle name="SAPBEXexcBad9" xfId="1707" xr:uid="{2326A15D-8135-4B9D-A3AD-A604FBD2F3B6}"/>
    <cellStyle name="SAPBEXexcBad9 2" xfId="39748" xr:uid="{7B19770A-E3FB-472B-9EC7-39850D714049}"/>
    <cellStyle name="SAPBEXexcBad9 2 2" xfId="39749" xr:uid="{D2F4A64F-7D1C-4DC6-B82D-DAA1F9C69C6E}"/>
    <cellStyle name="SAPBEXexcBad9 3" xfId="43828" xr:uid="{710EEF15-9F89-45C4-9CBE-5AFC28C473D9}"/>
    <cellStyle name="SAPBEXexcCritical4" xfId="1708" xr:uid="{A7DC1E87-5AD4-4679-8F51-1500A5F1894C}"/>
    <cellStyle name="SAPBEXexcCritical4 2" xfId="39750" xr:uid="{99044CC2-8E80-4D25-A615-4183823A219A}"/>
    <cellStyle name="SAPBEXexcCritical4 2 2" xfId="39751" xr:uid="{70B6AD69-44EA-4CF6-A09B-C8C252D64FF1}"/>
    <cellStyle name="SAPBEXexcCritical4 3" xfId="43829" xr:uid="{22B15DFC-7FD2-498E-826D-797A6ABAB784}"/>
    <cellStyle name="SAPBEXexcCritical5" xfId="1709" xr:uid="{E73263A9-F6C5-4E5F-9E8F-20CAEDD876A9}"/>
    <cellStyle name="SAPBEXexcCritical5 2" xfId="39752" xr:uid="{58C2095D-C980-407B-BB11-C2EF3CB6E2F7}"/>
    <cellStyle name="SAPBEXexcCritical5 2 2" xfId="39753" xr:uid="{7B10EBF7-64B7-42E8-BAB9-CA8D56B65B9F}"/>
    <cellStyle name="SAPBEXexcCritical5 3" xfId="43830" xr:uid="{B490FE07-DDE9-4E7D-994E-9426CBD02433}"/>
    <cellStyle name="SAPBEXexcCritical6" xfId="1710" xr:uid="{67C4426A-6545-4F0B-B2ED-3AFD53859BFA}"/>
    <cellStyle name="SAPBEXexcCritical6 2" xfId="39754" xr:uid="{E3B42472-4C3C-4618-A59B-ED7A4627A890}"/>
    <cellStyle name="SAPBEXexcCritical6 2 2" xfId="39755" xr:uid="{FB94655B-1948-4585-8FB7-447BC512A0B2}"/>
    <cellStyle name="SAPBEXexcCritical6 3" xfId="43831" xr:uid="{642F3572-3743-4F76-AD07-E608B3CE0A38}"/>
    <cellStyle name="SAPBEXexcGood1" xfId="1711" xr:uid="{7CC35BAB-E4A8-4D2C-9E24-476477FB3546}"/>
    <cellStyle name="SAPBEXexcGood1 2" xfId="39756" xr:uid="{91406C46-D418-4C2A-8F73-B8336EBB6DF4}"/>
    <cellStyle name="SAPBEXexcGood1 2 2" xfId="39757" xr:uid="{1F0DFF2A-B121-48F5-96B5-632EDA2F9FCB}"/>
    <cellStyle name="SAPBEXexcGood1 3" xfId="43832" xr:uid="{3864F80F-057B-401A-99BB-F036F1D13E77}"/>
    <cellStyle name="SAPBEXexcGood2" xfId="1712" xr:uid="{07F073DA-CC79-4080-9BB2-CF0FE2337305}"/>
    <cellStyle name="SAPBEXexcGood2 2" xfId="39758" xr:uid="{AD9E37D2-0810-4644-A6D8-C8C2F4031325}"/>
    <cellStyle name="SAPBEXexcGood2 2 2" xfId="39759" xr:uid="{E6AE6C8A-2B5C-4D78-9733-8A857AEBD7F6}"/>
    <cellStyle name="SAPBEXexcGood2 3" xfId="43833" xr:uid="{E724E7F4-B8A1-4520-988C-F76099637F3B}"/>
    <cellStyle name="SAPBEXexcGood3" xfId="1713" xr:uid="{28389707-6CA7-4BCE-8E47-F4F77534710F}"/>
    <cellStyle name="SAPBEXexcGood3 2" xfId="39760" xr:uid="{D7AAFE6A-1BD0-48E1-8C98-40ED53A8B9A0}"/>
    <cellStyle name="SAPBEXexcGood3 2 2" xfId="39761" xr:uid="{681A0D45-2316-43A6-A6B3-D57D5F0B9B18}"/>
    <cellStyle name="SAPBEXexcGood3 3" xfId="43834" xr:uid="{0B7A5FE0-14AB-405B-8424-D28642CCFC2F}"/>
    <cellStyle name="SAPBEXfilterDrill" xfId="1714" xr:uid="{21A8FC31-B49F-4CE8-9117-C99D10C486EF}"/>
    <cellStyle name="SAPBEXfilterDrill 2" xfId="39762" xr:uid="{13AEC702-5905-44C0-A311-C48DE26FF550}"/>
    <cellStyle name="SAPBEXfilterDrill 2 2" xfId="39763" xr:uid="{A94B5F35-8960-47EC-AB03-1E721A6BFF74}"/>
    <cellStyle name="SAPBEXfilterItem" xfId="1715" xr:uid="{CE582AF9-9455-49D9-895A-EC55649DF452}"/>
    <cellStyle name="SAPBEXfilterItem 2" xfId="39764" xr:uid="{7061741E-3DCC-4ED0-911F-03F1AAA0CEFA}"/>
    <cellStyle name="SAPBEXfilterItem 2 2" xfId="39765" xr:uid="{E012E5D1-444E-4EE8-8284-6BC98760FAC9}"/>
    <cellStyle name="SAPBEXfilterText" xfId="1716" xr:uid="{7956A9E8-0511-4CDC-B6CF-4C1F0AF3CA61}"/>
    <cellStyle name="SAPBEXfilterText 2" xfId="39766" xr:uid="{14432E21-9A68-40BE-A9E4-61C3CC8C1277}"/>
    <cellStyle name="SAPBEXformats" xfId="1717" xr:uid="{375EB6B0-79CA-45D1-8774-9794E70FE97C}"/>
    <cellStyle name="SAPBEXformats 2" xfId="39767" xr:uid="{AE6553DE-F4FD-44B1-B78F-CC79C826E734}"/>
    <cellStyle name="SAPBEXformats 2 2" xfId="39768" xr:uid="{0E1CFBE4-D83A-455D-82F7-E1D4183B7BC1}"/>
    <cellStyle name="SAPBEXformats 3" xfId="43835" xr:uid="{4E5403EB-8A1A-40FA-94F8-5213A6037423}"/>
    <cellStyle name="SAPBEXheaderItem" xfId="1718" xr:uid="{B3CD5BC5-055A-4A0E-951D-B94F7C9983DB}"/>
    <cellStyle name="SAPBEXheaderItem 2" xfId="39769" xr:uid="{4DFE3226-E9EB-437B-BF62-DF9E46DC47F4}"/>
    <cellStyle name="SAPBEXheaderItem 2 2" xfId="39770" xr:uid="{B0325074-BE59-46F3-80C3-1C1C6A56C37D}"/>
    <cellStyle name="SAPBEXheaderText" xfId="1719" xr:uid="{0EF8E742-5160-4275-80DC-B9B917D6D4DD}"/>
    <cellStyle name="SAPBEXheaderText 2" xfId="39771" xr:uid="{37BA8EC0-F32D-4202-94A0-B8138395680D}"/>
    <cellStyle name="SAPBEXheaderText 2 2" xfId="39772" xr:uid="{E56D5DA4-A478-4B33-9B08-33566893A308}"/>
    <cellStyle name="SAPBEXHLevel0" xfId="1720" xr:uid="{95DD3846-1C02-4E8B-A700-B7C6AE93AC89}"/>
    <cellStyle name="SAPBEXHLevel0 2" xfId="39773" xr:uid="{37A4354C-E42F-4A12-A40A-B63424733B02}"/>
    <cellStyle name="SAPBEXHLevel0 2 2" xfId="39774" xr:uid="{DE2ABEFC-A51E-40B0-BFAE-6A0375123256}"/>
    <cellStyle name="SAPBEXHLevel0X" xfId="1721" xr:uid="{0E738DCF-142B-4633-AC2F-9CB368682DBC}"/>
    <cellStyle name="SAPBEXHLevel0X 2" xfId="39775" xr:uid="{0AEDBB8F-0EC1-4ABD-998C-AB2167BA331C}"/>
    <cellStyle name="SAPBEXHLevel0X 2 2" xfId="39776" xr:uid="{20F70F5E-BDFE-4EEE-B160-0E55E11570E9}"/>
    <cellStyle name="SAPBEXHLevel0X 3" xfId="43836" xr:uid="{BC8D76B1-CCA4-48A9-AE6D-3AB620F1EC50}"/>
    <cellStyle name="SAPBEXHLevel1" xfId="1722" xr:uid="{A3F46BDD-D1F4-4C9F-9A2D-41D8C40026B6}"/>
    <cellStyle name="SAPBEXHLevel1 2" xfId="39777" xr:uid="{830F6484-B5AE-4CDB-9A07-E42785389221}"/>
    <cellStyle name="SAPBEXHLevel1 2 2" xfId="39778" xr:uid="{16F5F812-9706-4702-AB65-1095CBE1AB44}"/>
    <cellStyle name="SAPBEXHLevel1X" xfId="1723" xr:uid="{A6D245B6-0450-497D-B8B7-A9E41B09920E}"/>
    <cellStyle name="SAPBEXHLevel1X 2" xfId="39779" xr:uid="{6BB1B7D4-1AC5-4F6C-91D5-48122BFF6BC2}"/>
    <cellStyle name="SAPBEXHLevel1X 2 2" xfId="39780" xr:uid="{54EEDA68-CAB9-4D78-AABE-23B5315C7728}"/>
    <cellStyle name="SAPBEXHLevel1X 3" xfId="43837" xr:uid="{7A8595D9-8622-4A0D-A26C-F154DC4F3A58}"/>
    <cellStyle name="SAPBEXHLevel2" xfId="1724" xr:uid="{4AC01B09-FF8D-409A-8960-F24D85E1C954}"/>
    <cellStyle name="SAPBEXHLevel2 2" xfId="39781" xr:uid="{37883526-C562-476D-ABFC-B3E1AA9E955E}"/>
    <cellStyle name="SAPBEXHLevel2 2 2" xfId="39782" xr:uid="{2F68C674-083C-435D-AC7C-F2C938F530E6}"/>
    <cellStyle name="SAPBEXHLevel2X" xfId="1725" xr:uid="{24544832-3DBC-4131-A886-FF602BCB0686}"/>
    <cellStyle name="SAPBEXHLevel2X 2" xfId="39783" xr:uid="{19F31F5C-8C07-46B8-B6E8-E3BD41071BEA}"/>
    <cellStyle name="SAPBEXHLevel2X 2 2" xfId="39784" xr:uid="{BE5158B2-7F40-4D1A-B80D-B2ED12A36B2D}"/>
    <cellStyle name="SAPBEXHLevel2X 3" xfId="43838" xr:uid="{D07D010F-6438-45DD-886D-B1EC77882C18}"/>
    <cellStyle name="SAPBEXHLevel3" xfId="1726" xr:uid="{D9F91833-4425-4A1E-9395-4D789263AF6F}"/>
    <cellStyle name="SAPBEXHLevel3 2" xfId="39785" xr:uid="{38E9D591-413B-4EFB-B6F1-7C921C801EE0}"/>
    <cellStyle name="SAPBEXHLevel3 2 2" xfId="39786" xr:uid="{6B28322E-E9E4-4DEA-9B3C-FAB99AFB4E83}"/>
    <cellStyle name="SAPBEXHLevel3 3" xfId="43839" xr:uid="{63A89063-2ED4-4A04-8D40-BFA63A4BF07E}"/>
    <cellStyle name="SAPBEXHLevel3X" xfId="1727" xr:uid="{4F0A07FF-ECF1-4E6E-B0D2-E16521D3B13C}"/>
    <cellStyle name="SAPBEXHLevel3X 2" xfId="39787" xr:uid="{BF41250E-A801-4CBA-8861-0D43A5C46EDA}"/>
    <cellStyle name="SAPBEXHLevel3X 2 2" xfId="39788" xr:uid="{CC2BB56B-1F78-43E3-9590-645D545173AA}"/>
    <cellStyle name="SAPBEXHLevel3X 3" xfId="43840" xr:uid="{326E0047-D2E5-4F05-B261-789704B078B1}"/>
    <cellStyle name="SAPBEXinputData" xfId="39789" xr:uid="{7A0EC667-1E70-405E-8FD9-AC7C6E143B89}"/>
    <cellStyle name="SAPBEXresData" xfId="1728" xr:uid="{F77A4A79-7479-44D4-A356-4F3DF9964C17}"/>
    <cellStyle name="SAPBEXresData 2" xfId="39790" xr:uid="{D4AADC67-C3FE-4315-ADF4-D1566579307D}"/>
    <cellStyle name="SAPBEXresData 2 2" xfId="39791" xr:uid="{A8835275-B722-4B84-A623-3C979045EDCC}"/>
    <cellStyle name="SAPBEXresData 3" xfId="43841" xr:uid="{F013BFEC-B493-4C8F-8DFC-6FCE28CEA392}"/>
    <cellStyle name="SAPBEXresDataEmph" xfId="1729" xr:uid="{3C30485F-A2CA-4564-8210-7FBF1A648027}"/>
    <cellStyle name="SAPBEXresDataEmph 2" xfId="39792" xr:uid="{57B7DDEC-6C8B-49D9-B0A1-EAC86A8D8367}"/>
    <cellStyle name="SAPBEXresDataEmph 2 2" xfId="39793" xr:uid="{4865CADE-97AB-42EE-895F-AF70B8E8B1A2}"/>
    <cellStyle name="SAPBEXresDataEmph 3" xfId="43842" xr:uid="{4DF29F73-6ACC-4101-9E4A-5CB07E332295}"/>
    <cellStyle name="SAPBEXresItem" xfId="1730" xr:uid="{391F57C9-345E-4EAD-900D-B9E41102E990}"/>
    <cellStyle name="SAPBEXresItem 2" xfId="39794" xr:uid="{F808ADC9-6C25-43DB-A1AC-8C5F811421A8}"/>
    <cellStyle name="SAPBEXresItem 2 2" xfId="39795" xr:uid="{6C8B391B-BF4C-4AE7-9E9D-9E3CB1374F17}"/>
    <cellStyle name="SAPBEXresItem 3" xfId="43843" xr:uid="{42655169-0A79-4C12-B396-ED5175FC289B}"/>
    <cellStyle name="SAPBEXresItemX" xfId="1731" xr:uid="{F9199B2E-AB50-4C1B-B926-E09F5712B646}"/>
    <cellStyle name="SAPBEXresItemX 2" xfId="39796" xr:uid="{D10568A9-6263-4591-BF40-08849B641BB0}"/>
    <cellStyle name="SAPBEXresItemX 2 2" xfId="39797" xr:uid="{FFF3D3AD-C87F-4E81-BBF4-CB7103F16B4C}"/>
    <cellStyle name="SAPBEXresItemX 3" xfId="43844" xr:uid="{8EFD9625-E09F-48E3-A00A-2B009B225722}"/>
    <cellStyle name="SAPBEXstdData" xfId="1732" xr:uid="{7ADBC687-322D-43C8-A25B-A3086069EF5E}"/>
    <cellStyle name="SAPBEXstdData 2" xfId="39798" xr:uid="{0EE798DA-FD1A-44AA-87BD-8F997F07EFCB}"/>
    <cellStyle name="SAPBEXstdData 2 2" xfId="39799" xr:uid="{A480CCDF-6076-49BE-8612-33CAB6AFF9A4}"/>
    <cellStyle name="SAPBEXstdDataEmph" xfId="1733" xr:uid="{50D98905-AD97-43C9-A3F6-160A66CA1966}"/>
    <cellStyle name="SAPBEXstdDataEmph 2" xfId="39800" xr:uid="{6E5DD867-906E-4A3D-A1CD-BBEE14C86A61}"/>
    <cellStyle name="SAPBEXstdDataEmph 2 2" xfId="39801" xr:uid="{4DA6EB9B-2A5F-4A7D-BFF6-68CE9CCF802E}"/>
    <cellStyle name="SAPBEXstdDataEmph 3" xfId="43845" xr:uid="{6BDF2CA6-1F3B-43A4-91F0-CF293BB86A60}"/>
    <cellStyle name="SAPBEXstdItem" xfId="1734" xr:uid="{F731FA2C-D6E7-46BF-A88A-F6B2A084D416}"/>
    <cellStyle name="SAPBEXstdItem 2" xfId="39802" xr:uid="{A2703E1D-6780-42FF-9380-006326144C69}"/>
    <cellStyle name="SAPBEXstdItem 2 2" xfId="39803" xr:uid="{69595796-1E65-43CB-B765-56487B3B17BD}"/>
    <cellStyle name="SAPBEXstdItem 3" xfId="39804" xr:uid="{88361CE4-1D72-48CD-B851-475D1B179038}"/>
    <cellStyle name="SAPBEXstdItem 4" xfId="39805" xr:uid="{278067DE-4FCA-43F9-A354-CD1D90E09E8B}"/>
    <cellStyle name="SAPBEXstdItemX" xfId="1735" xr:uid="{829AB057-8562-4A79-9753-49C854795EC5}"/>
    <cellStyle name="SAPBEXstdItemX 2" xfId="39806" xr:uid="{DD244703-0344-4E8B-85A6-3651878F19E8}"/>
    <cellStyle name="SAPBEXstdItemX 2 2" xfId="39807" xr:uid="{0FC40221-B4D7-413D-BA95-22DAC06C553E}"/>
    <cellStyle name="SAPBEXtitle" xfId="1736" xr:uid="{957787E5-4FF0-4898-AF42-3880CB70D73B}"/>
    <cellStyle name="SAPBEXtitle 2" xfId="39808" xr:uid="{0A2CD448-630E-4B60-A616-5D4F56916D0D}"/>
    <cellStyle name="SAPBEXtitle 2 2" xfId="39809" xr:uid="{4824CD16-5167-43D6-893E-186B96DEE26F}"/>
    <cellStyle name="SAPBEXundefined" xfId="1737" xr:uid="{E4791162-67F4-4D8F-B06D-41F670EF34E2}"/>
    <cellStyle name="SAPBEXundefined 2" xfId="39810" xr:uid="{2D0C985E-92EB-436C-9729-7C478FBC0C8D}"/>
    <cellStyle name="SAPBEXundefined 2 2" xfId="39811" xr:uid="{DFCEC9BC-CCF1-41B4-B073-F89818045439}"/>
    <cellStyle name="SAPBEXundefined 2 2 2" xfId="39812" xr:uid="{408592E9-2834-4722-AB67-FD3393FFEC6E}"/>
    <cellStyle name="SAPBEXundefined 2 2 3" xfId="39813" xr:uid="{3965A21D-D831-4460-A876-2F27ED834524}"/>
    <cellStyle name="SAPBEXundefined 2 3" xfId="39814" xr:uid="{973B3359-BA54-4E27-A182-9C23DF5D9A4E}"/>
    <cellStyle name="SAPBEXundefined 3" xfId="39815" xr:uid="{41320BE4-D37E-4154-B30B-FE891277B26E}"/>
    <cellStyle name="SAPOutput" xfId="39816" xr:uid="{C70BAED7-576F-43F9-9D4C-C7C55D9E5B81}"/>
    <cellStyle name="SAPOutput 2" xfId="39817" xr:uid="{84883CC7-1071-4610-A575-2750E58EAAE8}"/>
    <cellStyle name="SAPOutput 3" xfId="39818" xr:uid="{6E42E484-B326-400C-A66E-E61EF425F9DF}"/>
    <cellStyle name="Sep. milhar [0]" xfId="891" xr:uid="{0E61F163-3F34-4123-9668-3FE4BC429623}"/>
    <cellStyle name="Sep. milhar [0] 2" xfId="39819" xr:uid="{698EAD7B-5BE8-41AC-9BAF-8E34608C6057}"/>
    <cellStyle name="Separador de m" xfId="892" xr:uid="{E193887F-3B8C-4363-A67A-AF068093E2AD}"/>
    <cellStyle name="Separador de m 2" xfId="39820" xr:uid="{D239AB63-9347-4A3F-B9D2-8B339F584005}"/>
    <cellStyle name="Separador de m 3" xfId="39821" xr:uid="{BF5B04B0-7133-4CD5-86A5-46C399B8E5A0}"/>
    <cellStyle name="Separador de milhares 10" xfId="932" xr:uid="{C3E49B5D-35CD-4DF6-BE69-DC1FCE310B31}"/>
    <cellStyle name="Separador de milhares 10 2" xfId="39822" xr:uid="{9EAB89B1-FE06-4A5E-8723-9F110D302243}"/>
    <cellStyle name="Separador de milhares 10 2 2" xfId="39823" xr:uid="{9CE989F7-3F91-4FE5-A436-5EE731193B35}"/>
    <cellStyle name="Separador de milhares 10 3" xfId="43846" xr:uid="{4519C9F8-55C0-44A3-9017-37740C57B867}"/>
    <cellStyle name="Separador de milhares 11" xfId="1154" xr:uid="{88029217-24D9-44D7-AEFC-53DDE0896B8E}"/>
    <cellStyle name="Separador de milhares 11 2" xfId="39824" xr:uid="{2EAFAF95-0274-4D1D-9A65-CCF5E0CA5255}"/>
    <cellStyle name="Separador de milhares 11 2 2" xfId="43847" xr:uid="{F697F8B3-1DDB-4165-9DF3-40588778B40B}"/>
    <cellStyle name="Separador de milhares 11 3" xfId="43848" xr:uid="{B655F531-93F7-4E56-9B7F-6A5B44FD281E}"/>
    <cellStyle name="Separador de milhares 12" xfId="1155" xr:uid="{5106C142-D570-4B13-8612-D1FB243A9C97}"/>
    <cellStyle name="Separador de milhares 13" xfId="1156" xr:uid="{D20ECED2-A6B5-4450-B132-1087B5089D57}"/>
    <cellStyle name="Separador de milhares 13 2" xfId="39825" xr:uid="{EB787EC6-DB0C-4877-83E2-81EE72B75C27}"/>
    <cellStyle name="Separador de milhares 13 2 2" xfId="43849" xr:uid="{7B462227-C25D-4E55-BB03-C8CA295826D1}"/>
    <cellStyle name="Separador de milhares 13 3" xfId="43850" xr:uid="{ED686A6F-6FF8-450F-981A-17778B3A123A}"/>
    <cellStyle name="Separador de milhares 14" xfId="1738" xr:uid="{0BC4B2D0-A8F1-48D6-968B-E42588D8D16C}"/>
    <cellStyle name="Separador de milhares 14 2" xfId="39826" xr:uid="{2E0F5D84-0AFE-4B19-9838-B599BFB9578A}"/>
    <cellStyle name="Separador de milhares 147" xfId="39827" xr:uid="{6A9A0AD1-D236-4F5E-B76D-C0A10CA3517D}"/>
    <cellStyle name="Separador de milhares 15" xfId="39828" xr:uid="{F1001F3A-814C-447A-994D-739BF8D27BD4}"/>
    <cellStyle name="Separador de milhares 15 2" xfId="39829" xr:uid="{B71436E6-AC54-44A5-BF68-F25F446B4BA6}"/>
    <cellStyle name="Separador de milhares 16" xfId="39830" xr:uid="{12235ED6-EE41-49A1-9D80-41F843A425CD}"/>
    <cellStyle name="Separador de milhares 16 2" xfId="39831" xr:uid="{2EC3801F-8C41-4129-8075-1A3DEF4CB42E}"/>
    <cellStyle name="Separador de milhares 16 2 2" xfId="43851" xr:uid="{E082A100-F22B-4AD7-996B-CB9417A8F37E}"/>
    <cellStyle name="Separador de milhares 16 3" xfId="43852" xr:uid="{9509B8BC-C751-4F90-9B91-97236BD46F5E}"/>
    <cellStyle name="Separador de milhares 17" xfId="42542" xr:uid="{BC73636B-5645-4534-AD17-8493852792CC}"/>
    <cellStyle name="Separador de milhares 17 2" xfId="43959" xr:uid="{053CA11F-C6CE-498D-9DA0-C78AEF1DFF0B}"/>
    <cellStyle name="Separador de milhares 17 3" xfId="43960" xr:uid="{E1E5FCDF-F9BB-4308-880E-2DD8F68E8261}"/>
    <cellStyle name="Separador de milhares 18" xfId="39832" xr:uid="{01F6C18B-3A20-491E-83E8-2236472DC902}"/>
    <cellStyle name="Separador de milhares 18 2" xfId="43853" xr:uid="{4C22ED84-078F-4F3C-9F40-3D4B0247FA87}"/>
    <cellStyle name="Separador de milhares 19" xfId="43854" xr:uid="{D0153890-D271-43B8-8BDA-60EA0855344E}"/>
    <cellStyle name="Separador de milhares 19 2" xfId="43855" xr:uid="{C4D9C062-9158-4B47-8977-812EF2BAD5CE}"/>
    <cellStyle name="Separador de milhares 19 2 2" xfId="43856" xr:uid="{2055FF5D-0C57-4D74-B04D-6FC76A83A7F6}"/>
    <cellStyle name="Separador de milhares 19 3" xfId="43857" xr:uid="{A149946D-66AC-471C-B71B-04E247EE49C9}"/>
    <cellStyle name="Separador de milhares 2" xfId="894" xr:uid="{E502894B-BD8F-4152-A871-CE2F2675B801}"/>
    <cellStyle name="Separador de milhares 2 10" xfId="39833" xr:uid="{3112BA37-1519-4C82-98B3-73FAEDF2C9DC}"/>
    <cellStyle name="Separador de milhares 2 10 10" xfId="39834" xr:uid="{6A7D5A07-04D5-44E7-89A0-059D161B1F8A}"/>
    <cellStyle name="Separador de milhares 2 10 11" xfId="39835" xr:uid="{81CD9991-6061-4E90-896F-12840068C316}"/>
    <cellStyle name="Separador de milhares 2 10 12" xfId="39836" xr:uid="{97F392CA-E51B-44E3-8F10-727928273364}"/>
    <cellStyle name="Separador de milhares 2 10 13" xfId="39837" xr:uid="{E1F7C6A9-7117-45C2-AE80-CC6DDA821510}"/>
    <cellStyle name="Separador de milhares 2 10 14" xfId="39838" xr:uid="{35DD6514-86B1-4C5A-AB3D-7D90E2A126BF}"/>
    <cellStyle name="Separador de milhares 2 10 15" xfId="43967" xr:uid="{99B40173-B93B-4426-B5A3-823CD7D75B6A}"/>
    <cellStyle name="Separador de milhares 2 10 2" xfId="39839" xr:uid="{6E06C852-F4FC-4DC9-88DC-57AA1587BC24}"/>
    <cellStyle name="Separador de milhares 2 10 2 2" xfId="39840" xr:uid="{7F8030E1-E5D8-4B9B-83C7-EB05CB17CF9F}"/>
    <cellStyle name="Separador de milhares 2 10 2 3" xfId="39841" xr:uid="{C3FD6E4C-CF07-4CAF-AB1E-6AD11F598F1F}"/>
    <cellStyle name="Separador de milhares 2 10 2 4" xfId="39842" xr:uid="{A7728C9D-20BF-48BC-8DE4-3682C87669FD}"/>
    <cellStyle name="Separador de milhares 2 10 2 5" xfId="39843" xr:uid="{6BB52EF6-1FF6-4A71-A073-6691A7F81641}"/>
    <cellStyle name="Separador de milhares 2 10 2 6" xfId="39844" xr:uid="{35FC6FD9-A148-43D1-83B8-9EB37C1D5DE9}"/>
    <cellStyle name="Separador de milhares 2 10 3" xfId="39845" xr:uid="{3F5C564E-816B-4A85-8DA6-30175BEEDB11}"/>
    <cellStyle name="Separador de milhares 2 10 3 2" xfId="39846" xr:uid="{F766E081-5B05-4FED-A0F2-3712CBDCFA91}"/>
    <cellStyle name="Separador de milhares 2 10 3 3" xfId="39847" xr:uid="{043DBC9D-6E9D-4A8F-BA64-1FBAAF48CB47}"/>
    <cellStyle name="Separador de milhares 2 10 3 4" xfId="39848" xr:uid="{190E8621-3681-45E3-944B-B609FF890699}"/>
    <cellStyle name="Separador de milhares 2 10 3 5" xfId="39849" xr:uid="{C6370355-048C-4FAD-91FB-731FF3F291FB}"/>
    <cellStyle name="Separador de milhares 2 10 3 6" xfId="39850" xr:uid="{4E80451A-E4D1-40BB-8F34-54C2ABA12FF6}"/>
    <cellStyle name="Separador de milhares 2 10 4" xfId="39851" xr:uid="{580DBC2F-D418-4461-A0AE-0AAEAC0D91EB}"/>
    <cellStyle name="Separador de milhares 2 10 4 2" xfId="39852" xr:uid="{E242161C-3C24-4CA2-983A-50444279F267}"/>
    <cellStyle name="Separador de milhares 2 10 4 3" xfId="39853" xr:uid="{C30BFDA7-8D9C-4C29-A15C-50507AC02ADE}"/>
    <cellStyle name="Separador de milhares 2 10 4 4" xfId="39854" xr:uid="{1438FB4D-7EFA-4D06-93ED-174D3F857FED}"/>
    <cellStyle name="Separador de milhares 2 10 4 5" xfId="39855" xr:uid="{D5D2F3B5-E3A1-4F4A-91CF-D608A7558FF5}"/>
    <cellStyle name="Separador de milhares 2 10 4 6" xfId="39856" xr:uid="{7A98FB65-97B7-4218-8E52-40A391183AF6}"/>
    <cellStyle name="Separador de milhares 2 10 5" xfId="39857" xr:uid="{8CE72370-95F6-4A2B-8982-A770E4AAB790}"/>
    <cellStyle name="Separador de milhares 2 10 5 2" xfId="39858" xr:uid="{11E3C133-B781-4CC8-9063-8DD873C4218F}"/>
    <cellStyle name="Separador de milhares 2 10 5 3" xfId="39859" xr:uid="{B39EA199-773E-4365-9194-8B492E56CBAC}"/>
    <cellStyle name="Separador de milhares 2 10 5 4" xfId="39860" xr:uid="{F0FC2FE5-1E3C-4C7E-BA42-4061D87CC675}"/>
    <cellStyle name="Separador de milhares 2 10 5 5" xfId="39861" xr:uid="{011B9278-DACC-4CDF-9A40-BB15F8724D15}"/>
    <cellStyle name="Separador de milhares 2 10 5 6" xfId="39862" xr:uid="{35301AD0-346C-416F-9D4C-C82B5650FB30}"/>
    <cellStyle name="Separador de milhares 2 10 6" xfId="39863" xr:uid="{C171B511-9C98-4438-9A82-3A3C8FA5CFDB}"/>
    <cellStyle name="Separador de milhares 2 10 6 2" xfId="39864" xr:uid="{C51CC3E2-5995-4465-A3C6-F321ECB004F7}"/>
    <cellStyle name="Separador de milhares 2 10 6 3" xfId="39865" xr:uid="{1D261249-4FA2-44ED-9A22-BF403D81DF3F}"/>
    <cellStyle name="Separador de milhares 2 10 6 4" xfId="39866" xr:uid="{9E08EEDF-BE19-4F5B-9868-51FCB442A8B4}"/>
    <cellStyle name="Separador de milhares 2 10 6 5" xfId="39867" xr:uid="{86DC8740-2374-4513-A6B9-D7112C605C66}"/>
    <cellStyle name="Separador de milhares 2 10 6 6" xfId="39868" xr:uid="{189B7AB7-1B38-4BE1-BD50-AD80AA501EB4}"/>
    <cellStyle name="Separador de milhares 2 10 7" xfId="39869" xr:uid="{E0A127B9-2F22-4F18-8EDC-BA6E88D78C72}"/>
    <cellStyle name="Separador de milhares 2 10 7 2" xfId="39870" xr:uid="{1218AEEC-873F-4A14-822F-457A2E8654B6}"/>
    <cellStyle name="Separador de milhares 2 10 7 3" xfId="39871" xr:uid="{4B7B0343-6781-42DE-BFFF-8FDBCAECB6FE}"/>
    <cellStyle name="Separador de milhares 2 10 7 4" xfId="39872" xr:uid="{6A9C6A52-B516-471B-AB91-166554B46216}"/>
    <cellStyle name="Separador de milhares 2 10 7 5" xfId="39873" xr:uid="{4BFF7CB2-02FF-4F42-88B9-3FE75BEC77C2}"/>
    <cellStyle name="Separador de milhares 2 10 7 6" xfId="39874" xr:uid="{F4DC411B-8BF0-421E-9B0B-6121CFD81EFB}"/>
    <cellStyle name="Separador de milhares 2 10 8" xfId="39875" xr:uid="{F5FB7A20-A250-4ECB-A5B3-FC9EF3AB17CC}"/>
    <cellStyle name="Separador de milhares 2 10 8 2" xfId="39876" xr:uid="{9DD9C005-8B82-484B-8888-E4747BBA5534}"/>
    <cellStyle name="Separador de milhares 2 10 8 3" xfId="39877" xr:uid="{50D569B6-72C8-4C47-AEE9-463FD434BD2F}"/>
    <cellStyle name="Separador de milhares 2 10 8 4" xfId="39878" xr:uid="{B3EC8E18-535C-465B-BB7C-2C3A81774671}"/>
    <cellStyle name="Separador de milhares 2 10 8 5" xfId="39879" xr:uid="{A0900AD5-B4C3-4EDA-94A8-D3A7B60129A3}"/>
    <cellStyle name="Separador de milhares 2 10 8 6" xfId="39880" xr:uid="{D25F3CAE-38BE-4435-B7BE-F0227C010532}"/>
    <cellStyle name="Separador de milhares 2 10 9" xfId="39881" xr:uid="{59FB0CC1-BCAB-4A5B-97B6-E43DF27D2DCF}"/>
    <cellStyle name="Separador de milhares 2 11" xfId="39882" xr:uid="{6FA076A3-854F-4AE9-8F0A-D683D17A545A}"/>
    <cellStyle name="Separador de milhares 2 11 10" xfId="39883" xr:uid="{9DB94914-8368-4503-9CF0-BF9A41A90F42}"/>
    <cellStyle name="Separador de milhares 2 11 11" xfId="39884" xr:uid="{B6215676-4AAC-4BDE-86B8-E734D8316771}"/>
    <cellStyle name="Separador de milhares 2 11 12" xfId="39885" xr:uid="{346C94C3-62CB-43B8-85D7-6CD24F6B2908}"/>
    <cellStyle name="Separador de milhares 2 11 13" xfId="39886" xr:uid="{0088D4CF-B771-4059-8358-A8E67BD98D60}"/>
    <cellStyle name="Separador de milhares 2 11 14" xfId="39887" xr:uid="{3AFA9440-0BE2-4D5B-871E-2CFDD56082F9}"/>
    <cellStyle name="Separador de milhares 2 11 2" xfId="39888" xr:uid="{F151B206-3D66-477A-B065-AF8494999765}"/>
    <cellStyle name="Separador de milhares 2 11 2 2" xfId="39889" xr:uid="{062971B4-366A-464D-8234-56C151C852C0}"/>
    <cellStyle name="Separador de milhares 2 11 2 3" xfId="39890" xr:uid="{D8B783CB-07A7-464D-A7CE-D8286CBDFCB9}"/>
    <cellStyle name="Separador de milhares 2 11 2 4" xfId="39891" xr:uid="{6E23F4D4-AFC4-4131-86CC-E8DC218435A7}"/>
    <cellStyle name="Separador de milhares 2 11 2 5" xfId="39892" xr:uid="{C7620228-DB6F-4D04-8A28-4FE58DAA71D9}"/>
    <cellStyle name="Separador de milhares 2 11 2 6" xfId="39893" xr:uid="{3B0F9E86-DCBD-4B10-810D-3C1936C010A7}"/>
    <cellStyle name="Separador de milhares 2 11 3" xfId="39894" xr:uid="{9E9DFE11-4389-48BF-B1BD-272095189204}"/>
    <cellStyle name="Separador de milhares 2 11 3 2" xfId="39895" xr:uid="{617B9793-C47C-44FF-8DF2-29861E4897C0}"/>
    <cellStyle name="Separador de milhares 2 11 3 3" xfId="39896" xr:uid="{C27BBD71-31AB-4E9E-BAE1-2049DEAA76B0}"/>
    <cellStyle name="Separador de milhares 2 11 3 4" xfId="39897" xr:uid="{C4A66344-8B54-4974-BB0E-AF051951D7AD}"/>
    <cellStyle name="Separador de milhares 2 11 3 5" xfId="39898" xr:uid="{1ADE504F-C8BC-4DEF-8FC8-D63FB0B4EB1C}"/>
    <cellStyle name="Separador de milhares 2 11 3 6" xfId="39899" xr:uid="{FBC87727-03D7-4CAA-AEF0-109B2D81B120}"/>
    <cellStyle name="Separador de milhares 2 11 4" xfId="39900" xr:uid="{B0045972-1097-41BC-A641-A5F047950114}"/>
    <cellStyle name="Separador de milhares 2 11 4 2" xfId="39901" xr:uid="{7282A564-4B82-4746-8777-72FC668F7641}"/>
    <cellStyle name="Separador de milhares 2 11 4 3" xfId="39902" xr:uid="{741F9E99-2B1A-4D88-91F4-50EF62BB7F40}"/>
    <cellStyle name="Separador de milhares 2 11 4 4" xfId="39903" xr:uid="{2A65CD2B-0298-44E0-8EA4-DA1C1A61EF26}"/>
    <cellStyle name="Separador de milhares 2 11 4 5" xfId="39904" xr:uid="{8232AF21-1124-41C8-BE3D-67975AA1C58C}"/>
    <cellStyle name="Separador de milhares 2 11 4 6" xfId="39905" xr:uid="{4089A3B2-6FE1-497E-AEBA-0C738E6F39AB}"/>
    <cellStyle name="Separador de milhares 2 11 5" xfId="39906" xr:uid="{38D90E6B-2E9E-49C7-BE98-90F9EDD501C9}"/>
    <cellStyle name="Separador de milhares 2 11 5 2" xfId="39907" xr:uid="{F3B3FFFA-AADB-4B4E-9E86-756D8BB37D0A}"/>
    <cellStyle name="Separador de milhares 2 11 5 3" xfId="39908" xr:uid="{89FEB02B-3668-4565-A89B-2BE0B3009A29}"/>
    <cellStyle name="Separador de milhares 2 11 5 4" xfId="39909" xr:uid="{A5AACE68-F17D-42EB-8E18-83B58EF2B32B}"/>
    <cellStyle name="Separador de milhares 2 11 5 5" xfId="39910" xr:uid="{9CEC0C7E-49CD-448D-924D-8F163141125C}"/>
    <cellStyle name="Separador de milhares 2 11 5 6" xfId="39911" xr:uid="{1F703983-9859-4A57-92BB-A20DFF0FF75F}"/>
    <cellStyle name="Separador de milhares 2 11 6" xfId="39912" xr:uid="{26901E5C-A1A4-4D6A-BEC0-6347DC2D5E0C}"/>
    <cellStyle name="Separador de milhares 2 11 6 2" xfId="39913" xr:uid="{260211D9-ED23-4B88-B24D-F91A1E98C365}"/>
    <cellStyle name="Separador de milhares 2 11 6 3" xfId="39914" xr:uid="{5974E2F9-EB1F-491B-8227-DE596E4B4A44}"/>
    <cellStyle name="Separador de milhares 2 11 6 4" xfId="39915" xr:uid="{8D043463-96EF-41E3-BCB0-52B40B0482AF}"/>
    <cellStyle name="Separador de milhares 2 11 6 5" xfId="39916" xr:uid="{F4A2F6F2-563B-4ACD-9645-C1CD370F5B26}"/>
    <cellStyle name="Separador de milhares 2 11 6 6" xfId="39917" xr:uid="{238E7CAA-B605-4EBF-B3FC-F744DF488EDA}"/>
    <cellStyle name="Separador de milhares 2 11 7" xfId="39918" xr:uid="{223D88AF-3B68-49A7-BD1B-D643781F8B29}"/>
    <cellStyle name="Separador de milhares 2 11 7 2" xfId="39919" xr:uid="{BB7262A6-7613-4067-8B64-3531E127A9D7}"/>
    <cellStyle name="Separador de milhares 2 11 7 3" xfId="39920" xr:uid="{E2735E65-2B46-4130-A168-22BAF83CE357}"/>
    <cellStyle name="Separador de milhares 2 11 7 4" xfId="39921" xr:uid="{DC7B013D-9779-4E40-AECC-041B82B4F484}"/>
    <cellStyle name="Separador de milhares 2 11 7 5" xfId="39922" xr:uid="{58FFB776-CD6E-4179-B393-845084F2D116}"/>
    <cellStyle name="Separador de milhares 2 11 7 6" xfId="39923" xr:uid="{BE6E00AA-CAF1-4F49-8D25-1FF121187AAB}"/>
    <cellStyle name="Separador de milhares 2 11 8" xfId="39924" xr:uid="{0DAFDF3B-0D87-4F04-9E0A-717B2C89DA11}"/>
    <cellStyle name="Separador de milhares 2 11 8 2" xfId="39925" xr:uid="{E36FE20D-1189-4717-83B0-42BACB6A6A1D}"/>
    <cellStyle name="Separador de milhares 2 11 8 3" xfId="39926" xr:uid="{F44E0C38-13FE-4150-A12B-43AA26AE697B}"/>
    <cellStyle name="Separador de milhares 2 11 8 4" xfId="39927" xr:uid="{F0C21DA5-66B2-4B4C-A6DD-00E0B02F1E7E}"/>
    <cellStyle name="Separador de milhares 2 11 8 5" xfId="39928" xr:uid="{64DD78F9-58FB-476C-8A6D-764EE8E9999E}"/>
    <cellStyle name="Separador de milhares 2 11 8 6" xfId="39929" xr:uid="{68E50327-3926-4630-A465-02AD35160017}"/>
    <cellStyle name="Separador de milhares 2 11 9" xfId="39930" xr:uid="{8EFECA5C-797A-4AB6-8E9F-E21061DF9390}"/>
    <cellStyle name="Separador de milhares 2 12" xfId="39931" xr:uid="{A55053E0-D5E2-4124-A4AB-95DFFC572F63}"/>
    <cellStyle name="Separador de milhares 2 12 10" xfId="39932" xr:uid="{F255DD17-B19D-4378-A308-BC5ECD41DF8D}"/>
    <cellStyle name="Separador de milhares 2 12 11" xfId="39933" xr:uid="{ED3CD7D3-63CA-43F2-B221-C9BCF2389ADB}"/>
    <cellStyle name="Separador de milhares 2 12 12" xfId="39934" xr:uid="{0F7A9461-F7F1-44ED-A14D-C9BB42185B7D}"/>
    <cellStyle name="Separador de milhares 2 12 13" xfId="39935" xr:uid="{8215C825-EC90-4C5B-9CC9-EE1AD3CF8FE4}"/>
    <cellStyle name="Separador de milhares 2 12 2" xfId="39936" xr:uid="{EDD45097-1D74-4E58-A561-D9DBC60204BC}"/>
    <cellStyle name="Separador de milhares 2 12 2 2" xfId="39937" xr:uid="{55AA387F-EA9F-4CFF-AF2B-8FA008557ECC}"/>
    <cellStyle name="Separador de milhares 2 12 2 3" xfId="39938" xr:uid="{28B8874F-D921-41B0-B744-9E15D309298C}"/>
    <cellStyle name="Separador de milhares 2 12 2 4" xfId="39939" xr:uid="{1DE40B71-CE30-449E-8DBC-AF7475B4E26B}"/>
    <cellStyle name="Separador de milhares 2 12 2 5" xfId="39940" xr:uid="{50A866A6-EFBA-4660-928F-56ABB9D90B97}"/>
    <cellStyle name="Separador de milhares 2 12 2 6" xfId="39941" xr:uid="{6C5A84D3-88B9-4EC1-A889-67B9C4CAC8B1}"/>
    <cellStyle name="Separador de milhares 2 12 3" xfId="39942" xr:uid="{22554B4E-D0B7-4519-AB7B-8C1B36062348}"/>
    <cellStyle name="Separador de milhares 2 12 3 2" xfId="39943" xr:uid="{1ED811E7-8D24-4EFD-8764-24F17BA32AD5}"/>
    <cellStyle name="Separador de milhares 2 12 3 3" xfId="39944" xr:uid="{7CA1E0EA-1525-4C22-BC83-4C43A3A69865}"/>
    <cellStyle name="Separador de milhares 2 12 3 4" xfId="39945" xr:uid="{10C26769-3BEC-4D92-B5CA-D9610BB30F79}"/>
    <cellStyle name="Separador de milhares 2 12 3 5" xfId="39946" xr:uid="{FC4D1A5D-F416-45C2-A203-B0695F3C1862}"/>
    <cellStyle name="Separador de milhares 2 12 3 6" xfId="39947" xr:uid="{135E89AF-4204-4414-A7CB-C486282D8B0E}"/>
    <cellStyle name="Separador de milhares 2 12 4" xfId="39948" xr:uid="{468DF802-D53D-4761-ACBB-11FEF6DB085F}"/>
    <cellStyle name="Separador de milhares 2 12 4 2" xfId="39949" xr:uid="{522058FB-20FE-4B81-B05A-FB47D972E050}"/>
    <cellStyle name="Separador de milhares 2 12 4 3" xfId="39950" xr:uid="{92ED902E-8A5A-45EB-AF58-6081C9D55C34}"/>
    <cellStyle name="Separador de milhares 2 12 4 4" xfId="39951" xr:uid="{A716A4B6-319D-4C36-997F-3D6BE6EADA5E}"/>
    <cellStyle name="Separador de milhares 2 12 4 5" xfId="39952" xr:uid="{90499C19-90FE-4A9E-9053-19F741BBDCAC}"/>
    <cellStyle name="Separador de milhares 2 12 4 6" xfId="39953" xr:uid="{65EFAF6D-124E-435A-9F68-5676F17B9DC8}"/>
    <cellStyle name="Separador de milhares 2 12 5" xfId="39954" xr:uid="{D90C4AA0-C0A2-4F15-8609-0F2A5602A7C0}"/>
    <cellStyle name="Separador de milhares 2 12 5 2" xfId="39955" xr:uid="{C840B026-0B0C-4F08-B877-C8E4F2E6DDEC}"/>
    <cellStyle name="Separador de milhares 2 12 5 3" xfId="39956" xr:uid="{27880710-B0A4-4751-AD42-6106B1247210}"/>
    <cellStyle name="Separador de milhares 2 12 5 4" xfId="39957" xr:uid="{CB83D44F-E6C8-4BFB-8D7D-02F4F9BC2EF0}"/>
    <cellStyle name="Separador de milhares 2 12 5 5" xfId="39958" xr:uid="{B80E5590-031F-4304-9C12-E5892D7D95D1}"/>
    <cellStyle name="Separador de milhares 2 12 5 6" xfId="39959" xr:uid="{BCE4CF11-1BB6-49C7-95AD-88DA7DAF8620}"/>
    <cellStyle name="Separador de milhares 2 12 6" xfId="39960" xr:uid="{1DA0E7E0-388C-47A9-AD1D-F8AFDECFAD18}"/>
    <cellStyle name="Separador de milhares 2 12 6 2" xfId="39961" xr:uid="{08D58503-CC6F-4088-888E-7A5322F40FA4}"/>
    <cellStyle name="Separador de milhares 2 12 6 3" xfId="39962" xr:uid="{61971C0B-915B-4178-B571-7D56BBACE311}"/>
    <cellStyle name="Separador de milhares 2 12 6 4" xfId="39963" xr:uid="{54E6C43B-5EAD-448E-8861-C6759E1271BF}"/>
    <cellStyle name="Separador de milhares 2 12 6 5" xfId="39964" xr:uid="{5D412EB9-E1EB-4B63-8F72-224352C500FA}"/>
    <cellStyle name="Separador de milhares 2 12 6 6" xfId="39965" xr:uid="{45266EF5-C616-4FE5-8E79-9BDA0E954797}"/>
    <cellStyle name="Separador de milhares 2 12 7" xfId="39966" xr:uid="{FC7FE5F1-3F42-467C-97B6-B97ADD700FAA}"/>
    <cellStyle name="Separador de milhares 2 12 7 2" xfId="39967" xr:uid="{1A215F6D-F45E-4EF0-83B4-53B990F5E6DA}"/>
    <cellStyle name="Separador de milhares 2 12 7 3" xfId="39968" xr:uid="{75F6C709-A2B9-4F55-AEEA-043D5D77E323}"/>
    <cellStyle name="Separador de milhares 2 12 7 4" xfId="39969" xr:uid="{B889ABB1-3F32-4316-B938-78E04EC4194B}"/>
    <cellStyle name="Separador de milhares 2 12 7 5" xfId="39970" xr:uid="{E314490D-61C3-483A-9A8D-2E38011927F2}"/>
    <cellStyle name="Separador de milhares 2 12 7 6" xfId="39971" xr:uid="{7186487C-8FFC-4DA0-AF81-B921BAE12359}"/>
    <cellStyle name="Separador de milhares 2 12 8" xfId="39972" xr:uid="{44CEB3D3-3CDF-43C7-BF72-3954189ABF31}"/>
    <cellStyle name="Separador de milhares 2 12 8 2" xfId="39973" xr:uid="{6EA1AF09-75B1-45A8-B89D-7342F23F98F9}"/>
    <cellStyle name="Separador de milhares 2 12 8 3" xfId="39974" xr:uid="{A27FB31D-9822-476B-B04E-E1EAD9C61610}"/>
    <cellStyle name="Separador de milhares 2 12 8 4" xfId="39975" xr:uid="{26CBA026-17AD-476A-AD00-60A5392C6305}"/>
    <cellStyle name="Separador de milhares 2 12 8 5" xfId="39976" xr:uid="{BF622241-581D-47F2-BB34-D6DA9B82BFCE}"/>
    <cellStyle name="Separador de milhares 2 12 8 6" xfId="39977" xr:uid="{0F029EBD-602B-4B6B-A39C-DEAB356318D6}"/>
    <cellStyle name="Separador de milhares 2 12 9" xfId="39978" xr:uid="{8C343C3D-A040-40FE-99E2-2FBE956A7E60}"/>
    <cellStyle name="Separador de milhares 2 13" xfId="39979" xr:uid="{63516099-9DC8-473A-846A-2826B3BB7220}"/>
    <cellStyle name="Separador de milhares 2 13 10" xfId="39980" xr:uid="{A724EE05-7EF2-45B8-A44B-77B0615EA007}"/>
    <cellStyle name="Separador de milhares 2 13 11" xfId="39981" xr:uid="{27659EFF-3FA5-463E-AC14-C82F0FD51E4D}"/>
    <cellStyle name="Separador de milhares 2 13 12" xfId="39982" xr:uid="{7FF73411-C507-4242-8109-EAF6BC804F32}"/>
    <cellStyle name="Separador de milhares 2 13 13" xfId="39983" xr:uid="{8CD53CA8-53BF-4917-AF58-6B4FCADBC480}"/>
    <cellStyle name="Separador de milhares 2 13 2" xfId="39984" xr:uid="{137A1126-20AE-4D1E-B0CE-593D4CAAA181}"/>
    <cellStyle name="Separador de milhares 2 13 2 2" xfId="39985" xr:uid="{1C7BA422-23BD-47AD-A315-E5184BC114C8}"/>
    <cellStyle name="Separador de milhares 2 13 2 3" xfId="39986" xr:uid="{74D35570-87BC-4BA3-B9E3-12EA1A9DF830}"/>
    <cellStyle name="Separador de milhares 2 13 2 4" xfId="39987" xr:uid="{74D9FF72-A463-4DA2-A8DF-2BCBEF0404F7}"/>
    <cellStyle name="Separador de milhares 2 13 2 5" xfId="39988" xr:uid="{8E1E0DB3-BBA3-4C05-A29D-0524E1373EAB}"/>
    <cellStyle name="Separador de milhares 2 13 2 6" xfId="39989" xr:uid="{45DA930E-9C5C-4210-BD72-A53DB3867E40}"/>
    <cellStyle name="Separador de milhares 2 13 3" xfId="39990" xr:uid="{C61E6DC5-2A9A-4745-8511-EF5463B8F2F1}"/>
    <cellStyle name="Separador de milhares 2 13 3 2" xfId="39991" xr:uid="{585512F3-885B-4B82-B9B8-465DA33D8C8E}"/>
    <cellStyle name="Separador de milhares 2 13 3 3" xfId="39992" xr:uid="{6E9297A6-BD21-4C98-8A0D-E7111494AB98}"/>
    <cellStyle name="Separador de milhares 2 13 3 4" xfId="39993" xr:uid="{6503CA90-3B55-46D9-858B-39791F6D25BA}"/>
    <cellStyle name="Separador de milhares 2 13 3 5" xfId="39994" xr:uid="{C579C0E9-8CE1-45A9-B039-EA5DEE476897}"/>
    <cellStyle name="Separador de milhares 2 13 3 6" xfId="39995" xr:uid="{25F08EB7-BBFF-420B-8EE4-955CC7F222CE}"/>
    <cellStyle name="Separador de milhares 2 13 4" xfId="39996" xr:uid="{87B2CEF3-07D9-4400-AED2-D49DA207938E}"/>
    <cellStyle name="Separador de milhares 2 13 4 2" xfId="39997" xr:uid="{765A0BCD-010D-4384-9369-F79255E6721D}"/>
    <cellStyle name="Separador de milhares 2 13 4 3" xfId="39998" xr:uid="{C1D8B61B-3435-4056-AB0E-C827188C3FEB}"/>
    <cellStyle name="Separador de milhares 2 13 4 4" xfId="39999" xr:uid="{7E03C7D9-9CBA-4BF7-AD86-B4D33775CCF8}"/>
    <cellStyle name="Separador de milhares 2 13 4 5" xfId="40000" xr:uid="{F7F0C893-6367-4794-AA12-605D96B883C0}"/>
    <cellStyle name="Separador de milhares 2 13 4 6" xfId="40001" xr:uid="{898A5767-E420-4857-B6B7-2D1E1CD22D3E}"/>
    <cellStyle name="Separador de milhares 2 13 5" xfId="40002" xr:uid="{38236F57-6C87-4B69-8AF0-EF63681EE5CF}"/>
    <cellStyle name="Separador de milhares 2 13 5 2" xfId="40003" xr:uid="{F534E749-D658-43BE-A78F-675EED6AB000}"/>
    <cellStyle name="Separador de milhares 2 13 5 3" xfId="40004" xr:uid="{503AFC65-D5E6-4F68-B76C-ABF866EC0524}"/>
    <cellStyle name="Separador de milhares 2 13 5 4" xfId="40005" xr:uid="{CCD2DA9D-571B-4FD9-A3D2-D99A3D6A190F}"/>
    <cellStyle name="Separador de milhares 2 13 5 5" xfId="40006" xr:uid="{E4C97600-20F6-4A06-8809-F7DBC8C91AA9}"/>
    <cellStyle name="Separador de milhares 2 13 5 6" xfId="40007" xr:uid="{4AE5077C-FF20-4692-9E43-734C6612822A}"/>
    <cellStyle name="Separador de milhares 2 13 6" xfId="40008" xr:uid="{4D67FD70-9577-4027-B1E9-9F398C27EA8D}"/>
    <cellStyle name="Separador de milhares 2 13 6 2" xfId="40009" xr:uid="{8D253FB5-E842-4DD3-99A8-B2468888B58C}"/>
    <cellStyle name="Separador de milhares 2 13 6 3" xfId="40010" xr:uid="{0CB62DA3-9A3B-47C5-AB39-E4B707666121}"/>
    <cellStyle name="Separador de milhares 2 13 6 4" xfId="40011" xr:uid="{701C91BB-ACCC-48FA-82BB-52474849CFFF}"/>
    <cellStyle name="Separador de milhares 2 13 6 5" xfId="40012" xr:uid="{70A6B3B1-D337-4D67-8EFA-8B03D97287DC}"/>
    <cellStyle name="Separador de milhares 2 13 6 6" xfId="40013" xr:uid="{A0D3B6E2-FE14-4193-AE9E-A37DF5934706}"/>
    <cellStyle name="Separador de milhares 2 13 7" xfId="40014" xr:uid="{4A33B333-EA9E-4834-B68B-0E6A6DDF9E79}"/>
    <cellStyle name="Separador de milhares 2 13 7 2" xfId="40015" xr:uid="{4CC6A0E8-747C-475E-8CAB-06EC98EBC79F}"/>
    <cellStyle name="Separador de milhares 2 13 7 3" xfId="40016" xr:uid="{2FB63F34-0203-4E8F-9D1D-67EA53CDC3DD}"/>
    <cellStyle name="Separador de milhares 2 13 7 4" xfId="40017" xr:uid="{6E7F083C-3640-49D1-86BC-E3468230E983}"/>
    <cellStyle name="Separador de milhares 2 13 7 5" xfId="40018" xr:uid="{94F6EC5C-0892-46B4-B6A4-85B4EFFE1AB2}"/>
    <cellStyle name="Separador de milhares 2 13 7 6" xfId="40019" xr:uid="{208991FF-EB55-4A79-82C6-BAB4011258A0}"/>
    <cellStyle name="Separador de milhares 2 13 8" xfId="40020" xr:uid="{9EA3486F-A041-4994-85CB-0BC4F4A73C6A}"/>
    <cellStyle name="Separador de milhares 2 13 8 2" xfId="40021" xr:uid="{A16DE05A-40BB-44FC-A04B-F316E3FDC3CC}"/>
    <cellStyle name="Separador de milhares 2 13 8 3" xfId="40022" xr:uid="{58BE5DF9-9EA6-4518-A73E-99E85A0236D7}"/>
    <cellStyle name="Separador de milhares 2 13 8 4" xfId="40023" xr:uid="{A31D2B99-4FBE-4711-B123-480201C64D73}"/>
    <cellStyle name="Separador de milhares 2 13 8 5" xfId="40024" xr:uid="{8A9E6E16-FDF0-46A0-96C1-1A90F17013A0}"/>
    <cellStyle name="Separador de milhares 2 13 8 6" xfId="40025" xr:uid="{B854C9F5-1DCB-43B1-9CEC-ACC6FC3EDB24}"/>
    <cellStyle name="Separador de milhares 2 13 9" xfId="40026" xr:uid="{100EC058-F14D-4249-917B-A0D2875C5511}"/>
    <cellStyle name="Separador de milhares 2 14" xfId="40027" xr:uid="{3698F531-6D9B-4D36-8F62-E0FD628E6CFC}"/>
    <cellStyle name="Separador de milhares 2 14 10" xfId="40028" xr:uid="{5BC54D5D-E35D-4283-A8B3-FF2F9EF571E2}"/>
    <cellStyle name="Separador de milhares 2 14 11" xfId="40029" xr:uid="{E19ACBDC-E444-48FB-96F9-B75FBEABB003}"/>
    <cellStyle name="Separador de milhares 2 14 12" xfId="40030" xr:uid="{80C02B2D-18B3-4661-8A4C-4AA751B57DDD}"/>
    <cellStyle name="Separador de milhares 2 14 13" xfId="40031" xr:uid="{4F8405F4-1D32-4CB2-8926-94726DB42F35}"/>
    <cellStyle name="Separador de milhares 2 14 2" xfId="40032" xr:uid="{7F253B8C-C19D-4AB6-96AE-6E8EB88611CB}"/>
    <cellStyle name="Separador de milhares 2 14 2 2" xfId="40033" xr:uid="{63A64E9C-1F79-4F04-8C10-0B19D99A8614}"/>
    <cellStyle name="Separador de milhares 2 14 2 3" xfId="40034" xr:uid="{03E17F66-0F4C-4BAD-B0A0-FC03750FD214}"/>
    <cellStyle name="Separador de milhares 2 14 2 4" xfId="40035" xr:uid="{64F0767A-F154-436B-8E35-A85ED9C7B49D}"/>
    <cellStyle name="Separador de milhares 2 14 2 5" xfId="40036" xr:uid="{3299800C-9602-45A3-BA90-BDD33BF60A95}"/>
    <cellStyle name="Separador de milhares 2 14 2 6" xfId="40037" xr:uid="{483F125D-E170-4331-901F-73964B7DFF46}"/>
    <cellStyle name="Separador de milhares 2 14 3" xfId="40038" xr:uid="{B54BE7CC-74E7-49A2-B566-EB0CD585F987}"/>
    <cellStyle name="Separador de milhares 2 14 3 2" xfId="40039" xr:uid="{F141BDF8-704C-46CA-8A40-E3ADA5FDBC1F}"/>
    <cellStyle name="Separador de milhares 2 14 3 3" xfId="40040" xr:uid="{257D9C05-2CD4-4DA3-B4C3-E8F8674A0FBF}"/>
    <cellStyle name="Separador de milhares 2 14 3 4" xfId="40041" xr:uid="{D1E5C514-BD07-4396-A263-FF7156CDCFC3}"/>
    <cellStyle name="Separador de milhares 2 14 3 5" xfId="40042" xr:uid="{B2E3224D-F909-4852-A435-ABB456618678}"/>
    <cellStyle name="Separador de milhares 2 14 3 6" xfId="40043" xr:uid="{8EBABE14-622A-4DA7-8D73-C8557A21BE56}"/>
    <cellStyle name="Separador de milhares 2 14 4" xfId="40044" xr:uid="{D89578EE-C447-4339-A0B4-51BD086FA5C5}"/>
    <cellStyle name="Separador de milhares 2 14 4 2" xfId="40045" xr:uid="{B7526DB9-1CAC-4A72-A213-8F24E41F151B}"/>
    <cellStyle name="Separador de milhares 2 14 4 3" xfId="40046" xr:uid="{24E23FF2-5C9B-4521-8592-6827A4E8EB0A}"/>
    <cellStyle name="Separador de milhares 2 14 4 4" xfId="40047" xr:uid="{3B7B9B29-029E-4C26-806A-2F88CCE29E71}"/>
    <cellStyle name="Separador de milhares 2 14 4 5" xfId="40048" xr:uid="{684D61A5-778C-4448-B11A-FDCAA1E2C5A9}"/>
    <cellStyle name="Separador de milhares 2 14 4 6" xfId="40049" xr:uid="{9ECC83B0-7964-4136-8EBF-C0BCFBFA5D33}"/>
    <cellStyle name="Separador de milhares 2 14 5" xfId="40050" xr:uid="{A7F9E286-94D0-4E31-82D1-2BAAA7AA8E3D}"/>
    <cellStyle name="Separador de milhares 2 14 5 2" xfId="40051" xr:uid="{5C1B8B32-7ED5-486C-9393-41217E338005}"/>
    <cellStyle name="Separador de milhares 2 14 5 3" xfId="40052" xr:uid="{0C84B4FE-8512-4240-9EC8-80A0C75BA3DC}"/>
    <cellStyle name="Separador de milhares 2 14 5 4" xfId="40053" xr:uid="{E3E9F4D5-F6FA-48FE-9C3F-FB5E39DBF99A}"/>
    <cellStyle name="Separador de milhares 2 14 5 5" xfId="40054" xr:uid="{39683E13-856B-440D-A5E1-12E83CC328EC}"/>
    <cellStyle name="Separador de milhares 2 14 5 6" xfId="40055" xr:uid="{04DC08C1-5207-4189-A6DB-EF6E228887A7}"/>
    <cellStyle name="Separador de milhares 2 14 6" xfId="40056" xr:uid="{07BD9E36-A688-48B1-B000-1B35754833EF}"/>
    <cellStyle name="Separador de milhares 2 14 6 2" xfId="40057" xr:uid="{F3DDC89F-3450-4697-80E2-27D08CC6DB12}"/>
    <cellStyle name="Separador de milhares 2 14 6 3" xfId="40058" xr:uid="{C19E42E8-F2C6-45BE-94E4-4DE407B29EE5}"/>
    <cellStyle name="Separador de milhares 2 14 6 4" xfId="40059" xr:uid="{6617B93D-20B8-4AAC-840D-37EC9F82A7ED}"/>
    <cellStyle name="Separador de milhares 2 14 6 5" xfId="40060" xr:uid="{6332D4B8-249F-4163-9B2F-075D3E49F56C}"/>
    <cellStyle name="Separador de milhares 2 14 6 6" xfId="40061" xr:uid="{2841AA81-ACA5-4361-BA3F-ADF0DDA013D5}"/>
    <cellStyle name="Separador de milhares 2 14 7" xfId="40062" xr:uid="{7C757D77-EF62-411C-B402-B10CAB040115}"/>
    <cellStyle name="Separador de milhares 2 14 7 2" xfId="40063" xr:uid="{E86A635F-9A44-4672-BF04-A94BB019ABF4}"/>
    <cellStyle name="Separador de milhares 2 14 7 3" xfId="40064" xr:uid="{36E0C378-64E8-4008-B7AB-64AB139EA63A}"/>
    <cellStyle name="Separador de milhares 2 14 7 4" xfId="40065" xr:uid="{1A3E9B47-62BD-4F95-BC5F-9AD2E7529A2D}"/>
    <cellStyle name="Separador de milhares 2 14 7 5" xfId="40066" xr:uid="{D32433DF-4120-44D8-9865-0484C9BE4F6D}"/>
    <cellStyle name="Separador de milhares 2 14 7 6" xfId="40067" xr:uid="{D184CC5F-F1E0-44FE-867A-3197DCF02729}"/>
    <cellStyle name="Separador de milhares 2 14 8" xfId="40068" xr:uid="{BDA9B6D1-09C2-4C67-9C3D-3577693261B8}"/>
    <cellStyle name="Separador de milhares 2 14 8 2" xfId="40069" xr:uid="{E5E86128-4D69-4D3F-A288-76ACABFB1BDC}"/>
    <cellStyle name="Separador de milhares 2 14 8 3" xfId="40070" xr:uid="{A0152BFF-2044-4326-B47A-A81FFC6BA043}"/>
    <cellStyle name="Separador de milhares 2 14 8 4" xfId="40071" xr:uid="{24D416D1-E0B4-4CC8-804A-4048F3BC64B1}"/>
    <cellStyle name="Separador de milhares 2 14 8 5" xfId="40072" xr:uid="{BB7929D8-1080-4F8A-A2C2-55E60063CDE3}"/>
    <cellStyle name="Separador de milhares 2 14 8 6" xfId="40073" xr:uid="{BF409E2E-F4AD-42FB-A300-DDC88A21B239}"/>
    <cellStyle name="Separador de milhares 2 14 9" xfId="40074" xr:uid="{56449553-840B-4445-A844-3CAC12525107}"/>
    <cellStyle name="Separador de milhares 2 15" xfId="40075" xr:uid="{087D21E7-50C6-4F48-9908-B49CCFE61398}"/>
    <cellStyle name="Separador de milhares 2 15 10" xfId="40076" xr:uid="{E191A370-7BA4-42D8-ACD7-7C3E10620A94}"/>
    <cellStyle name="Separador de milhares 2 15 11" xfId="40077" xr:uid="{3E1AEE7E-5CE9-4E85-93FE-DC365391D57B}"/>
    <cellStyle name="Separador de milhares 2 15 12" xfId="40078" xr:uid="{8CFA12DB-0686-46E5-84D6-5985125FEA5A}"/>
    <cellStyle name="Separador de milhares 2 15 13" xfId="40079" xr:uid="{78596645-2C1B-42F5-B6C4-6AE632BBC01C}"/>
    <cellStyle name="Separador de milhares 2 15 2" xfId="40080" xr:uid="{BCAFA44E-737D-48B9-B01E-8C35927C8100}"/>
    <cellStyle name="Separador de milhares 2 15 2 2" xfId="40081" xr:uid="{DCCF810F-0296-47E3-9439-95602FE2815A}"/>
    <cellStyle name="Separador de milhares 2 15 2 3" xfId="40082" xr:uid="{2BF3EE1A-4E67-47C9-8543-59DF569A194D}"/>
    <cellStyle name="Separador de milhares 2 15 2 4" xfId="40083" xr:uid="{7A9CF301-B059-437B-BA47-3E3B25006546}"/>
    <cellStyle name="Separador de milhares 2 15 2 5" xfId="40084" xr:uid="{ED7AF7B8-5423-4E73-A91B-34226B1865F1}"/>
    <cellStyle name="Separador de milhares 2 15 2 6" xfId="40085" xr:uid="{7CB367F7-7D2A-4E09-A778-3A959584C19C}"/>
    <cellStyle name="Separador de milhares 2 15 3" xfId="40086" xr:uid="{7D4F2741-E18A-4405-8803-0DAD46550F9E}"/>
    <cellStyle name="Separador de milhares 2 15 3 2" xfId="40087" xr:uid="{6DC51A31-F141-4C08-9003-EE28CAD3DEDC}"/>
    <cellStyle name="Separador de milhares 2 15 3 3" xfId="40088" xr:uid="{93653B34-2253-4FEC-B507-E3003E30F00C}"/>
    <cellStyle name="Separador de milhares 2 15 3 4" xfId="40089" xr:uid="{BC1C97FF-A81F-4A54-BC6B-5331CEBC70A2}"/>
    <cellStyle name="Separador de milhares 2 15 3 5" xfId="40090" xr:uid="{CB6C3492-90E2-46F4-AA79-7653F35439A6}"/>
    <cellStyle name="Separador de milhares 2 15 3 6" xfId="40091" xr:uid="{EE888DD9-73CD-48BC-AF51-4D8E0597F96E}"/>
    <cellStyle name="Separador de milhares 2 15 4" xfId="40092" xr:uid="{4F5A26D7-5779-4457-B1D5-26C83E98DE36}"/>
    <cellStyle name="Separador de milhares 2 15 4 2" xfId="40093" xr:uid="{622CF12B-2239-48B8-A238-E30F3EBA01F5}"/>
    <cellStyle name="Separador de milhares 2 15 4 3" xfId="40094" xr:uid="{7D31B1D2-3E87-4899-BC77-18CBDD5E452F}"/>
    <cellStyle name="Separador de milhares 2 15 4 4" xfId="40095" xr:uid="{FFADA83B-0770-4541-B6B9-9840A8C304B0}"/>
    <cellStyle name="Separador de milhares 2 15 4 5" xfId="40096" xr:uid="{1799D9B1-97E3-4EEC-B013-4ED170BE934B}"/>
    <cellStyle name="Separador de milhares 2 15 4 6" xfId="40097" xr:uid="{9597798E-7A83-4A78-AEF6-78B6C680EDE6}"/>
    <cellStyle name="Separador de milhares 2 15 5" xfId="40098" xr:uid="{50958EFF-75D6-42C2-A45D-06C8F7D5FB1F}"/>
    <cellStyle name="Separador de milhares 2 15 5 2" xfId="40099" xr:uid="{CFAC73C2-B8AC-40BE-976E-7E5401866EDB}"/>
    <cellStyle name="Separador de milhares 2 15 5 3" xfId="40100" xr:uid="{75CAD1AA-A420-40E0-9AB2-F8BAC427A364}"/>
    <cellStyle name="Separador de milhares 2 15 5 4" xfId="40101" xr:uid="{702FF39C-6021-40C6-82A5-63F11837E06C}"/>
    <cellStyle name="Separador de milhares 2 15 5 5" xfId="40102" xr:uid="{F8894CFE-897B-4D30-A2C7-4DEE0A10657D}"/>
    <cellStyle name="Separador de milhares 2 15 5 6" xfId="40103" xr:uid="{4EC3D90D-26C4-48E2-92F9-5FB012978BFD}"/>
    <cellStyle name="Separador de milhares 2 15 6" xfId="40104" xr:uid="{CFDA4076-F56E-4494-9328-3DE8B9D72192}"/>
    <cellStyle name="Separador de milhares 2 15 6 2" xfId="40105" xr:uid="{75E99359-2BC5-4175-8A49-016088734521}"/>
    <cellStyle name="Separador de milhares 2 15 6 3" xfId="40106" xr:uid="{015C2347-A1B2-4AE0-8EE7-5D37F17914CD}"/>
    <cellStyle name="Separador de milhares 2 15 6 4" xfId="40107" xr:uid="{3D03B14E-608A-4DFE-BACB-7093DD463B9E}"/>
    <cellStyle name="Separador de milhares 2 15 6 5" xfId="40108" xr:uid="{C5677069-F511-413A-965D-EFF4DBF819C3}"/>
    <cellStyle name="Separador de milhares 2 15 6 6" xfId="40109" xr:uid="{438822AA-69F5-4746-AFC7-11731828E549}"/>
    <cellStyle name="Separador de milhares 2 15 7" xfId="40110" xr:uid="{4D7F32BD-0606-4BAD-9036-DF3C66C49DC0}"/>
    <cellStyle name="Separador de milhares 2 15 7 2" xfId="40111" xr:uid="{3CB4B30D-0C99-45F9-8EC7-F0CF38C34502}"/>
    <cellStyle name="Separador de milhares 2 15 7 3" xfId="40112" xr:uid="{B8513C96-6B67-4C60-B28D-C298A79EF974}"/>
    <cellStyle name="Separador de milhares 2 15 7 4" xfId="40113" xr:uid="{EDD034DB-862F-4AAF-9C1A-5A4E8A3C73CC}"/>
    <cellStyle name="Separador de milhares 2 15 7 5" xfId="40114" xr:uid="{B39AFC80-E74D-4CAD-B61F-EA20FC79FA4E}"/>
    <cellStyle name="Separador de milhares 2 15 7 6" xfId="40115" xr:uid="{A74E604A-33CA-4885-9F53-7CDEBF93E025}"/>
    <cellStyle name="Separador de milhares 2 15 8" xfId="40116" xr:uid="{C06ED438-C499-49D2-8695-1BDE82800754}"/>
    <cellStyle name="Separador de milhares 2 15 8 2" xfId="40117" xr:uid="{39D54ABD-6FD5-46CC-B914-01A1657B67CB}"/>
    <cellStyle name="Separador de milhares 2 15 8 3" xfId="40118" xr:uid="{2462C986-124F-43ED-ABF9-B4693C8403CA}"/>
    <cellStyle name="Separador de milhares 2 15 8 4" xfId="40119" xr:uid="{E66CBA9D-2395-45DA-8F1E-67098FFD96A7}"/>
    <cellStyle name="Separador de milhares 2 15 8 5" xfId="40120" xr:uid="{F0699552-89A3-4616-AABE-AA613B0F459E}"/>
    <cellStyle name="Separador de milhares 2 15 8 6" xfId="40121" xr:uid="{F2AE47FE-DCD1-40F8-84EA-A7DF17D45B4D}"/>
    <cellStyle name="Separador de milhares 2 15 9" xfId="40122" xr:uid="{3E432090-A41F-4158-8123-1F84A349F0D6}"/>
    <cellStyle name="Separador de milhares 2 16" xfId="40123" xr:uid="{B6B37F48-BEC0-4223-BFA4-95A5B60BB6D1}"/>
    <cellStyle name="Separador de milhares 2 16 10" xfId="40124" xr:uid="{7B451BDD-2100-4651-98CB-A081CE62D8E2}"/>
    <cellStyle name="Separador de milhares 2 16 11" xfId="40125" xr:uid="{D5DE1A8D-7CBF-406F-B7D0-98885EC2F9E8}"/>
    <cellStyle name="Separador de milhares 2 16 12" xfId="40126" xr:uid="{1EAA8CDA-76C1-4D6F-B5E2-FF2B133A91F4}"/>
    <cellStyle name="Separador de milhares 2 16 13" xfId="40127" xr:uid="{4620493B-8E31-4AE4-A086-B19A99765D57}"/>
    <cellStyle name="Separador de milhares 2 16 2" xfId="40128" xr:uid="{49E2A89A-8ED4-419C-91B3-3833CA01BE10}"/>
    <cellStyle name="Separador de milhares 2 16 2 2" xfId="40129" xr:uid="{51477623-C0D2-4573-80FB-861BBAF99674}"/>
    <cellStyle name="Separador de milhares 2 16 2 3" xfId="40130" xr:uid="{EA7B07D0-72CA-4EE2-8424-61D9A6909526}"/>
    <cellStyle name="Separador de milhares 2 16 2 4" xfId="40131" xr:uid="{95AC6563-F78F-4058-A9BB-314AB7442ADC}"/>
    <cellStyle name="Separador de milhares 2 16 2 5" xfId="40132" xr:uid="{EE9918BC-8784-4F2C-9BC7-6CEA97660023}"/>
    <cellStyle name="Separador de milhares 2 16 2 6" xfId="40133" xr:uid="{00E36C68-49EB-4F9E-A933-F5C811E59322}"/>
    <cellStyle name="Separador de milhares 2 16 3" xfId="40134" xr:uid="{EB43FEB6-6394-4FC6-9276-8F10777EEDD3}"/>
    <cellStyle name="Separador de milhares 2 16 3 2" xfId="40135" xr:uid="{CC5AE6BC-6DE4-481B-9BB5-ACE5217C75ED}"/>
    <cellStyle name="Separador de milhares 2 16 3 3" xfId="40136" xr:uid="{94D4BAA9-55ED-4CCD-AB32-65137856AF78}"/>
    <cellStyle name="Separador de milhares 2 16 3 4" xfId="40137" xr:uid="{07A804FE-3F10-4867-B250-8B318CF45374}"/>
    <cellStyle name="Separador de milhares 2 16 3 5" xfId="40138" xr:uid="{29FFC946-C1CB-480B-BC1F-45EF197CB838}"/>
    <cellStyle name="Separador de milhares 2 16 3 6" xfId="40139" xr:uid="{EC638772-818F-4E33-B3BF-DD09D3BC384A}"/>
    <cellStyle name="Separador de milhares 2 16 4" xfId="40140" xr:uid="{C413DBC8-0930-4DEF-9243-543A2DD1DC62}"/>
    <cellStyle name="Separador de milhares 2 16 4 2" xfId="40141" xr:uid="{9BD4CA24-5D58-4E9D-88D2-9A6900D9720A}"/>
    <cellStyle name="Separador de milhares 2 16 4 3" xfId="40142" xr:uid="{CF108131-2318-419B-A2E3-AAC953943496}"/>
    <cellStyle name="Separador de milhares 2 16 4 4" xfId="40143" xr:uid="{8A149F25-CDD3-49BA-A542-B7EAC18A1396}"/>
    <cellStyle name="Separador de milhares 2 16 4 5" xfId="40144" xr:uid="{06E70DDC-C97F-4A9D-A683-ACE8B20B5AFD}"/>
    <cellStyle name="Separador de milhares 2 16 4 6" xfId="40145" xr:uid="{218F8D49-E935-4142-86CE-C8693FEA3F4E}"/>
    <cellStyle name="Separador de milhares 2 16 5" xfId="40146" xr:uid="{32D2A1DF-275E-484E-A1AC-22E370DB68A9}"/>
    <cellStyle name="Separador de milhares 2 16 5 2" xfId="40147" xr:uid="{C3783E23-C2F0-48D9-8CA0-2F8EE765E0EE}"/>
    <cellStyle name="Separador de milhares 2 16 5 3" xfId="40148" xr:uid="{4EB57EE9-B8B1-4409-9599-B7F60288D6E9}"/>
    <cellStyle name="Separador de milhares 2 16 5 4" xfId="40149" xr:uid="{643250B3-415E-439C-841D-0383C587B77A}"/>
    <cellStyle name="Separador de milhares 2 16 5 5" xfId="40150" xr:uid="{63430B87-B1AD-4082-BD7E-1049970E48AC}"/>
    <cellStyle name="Separador de milhares 2 16 5 6" xfId="40151" xr:uid="{6481079B-F2CA-4665-91B6-B5BFD0277A3A}"/>
    <cellStyle name="Separador de milhares 2 16 6" xfId="40152" xr:uid="{DF4E3150-A5FC-44E5-9AC6-4E27442B05EC}"/>
    <cellStyle name="Separador de milhares 2 16 6 2" xfId="40153" xr:uid="{5C58928C-9302-46B2-995D-D53BF9707537}"/>
    <cellStyle name="Separador de milhares 2 16 6 3" xfId="40154" xr:uid="{C34337F7-7488-45BE-8495-76BEE3EB886B}"/>
    <cellStyle name="Separador de milhares 2 16 6 4" xfId="40155" xr:uid="{0D0D11AE-BC14-423B-953D-2A106FAFEDE1}"/>
    <cellStyle name="Separador de milhares 2 16 6 5" xfId="40156" xr:uid="{8706BD36-BC8F-4FF1-B224-D707378B92A3}"/>
    <cellStyle name="Separador de milhares 2 16 6 6" xfId="40157" xr:uid="{32E69A07-2908-4178-A126-C5FCBE67D9F1}"/>
    <cellStyle name="Separador de milhares 2 16 7" xfId="40158" xr:uid="{13D953D9-32F4-418E-A199-A0B97B87ADCA}"/>
    <cellStyle name="Separador de milhares 2 16 7 2" xfId="40159" xr:uid="{6C36A024-59B6-48A9-86F9-CDBE3EE0ED2E}"/>
    <cellStyle name="Separador de milhares 2 16 7 3" xfId="40160" xr:uid="{44E16AC9-E238-496C-82C8-F52C2783DBF0}"/>
    <cellStyle name="Separador de milhares 2 16 7 4" xfId="40161" xr:uid="{6C7D9503-55AE-4AEB-A937-2702FD298D99}"/>
    <cellStyle name="Separador de milhares 2 16 7 5" xfId="40162" xr:uid="{D305F333-8246-45B1-B9B0-09EB1F0B0B01}"/>
    <cellStyle name="Separador de milhares 2 16 7 6" xfId="40163" xr:uid="{DCBCAC13-7E7E-431C-B949-D28FE855AC9E}"/>
    <cellStyle name="Separador de milhares 2 16 8" xfId="40164" xr:uid="{63D00ECB-D86B-48CF-966F-D2470800099C}"/>
    <cellStyle name="Separador de milhares 2 16 8 2" xfId="40165" xr:uid="{A4D2E1DD-F237-4032-9FD7-30BFFC29C84D}"/>
    <cellStyle name="Separador de milhares 2 16 8 3" xfId="40166" xr:uid="{058A9076-AF14-49DD-9E5E-2D058D865713}"/>
    <cellStyle name="Separador de milhares 2 16 8 4" xfId="40167" xr:uid="{48FF21A0-13E1-4F52-BD66-D5E3FAD2DD47}"/>
    <cellStyle name="Separador de milhares 2 16 8 5" xfId="40168" xr:uid="{5F7A0140-7304-4420-B294-A40CF2C9EBB8}"/>
    <cellStyle name="Separador de milhares 2 16 8 6" xfId="40169" xr:uid="{0DA166FD-C72F-4225-9664-C7886CA2C2B0}"/>
    <cellStyle name="Separador de milhares 2 16 9" xfId="40170" xr:uid="{E3673FFC-ACB7-4684-9827-05896379ECF8}"/>
    <cellStyle name="Separador de milhares 2 17" xfId="40171" xr:uid="{67860CFC-790D-4F92-BDD4-CED15E0EC515}"/>
    <cellStyle name="Separador de milhares 2 17 10" xfId="40172" xr:uid="{A04C7052-6EB5-4A7C-826D-897F09E59AF9}"/>
    <cellStyle name="Separador de milhares 2 17 11" xfId="40173" xr:uid="{744F310C-C0CA-47E0-B143-429CAA8EEF16}"/>
    <cellStyle name="Separador de milhares 2 17 12" xfId="40174" xr:uid="{AEC7C22B-89A1-4A41-93AA-2E983F406962}"/>
    <cellStyle name="Separador de milhares 2 17 13" xfId="40175" xr:uid="{C230C187-B6F0-4BE4-BD0A-C5937E58F258}"/>
    <cellStyle name="Separador de milhares 2 17 2" xfId="40176" xr:uid="{217BA668-0D07-430D-AF9F-834E75A24079}"/>
    <cellStyle name="Separador de milhares 2 17 2 2" xfId="40177" xr:uid="{F91FD89A-85B0-4E19-950D-965AAEE121A8}"/>
    <cellStyle name="Separador de milhares 2 17 2 3" xfId="40178" xr:uid="{4A860A34-535B-4917-8D1A-ACF850857CBC}"/>
    <cellStyle name="Separador de milhares 2 17 2 4" xfId="40179" xr:uid="{66CE6ABD-9484-4296-A248-8C830F173168}"/>
    <cellStyle name="Separador de milhares 2 17 2 5" xfId="40180" xr:uid="{4AFE97CD-0A04-4809-A146-88E5D5FDC2F4}"/>
    <cellStyle name="Separador de milhares 2 17 2 6" xfId="40181" xr:uid="{3D7DEC49-00F0-44E0-A4A9-D9D551243121}"/>
    <cellStyle name="Separador de milhares 2 17 3" xfId="40182" xr:uid="{C7594304-F38F-473C-A0FF-D78160BEB8D6}"/>
    <cellStyle name="Separador de milhares 2 17 3 2" xfId="40183" xr:uid="{0382C1D3-FFD2-4DBB-9A46-1A6E35D9BA69}"/>
    <cellStyle name="Separador de milhares 2 17 3 3" xfId="40184" xr:uid="{8E88FF79-5E46-435A-AC69-AD0F43657A8E}"/>
    <cellStyle name="Separador de milhares 2 17 3 4" xfId="40185" xr:uid="{295CE300-85CD-41F3-BFAA-AA7F91A53D06}"/>
    <cellStyle name="Separador de milhares 2 17 3 5" xfId="40186" xr:uid="{D06060B7-7944-4A43-AB4C-AEC15F549C30}"/>
    <cellStyle name="Separador de milhares 2 17 3 6" xfId="40187" xr:uid="{F071AA9C-8028-4D22-A67A-C574B7D242FE}"/>
    <cellStyle name="Separador de milhares 2 17 4" xfId="40188" xr:uid="{BFF88281-424D-4FCE-875E-8B00D5986A6C}"/>
    <cellStyle name="Separador de milhares 2 17 4 2" xfId="40189" xr:uid="{EF425619-33DB-4775-97AE-733C5961709D}"/>
    <cellStyle name="Separador de milhares 2 17 4 3" xfId="40190" xr:uid="{A9C164E6-B4A4-48D7-8030-88390666A90E}"/>
    <cellStyle name="Separador de milhares 2 17 4 4" xfId="40191" xr:uid="{ABFC3455-4436-469C-A9BE-69D40477D323}"/>
    <cellStyle name="Separador de milhares 2 17 4 5" xfId="40192" xr:uid="{23C26D28-360A-4FF3-8446-9635D0FFDC36}"/>
    <cellStyle name="Separador de milhares 2 17 4 6" xfId="40193" xr:uid="{5392F9AA-002C-4FEE-BA52-95CC98F75468}"/>
    <cellStyle name="Separador de milhares 2 17 5" xfId="40194" xr:uid="{4D76BDBD-3AD3-4AF6-B19F-2FCB9C9EEA36}"/>
    <cellStyle name="Separador de milhares 2 17 5 2" xfId="40195" xr:uid="{FAB5A6CB-4B88-482C-9A27-4FCDC4CEF97C}"/>
    <cellStyle name="Separador de milhares 2 17 5 3" xfId="40196" xr:uid="{69A71617-7766-498D-93B7-8B3492B4B071}"/>
    <cellStyle name="Separador de milhares 2 17 5 4" xfId="40197" xr:uid="{0D55C137-1E5B-4243-B7DD-6424D63F227F}"/>
    <cellStyle name="Separador de milhares 2 17 5 5" xfId="40198" xr:uid="{DFFB8E6E-76FE-4161-ABB6-5AA1FA04C8EF}"/>
    <cellStyle name="Separador de milhares 2 17 5 6" xfId="40199" xr:uid="{60CB5AB0-F6EB-446F-AF5A-CF9637628048}"/>
    <cellStyle name="Separador de milhares 2 17 6" xfId="40200" xr:uid="{0DE91C38-745A-4D7F-9296-DE7F0C42690E}"/>
    <cellStyle name="Separador de milhares 2 17 6 2" xfId="40201" xr:uid="{5BAE3168-5EF8-4CF5-AE1F-053C4F898983}"/>
    <cellStyle name="Separador de milhares 2 17 6 3" xfId="40202" xr:uid="{A87A9ED6-156F-4EF8-9383-92766DABC3DF}"/>
    <cellStyle name="Separador de milhares 2 17 6 4" xfId="40203" xr:uid="{D7E3440E-C32A-4B9A-B13D-A13C33A00D91}"/>
    <cellStyle name="Separador de milhares 2 17 6 5" xfId="40204" xr:uid="{1960961D-C83E-4FD7-B5AD-742EB3D48567}"/>
    <cellStyle name="Separador de milhares 2 17 6 6" xfId="40205" xr:uid="{9CDBE593-2E94-4C78-86B6-01FDDD74137E}"/>
    <cellStyle name="Separador de milhares 2 17 7" xfId="40206" xr:uid="{099E0E89-96B4-47AC-A408-151B3F422D6A}"/>
    <cellStyle name="Separador de milhares 2 17 7 2" xfId="40207" xr:uid="{DD9E7A19-C3D1-488C-96C4-E8683BB854BA}"/>
    <cellStyle name="Separador de milhares 2 17 7 3" xfId="40208" xr:uid="{C32B1EB0-820C-47FC-8351-4AE99BFEF9BC}"/>
    <cellStyle name="Separador de milhares 2 17 7 4" xfId="40209" xr:uid="{AE804622-9D15-49D6-B969-80E4BCB280DE}"/>
    <cellStyle name="Separador de milhares 2 17 7 5" xfId="40210" xr:uid="{676D8FEE-8621-4DE1-9369-CA7AA7B045C4}"/>
    <cellStyle name="Separador de milhares 2 17 7 6" xfId="40211" xr:uid="{438354E8-5419-40FD-9BEC-D23C4475994C}"/>
    <cellStyle name="Separador de milhares 2 17 8" xfId="40212" xr:uid="{E3CDBC2A-D2BE-40A3-8A69-59D5AFEDC358}"/>
    <cellStyle name="Separador de milhares 2 17 8 2" xfId="40213" xr:uid="{8A6DA7E5-9FD0-4246-AB8F-FDB8BC657187}"/>
    <cellStyle name="Separador de milhares 2 17 8 3" xfId="40214" xr:uid="{3A93C979-DF08-493B-8A2A-4CA502C1548B}"/>
    <cellStyle name="Separador de milhares 2 17 8 4" xfId="40215" xr:uid="{CEED3225-7ABF-408E-BBC2-697FFC2397BF}"/>
    <cellStyle name="Separador de milhares 2 17 8 5" xfId="40216" xr:uid="{4F1E6E05-CBC4-4054-B0B3-F43989FAC382}"/>
    <cellStyle name="Separador de milhares 2 17 8 6" xfId="40217" xr:uid="{785080D1-D205-4811-894E-4104282A22F1}"/>
    <cellStyle name="Separador de milhares 2 17 9" xfId="40218" xr:uid="{73FE7520-337D-4BE3-A2A3-4604AA1BB24C}"/>
    <cellStyle name="Separador de milhares 2 18" xfId="40219" xr:uid="{D9F07906-6A6A-4F5C-B9E3-893AA800756E}"/>
    <cellStyle name="Separador de milhares 2 18 10" xfId="40220" xr:uid="{48C105AF-C189-455A-9D91-FD2019586FF2}"/>
    <cellStyle name="Separador de milhares 2 18 11" xfId="40221" xr:uid="{76A4F0E0-3DD8-4FC2-91D3-1F2F199AD416}"/>
    <cellStyle name="Separador de milhares 2 18 12" xfId="40222" xr:uid="{1B2E71C8-51FD-44E7-BD02-F974DF1B1EC5}"/>
    <cellStyle name="Separador de milhares 2 18 13" xfId="40223" xr:uid="{D2114384-4373-4B53-8EFE-82C1DE464D4A}"/>
    <cellStyle name="Separador de milhares 2 18 2" xfId="40224" xr:uid="{6F0B3A0D-A588-4688-880F-81ABD8CFADEC}"/>
    <cellStyle name="Separador de milhares 2 18 2 2" xfId="40225" xr:uid="{CA45F42D-D8BF-4241-B49A-EB0DDB186FBD}"/>
    <cellStyle name="Separador de milhares 2 18 2 3" xfId="40226" xr:uid="{49017BC4-5CD6-4662-A3CD-DC40513EBAE9}"/>
    <cellStyle name="Separador de milhares 2 18 2 4" xfId="40227" xr:uid="{89C920E5-831B-42D8-A81A-DDD019574E3C}"/>
    <cellStyle name="Separador de milhares 2 18 2 5" xfId="40228" xr:uid="{98778379-96E6-46C1-9EB8-890FCB19D4BD}"/>
    <cellStyle name="Separador de milhares 2 18 2 6" xfId="40229" xr:uid="{C59C3A01-C2AA-4C68-8F4D-6968AB96647F}"/>
    <cellStyle name="Separador de milhares 2 18 3" xfId="40230" xr:uid="{F954B067-B258-40CC-A0F3-75A6B329DF1A}"/>
    <cellStyle name="Separador de milhares 2 18 3 2" xfId="40231" xr:uid="{E2296606-6B15-4089-90A3-5278430968BC}"/>
    <cellStyle name="Separador de milhares 2 18 3 3" xfId="40232" xr:uid="{038154E5-B77D-4D37-80A6-AB51A702A20F}"/>
    <cellStyle name="Separador de milhares 2 18 3 4" xfId="40233" xr:uid="{2D2E4729-E533-4081-8477-D13C0CC6ECA1}"/>
    <cellStyle name="Separador de milhares 2 18 3 5" xfId="40234" xr:uid="{482FD9F6-2646-43D5-8060-4F29DDAB4645}"/>
    <cellStyle name="Separador de milhares 2 18 3 6" xfId="40235" xr:uid="{95F3FED9-87AE-410B-B905-42433ED63BD0}"/>
    <cellStyle name="Separador de milhares 2 18 4" xfId="40236" xr:uid="{2349BECD-0FE3-48D1-B644-D6608BC13A2F}"/>
    <cellStyle name="Separador de milhares 2 18 4 2" xfId="40237" xr:uid="{B53A9435-3088-4D93-802E-2D051AAE8A1A}"/>
    <cellStyle name="Separador de milhares 2 18 4 3" xfId="40238" xr:uid="{25D1F47D-152E-493A-8C66-486883C54BE0}"/>
    <cellStyle name="Separador de milhares 2 18 4 4" xfId="40239" xr:uid="{19F767F8-90F0-49D1-A509-AF5503813EFC}"/>
    <cellStyle name="Separador de milhares 2 18 4 5" xfId="40240" xr:uid="{85E71C67-13FB-4F82-8C94-07623C7B022A}"/>
    <cellStyle name="Separador de milhares 2 18 4 6" xfId="40241" xr:uid="{911E0D75-D96E-49FC-AF7F-521593D0150D}"/>
    <cellStyle name="Separador de milhares 2 18 5" xfId="40242" xr:uid="{FC08EC4E-489D-4FB9-BBED-ED7AB6391D4E}"/>
    <cellStyle name="Separador de milhares 2 18 5 2" xfId="40243" xr:uid="{7820E4BB-43E9-4621-84FA-5C5A758F7346}"/>
    <cellStyle name="Separador de milhares 2 18 5 3" xfId="40244" xr:uid="{9B7B2970-9DAA-4D21-A308-D6ED03521190}"/>
    <cellStyle name="Separador de milhares 2 18 5 4" xfId="40245" xr:uid="{26848ABC-7D00-4CA9-8E95-2F03E63FFA6D}"/>
    <cellStyle name="Separador de milhares 2 18 5 5" xfId="40246" xr:uid="{A4AD1267-9333-409A-AAED-ED903E40AD2D}"/>
    <cellStyle name="Separador de milhares 2 18 5 6" xfId="40247" xr:uid="{3B0D9729-7D5D-47B8-B614-48C1DB87CD89}"/>
    <cellStyle name="Separador de milhares 2 18 6" xfId="40248" xr:uid="{59F7F5CA-3C57-4718-81AB-8D4616E06E6E}"/>
    <cellStyle name="Separador de milhares 2 18 6 2" xfId="40249" xr:uid="{E5BB7FD5-5693-4F9C-A3D9-63BFB1268F72}"/>
    <cellStyle name="Separador de milhares 2 18 6 3" xfId="40250" xr:uid="{C9EEFF2B-790B-4283-A721-A8C4CB2B47A9}"/>
    <cellStyle name="Separador de milhares 2 18 6 4" xfId="40251" xr:uid="{5650EFC9-6241-464C-B940-668F90DA61F7}"/>
    <cellStyle name="Separador de milhares 2 18 6 5" xfId="40252" xr:uid="{DB279B26-6886-41FE-9B5E-42233FB9DB41}"/>
    <cellStyle name="Separador de milhares 2 18 6 6" xfId="40253" xr:uid="{AFDEC101-2907-4CF9-9B38-1456FDA4D40B}"/>
    <cellStyle name="Separador de milhares 2 18 7" xfId="40254" xr:uid="{42CF0990-D899-4952-8529-CC4C92E67ABA}"/>
    <cellStyle name="Separador de milhares 2 18 7 2" xfId="40255" xr:uid="{534AEAAC-6935-4A3B-B869-8392E1F1E3C0}"/>
    <cellStyle name="Separador de milhares 2 18 7 3" xfId="40256" xr:uid="{6423CE94-C5E8-41C8-AD28-71658627E50C}"/>
    <cellStyle name="Separador de milhares 2 18 7 4" xfId="40257" xr:uid="{EEA94265-1CCA-4FEE-A86F-FD72AC503E54}"/>
    <cellStyle name="Separador de milhares 2 18 7 5" xfId="40258" xr:uid="{3A30A935-321E-4237-BFB3-A4A669859F61}"/>
    <cellStyle name="Separador de milhares 2 18 7 6" xfId="40259" xr:uid="{752A0626-F100-486F-935B-8E2D1A6CE7A3}"/>
    <cellStyle name="Separador de milhares 2 18 8" xfId="40260" xr:uid="{5BA7A824-E652-4F8F-A284-746D81363BC2}"/>
    <cellStyle name="Separador de milhares 2 18 8 2" xfId="40261" xr:uid="{91838F74-810A-4900-B510-39CD4E080C31}"/>
    <cellStyle name="Separador de milhares 2 18 8 3" xfId="40262" xr:uid="{7AA3C810-95A5-4463-BC4E-789F38AB899D}"/>
    <cellStyle name="Separador de milhares 2 18 8 4" xfId="40263" xr:uid="{BE036038-CCB0-46B0-8F9E-0D385BA85923}"/>
    <cellStyle name="Separador de milhares 2 18 8 5" xfId="40264" xr:uid="{2CE8C1A0-6F3B-431D-8409-69697032D712}"/>
    <cellStyle name="Separador de milhares 2 18 8 6" xfId="40265" xr:uid="{FFC88718-B181-4691-AF82-78CDFEA26470}"/>
    <cellStyle name="Separador de milhares 2 18 9" xfId="40266" xr:uid="{6802A8F8-D442-4F79-9A74-F1DAC39C02D4}"/>
    <cellStyle name="Separador de milhares 2 19" xfId="40267" xr:uid="{E64D4096-9377-4D58-B55C-DA1F1380BD29}"/>
    <cellStyle name="Separador de milhares 2 19 10" xfId="40268" xr:uid="{B7C6E12C-C372-4DEA-A93A-0EC4214D1847}"/>
    <cellStyle name="Separador de milhares 2 19 11" xfId="40269" xr:uid="{9A414711-D81D-4DBD-B12E-CB0B788FA39A}"/>
    <cellStyle name="Separador de milhares 2 19 12" xfId="40270" xr:uid="{3B900202-E0F0-4647-AC41-2668D5AE32F2}"/>
    <cellStyle name="Separador de milhares 2 19 13" xfId="40271" xr:uid="{0EA04A78-DBC8-4BED-B1E6-4CB9FC1051A8}"/>
    <cellStyle name="Separador de milhares 2 19 2" xfId="40272" xr:uid="{D7DF7565-88A9-4390-A41F-E7CBA964E93D}"/>
    <cellStyle name="Separador de milhares 2 19 2 2" xfId="40273" xr:uid="{9814EFC7-A714-406A-A0B3-15FE959540E4}"/>
    <cellStyle name="Separador de milhares 2 19 2 3" xfId="40274" xr:uid="{759BC302-CDFB-471D-9FF1-1B0B62114244}"/>
    <cellStyle name="Separador de milhares 2 19 2 4" xfId="40275" xr:uid="{5E1B29EC-4DAE-42DA-AB2C-C7E0F3B83EC5}"/>
    <cellStyle name="Separador de milhares 2 19 2 5" xfId="40276" xr:uid="{544C8AEE-0DE9-4698-9958-7069A41A68C8}"/>
    <cellStyle name="Separador de milhares 2 19 2 6" xfId="40277" xr:uid="{6550F6A7-7ED0-4513-82A6-44847C93B094}"/>
    <cellStyle name="Separador de milhares 2 19 3" xfId="40278" xr:uid="{3625F7B2-1C59-4AEB-9F19-91A96B0CE656}"/>
    <cellStyle name="Separador de milhares 2 19 3 2" xfId="40279" xr:uid="{D8731958-CD06-43C6-B2CA-2D9479A50D83}"/>
    <cellStyle name="Separador de milhares 2 19 3 3" xfId="40280" xr:uid="{56563074-0106-4874-A135-48E917F1B12B}"/>
    <cellStyle name="Separador de milhares 2 19 3 4" xfId="40281" xr:uid="{D4DD91DB-39CA-448A-AB3B-A0DA2EC55461}"/>
    <cellStyle name="Separador de milhares 2 19 3 5" xfId="40282" xr:uid="{9F991415-BDEF-40E7-9D26-4F1CA3DE7486}"/>
    <cellStyle name="Separador de milhares 2 19 3 6" xfId="40283" xr:uid="{58B1C5B5-C69F-46DE-8705-FC23B09190C8}"/>
    <cellStyle name="Separador de milhares 2 19 4" xfId="40284" xr:uid="{368CE8B9-6DAA-4EF2-A181-F6FC71306AB8}"/>
    <cellStyle name="Separador de milhares 2 19 4 2" xfId="40285" xr:uid="{D9FFFA9D-724A-410E-BC02-B41A5C5C7282}"/>
    <cellStyle name="Separador de milhares 2 19 4 3" xfId="40286" xr:uid="{BC5C8D47-C5A7-459D-9D40-F7659EB9A73C}"/>
    <cellStyle name="Separador de milhares 2 19 4 4" xfId="40287" xr:uid="{B983B26C-8538-4C16-8707-75C99BD3B452}"/>
    <cellStyle name="Separador de milhares 2 19 4 5" xfId="40288" xr:uid="{0B974E7F-81B6-4658-BA31-8AACEA8FB722}"/>
    <cellStyle name="Separador de milhares 2 19 4 6" xfId="40289" xr:uid="{C13D69E0-7295-4770-B0AA-E3197EB74E11}"/>
    <cellStyle name="Separador de milhares 2 19 5" xfId="40290" xr:uid="{5C7EC4E3-07F4-4C06-A056-D852ED02E66B}"/>
    <cellStyle name="Separador de milhares 2 19 5 2" xfId="40291" xr:uid="{6208B20D-ACB4-4F2E-A2BE-A1BA40F0D883}"/>
    <cellStyle name="Separador de milhares 2 19 5 3" xfId="40292" xr:uid="{2520FACC-9825-4FAE-A55C-961CAB1B0844}"/>
    <cellStyle name="Separador de milhares 2 19 5 4" xfId="40293" xr:uid="{42C132EE-CA4D-49F5-934F-DE4319DD359B}"/>
    <cellStyle name="Separador de milhares 2 19 5 5" xfId="40294" xr:uid="{32909622-BC4F-4794-9EA0-2EDB1D388558}"/>
    <cellStyle name="Separador de milhares 2 19 5 6" xfId="40295" xr:uid="{CC1B0663-59DA-4E12-96DC-B0371F79AE63}"/>
    <cellStyle name="Separador de milhares 2 19 6" xfId="40296" xr:uid="{2B0633EE-D572-4ADB-ABD6-A585BA9EB69E}"/>
    <cellStyle name="Separador de milhares 2 19 6 2" xfId="40297" xr:uid="{3E1EA16B-D647-4382-A7E0-ACCA4742BFF1}"/>
    <cellStyle name="Separador de milhares 2 19 6 3" xfId="40298" xr:uid="{360993AF-A186-4813-80BE-FD036EBFB408}"/>
    <cellStyle name="Separador de milhares 2 19 6 4" xfId="40299" xr:uid="{BDF3C78C-6335-4C06-84AA-8EA33275D0D9}"/>
    <cellStyle name="Separador de milhares 2 19 6 5" xfId="40300" xr:uid="{C0350466-B076-445B-9A03-BF6EA694F482}"/>
    <cellStyle name="Separador de milhares 2 19 6 6" xfId="40301" xr:uid="{6D71A4AC-C77E-432E-B678-E519D95CE87E}"/>
    <cellStyle name="Separador de milhares 2 19 7" xfId="40302" xr:uid="{C100D52C-D6D8-476B-83F9-AACB83F02D6F}"/>
    <cellStyle name="Separador de milhares 2 19 7 2" xfId="40303" xr:uid="{BE85FA3C-0177-41F5-B313-13FEF3DFEB8E}"/>
    <cellStyle name="Separador de milhares 2 19 7 3" xfId="40304" xr:uid="{0DE0F8DA-588C-46B4-83DD-ED7C27E4CA22}"/>
    <cellStyle name="Separador de milhares 2 19 7 4" xfId="40305" xr:uid="{14A09A74-5E34-488D-A77D-21E187F00212}"/>
    <cellStyle name="Separador de milhares 2 19 7 5" xfId="40306" xr:uid="{D1B41AEE-0D28-421C-AB18-A5805765769B}"/>
    <cellStyle name="Separador de milhares 2 19 7 6" xfId="40307" xr:uid="{8E999B37-2171-4FD8-9B59-4C925385951F}"/>
    <cellStyle name="Separador de milhares 2 19 8" xfId="40308" xr:uid="{C894B4C2-DF08-49D2-B867-D6F4B3E8EBAC}"/>
    <cellStyle name="Separador de milhares 2 19 8 2" xfId="40309" xr:uid="{DBDF0F1D-2B9B-4B1B-B9C7-C5F90FDCFE58}"/>
    <cellStyle name="Separador de milhares 2 19 8 3" xfId="40310" xr:uid="{C4DB8C96-4BA0-4DD8-B72A-0EC1C42C084B}"/>
    <cellStyle name="Separador de milhares 2 19 8 4" xfId="40311" xr:uid="{7B9B937C-EEB2-4727-9B95-CA0837BF3841}"/>
    <cellStyle name="Separador de milhares 2 19 8 5" xfId="40312" xr:uid="{89579BD3-83B5-49D1-943A-57AD9E3268DB}"/>
    <cellStyle name="Separador de milhares 2 19 8 6" xfId="40313" xr:uid="{249117CE-A9F5-408F-A139-5EB934502E73}"/>
    <cellStyle name="Separador de milhares 2 19 9" xfId="40314" xr:uid="{CCE5DA99-D4CC-4889-8415-F81A21744D63}"/>
    <cellStyle name="Separador de milhares 2 2" xfId="1157" xr:uid="{7CE5542D-2325-4484-A8C0-3F4239263943}"/>
    <cellStyle name="Separador de milhares 2 2 10" xfId="40315" xr:uid="{D7876CF2-90C0-40B5-85A3-F33647B66724}"/>
    <cellStyle name="Separador de milhares 2 2 10 2" xfId="40316" xr:uid="{9B19FE4C-C678-45CF-A530-F3917AF2008F}"/>
    <cellStyle name="Separador de milhares 2 2 11" xfId="40317" xr:uid="{49FA5319-E8D0-415A-95EC-2F922DBF4B9C}"/>
    <cellStyle name="Separador de milhares 2 2 12" xfId="40318" xr:uid="{C1156B12-9233-4A7E-9D72-12CED3CF45E7}"/>
    <cellStyle name="Separador de milhares 2 2 13" xfId="40319" xr:uid="{EF3606AC-EBE7-42D2-B79C-66948D96235B}"/>
    <cellStyle name="Separador de milhares 2 2 14" xfId="40320" xr:uid="{AE352DF8-7696-46F1-A4F2-9C1DAC5046C9}"/>
    <cellStyle name="Separador de milhares 2 2 15" xfId="40321" xr:uid="{D35B9277-6121-451C-AAE4-67AB0A06676C}"/>
    <cellStyle name="Separador de milhares 2 2 16" xfId="40322" xr:uid="{BC0D73BA-A4AA-4F4D-AE68-47B017C8A314}"/>
    <cellStyle name="Separador de milhares 2 2 17" xfId="40323" xr:uid="{CB232FC8-EE20-488F-9504-42E2CB85D2AE}"/>
    <cellStyle name="Separador de milhares 2 2 18" xfId="40324" xr:uid="{92C7E125-33A9-453D-8BF3-A5A504BD3D72}"/>
    <cellStyle name="Separador de milhares 2 2 19" xfId="40325" xr:uid="{45B71C05-34DB-4DC5-946F-76D4E13773A6}"/>
    <cellStyle name="Separador de milhares 2 2 2" xfId="1158" xr:uid="{E04A5746-9B57-4B2A-B612-F83E94AA043B}"/>
    <cellStyle name="Separador de milhares 2 2 2 10" xfId="40326" xr:uid="{805A7DC0-94CD-4064-AB99-A478A64EE3DA}"/>
    <cellStyle name="Separador de milhares 2 2 2 11" xfId="40327" xr:uid="{936BE419-C810-4B05-BE28-67CF7E848F37}"/>
    <cellStyle name="Separador de milhares 2 2 2 12" xfId="40328" xr:uid="{924A96FF-5971-437A-8A7E-AD86A0268195}"/>
    <cellStyle name="Separador de milhares 2 2 2 13" xfId="40329" xr:uid="{36B4949A-C5BF-4EC7-B785-B1DC6361D1E1}"/>
    <cellStyle name="Separador de milhares 2 2 2 14" xfId="40330" xr:uid="{DAA5E8F7-70EB-4B7F-9B22-DD56E9DC0984}"/>
    <cellStyle name="Separador de milhares 2 2 2 15" xfId="40331" xr:uid="{F69DC709-0F68-438A-9E8B-80A6A9A4E677}"/>
    <cellStyle name="Separador de milhares 2 2 2 16" xfId="40332" xr:uid="{8801C572-FF73-451E-89BE-AF09A2E0682E}"/>
    <cellStyle name="Separador de milhares 2 2 2 17" xfId="40333" xr:uid="{80E02639-1792-4615-8BF3-5182C6FB7DAA}"/>
    <cellStyle name="Separador de milhares 2 2 2 18" xfId="40334" xr:uid="{07932F56-F174-4C7E-A55A-456C00D0D142}"/>
    <cellStyle name="Separador de milhares 2 2 2 19" xfId="40335" xr:uid="{D88EEC05-994F-4352-8945-C7679CBC027D}"/>
    <cellStyle name="Separador de milhares 2 2 2 2" xfId="40336" xr:uid="{5EABBE3A-57F3-43A6-A98F-730E07F70CDA}"/>
    <cellStyle name="Separador de milhares 2 2 2 2 10" xfId="40337" xr:uid="{10012D1C-ABB5-48E4-A7AB-E06B5CAB0447}"/>
    <cellStyle name="Separador de milhares 2 2 2 2 11" xfId="40338" xr:uid="{8D8BE1C2-ACB6-43DC-A344-DD37985D849A}"/>
    <cellStyle name="Separador de milhares 2 2 2 2 12" xfId="40339" xr:uid="{376EFEA5-37E4-4D66-86CA-D8946699F89A}"/>
    <cellStyle name="Separador de milhares 2 2 2 2 13" xfId="40340" xr:uid="{05756648-B7AD-464D-8DF5-4B11CB750E0E}"/>
    <cellStyle name="Separador de milhares 2 2 2 2 14" xfId="40341" xr:uid="{6F682C8D-9533-47E6-ADF6-535B9CC50F48}"/>
    <cellStyle name="Separador de milhares 2 2 2 2 15" xfId="40342" xr:uid="{B00DF8DB-7851-4935-9A74-C1D8A39E1A27}"/>
    <cellStyle name="Separador de milhares 2 2 2 2 16" xfId="40343" xr:uid="{CFB05F79-1D25-4D06-B0D0-C601FE3147B2}"/>
    <cellStyle name="Separador de milhares 2 2 2 2 17" xfId="40344" xr:uid="{FD0D0C83-8928-4313-A52F-F66C280C1B35}"/>
    <cellStyle name="Separador de milhares 2 2 2 2 18" xfId="40345" xr:uid="{5F59691B-87DA-44BD-BBF4-464C739B7891}"/>
    <cellStyle name="Separador de milhares 2 2 2 2 18 2" xfId="40346" xr:uid="{69CFF64B-AEB1-4F97-9B0F-113A27498C25}"/>
    <cellStyle name="Separador de milhares 2 2 2 2 18 2 2" xfId="40347" xr:uid="{A493B8EA-6C0E-4167-890B-DF71D7F6B402}"/>
    <cellStyle name="Separador de milhares 2 2 2 2 18 2 2 2" xfId="40348" xr:uid="{7ABE94F5-9660-4A84-8CF3-568EE224BE17}"/>
    <cellStyle name="Separador de milhares 2 2 2 2 18 2 3" xfId="40349" xr:uid="{DC76D5BD-E9D0-48D5-AD04-DF375576CCBF}"/>
    <cellStyle name="Separador de milhares 2 2 2 2 18 3" xfId="40350" xr:uid="{8D2124BD-DB32-474F-869D-2FF73A0C8925}"/>
    <cellStyle name="Separador de milhares 2 2 2 2 18 3 2" xfId="40351" xr:uid="{C95B7D40-F5C7-4E1F-84D3-DEFB67A02C5B}"/>
    <cellStyle name="Separador de milhares 2 2 2 2 19" xfId="40352" xr:uid="{F09C549D-4AEB-47BD-8404-F824D3231C7D}"/>
    <cellStyle name="Separador de milhares 2 2 2 2 19 2" xfId="40353" xr:uid="{8D253502-C7F7-4B5A-A94F-857FC0E31E45}"/>
    <cellStyle name="Separador de milhares 2 2 2 2 2" xfId="40354" xr:uid="{26C995F8-3E98-4866-BCC1-8DB7BD6B2540}"/>
    <cellStyle name="Separador de milhares 2 2 2 2 2 10" xfId="40355" xr:uid="{B7D9B428-8D89-4BBC-8034-779BC9024C97}"/>
    <cellStyle name="Separador de milhares 2 2 2 2 2 11" xfId="40356" xr:uid="{42FD62F1-A681-48E0-B302-1A4716B1E2E2}"/>
    <cellStyle name="Separador de milhares 2 2 2 2 2 12" xfId="40357" xr:uid="{2732324B-1A89-4BCD-8D69-6CB0F0FD75E9}"/>
    <cellStyle name="Separador de milhares 2 2 2 2 2 13" xfId="40358" xr:uid="{B6A79B0F-9751-4B17-BD71-DCE5BFA49685}"/>
    <cellStyle name="Separador de milhares 2 2 2 2 2 14" xfId="40359" xr:uid="{1454CCB4-2D2E-422A-9DA4-2174A6AAA9A2}"/>
    <cellStyle name="Separador de milhares 2 2 2 2 2 15" xfId="40360" xr:uid="{587A8725-DA2F-41B8-A4E6-906F09FA7BE3}"/>
    <cellStyle name="Separador de milhares 2 2 2 2 2 16" xfId="40361" xr:uid="{E2461F7E-11D8-45F2-807C-6956AA9873AD}"/>
    <cellStyle name="Separador de milhares 2 2 2 2 2 17" xfId="40362" xr:uid="{AE2F1EB4-8AB2-4033-A6B3-6C8BD915C90B}"/>
    <cellStyle name="Separador de milhares 2 2 2 2 2 18" xfId="40363" xr:uid="{0872782F-27C7-4177-AB12-A830D69F6A13}"/>
    <cellStyle name="Separador de milhares 2 2 2 2 2 18 2" xfId="40364" xr:uid="{B22AD398-BD5E-4CF4-AC30-017302A1F9E5}"/>
    <cellStyle name="Separador de milhares 2 2 2 2 2 18 2 2" xfId="40365" xr:uid="{792684F4-1DE4-4CC1-9365-4CDA1318B450}"/>
    <cellStyle name="Separador de milhares 2 2 2 2 2 18 2 2 2" xfId="40366" xr:uid="{E00B2494-2C6C-4C28-A79F-7DA4B5776A61}"/>
    <cellStyle name="Separador de milhares 2 2 2 2 2 18 2 3" xfId="40367" xr:uid="{8DF0CD39-1BF7-4364-AE5C-FD3134505CF5}"/>
    <cellStyle name="Separador de milhares 2 2 2 2 2 18 3" xfId="40368" xr:uid="{7913F3FA-E882-42E8-876E-38AA2692C8A8}"/>
    <cellStyle name="Separador de milhares 2 2 2 2 2 18 3 2" xfId="40369" xr:uid="{FA659C74-D44B-419D-B63E-2A0D19B06A89}"/>
    <cellStyle name="Separador de milhares 2 2 2 2 2 19" xfId="40370" xr:uid="{199F9338-9DA5-4BC7-AE9A-AE0E5F63FA3A}"/>
    <cellStyle name="Separador de milhares 2 2 2 2 2 19 2" xfId="40371" xr:uid="{258E65FF-9541-47B0-BFA7-D716BB326064}"/>
    <cellStyle name="Separador de milhares 2 2 2 2 2 2" xfId="40372" xr:uid="{3FECFF8F-4B88-4C1F-A74B-2E36DCAD5A9D}"/>
    <cellStyle name="Separador de milhares 2 2 2 2 2 2 2" xfId="40373" xr:uid="{DC4BC4D8-C539-4191-B715-41C81DD629DE}"/>
    <cellStyle name="Separador de milhares 2 2 2 2 2 2 2 2" xfId="40374" xr:uid="{4D4D703A-5CE8-4BE1-9838-CFCED1CD07F1}"/>
    <cellStyle name="Separador de milhares 2 2 2 2 2 2 2 2 2" xfId="40375" xr:uid="{F061B320-2F13-44CD-ABB1-37731F22B068}"/>
    <cellStyle name="Separador de milhares 2 2 2 2 2 2 2 2 2 2" xfId="40376" xr:uid="{7EB57C41-86A9-4F4B-B891-552490DDBE54}"/>
    <cellStyle name="Separador de milhares 2 2 2 2 2 2 2 2 2 2 2" xfId="40377" xr:uid="{D06D71E4-22E6-464E-9657-4E0DE45789AD}"/>
    <cellStyle name="Separador de milhares 2 2 2 2 2 2 2 2 2 2 2 2" xfId="40378" xr:uid="{EB47C154-BE89-4E27-9805-1F629EB77BE3}"/>
    <cellStyle name="Separador de milhares 2 2 2 2 2 2 2 2 2 2 2 3" xfId="40379" xr:uid="{C61760F5-ACFA-4FA0-980E-A59FA69750BF}"/>
    <cellStyle name="Separador de milhares 2 2 2 2 2 2 2 2 2 2 2 4" xfId="40380" xr:uid="{2CB718AF-8C82-4DB7-BE7B-D5AC6C1EB180}"/>
    <cellStyle name="Separador de milhares 2 2 2 2 2 2 2 2 2 2 3" xfId="40381" xr:uid="{CEDD17F0-D39E-4922-896B-8864D0F09E90}"/>
    <cellStyle name="Separador de milhares 2 2 2 2 2 2 2 2 2 2 4" xfId="40382" xr:uid="{E47D7BAE-1E90-4424-8BE6-655A06561D88}"/>
    <cellStyle name="Separador de milhares 2 2 2 2 2 2 2 2 2 2 5" xfId="40383" xr:uid="{167B10D7-FBCC-4B69-B2B1-F0E8939C1556}"/>
    <cellStyle name="Separador de milhares 2 2 2 2 2 2 2 2 2 3" xfId="40384" xr:uid="{B622985F-FAB0-41A3-85E6-E311D321C496}"/>
    <cellStyle name="Separador de milhares 2 2 2 2 2 2 2 2 2 3 2" xfId="40385" xr:uid="{809D8065-39FA-4048-A90E-07A874438011}"/>
    <cellStyle name="Separador de milhares 2 2 2 2 2 2 2 2 2 3 3" xfId="40386" xr:uid="{98064B44-80F3-45A8-9D5E-0D0D24D526B1}"/>
    <cellStyle name="Separador de milhares 2 2 2 2 2 2 2 2 2 3 4" xfId="40387" xr:uid="{280665DE-1B17-4911-9DF8-B0D04EE5B049}"/>
    <cellStyle name="Separador de milhares 2 2 2 2 2 2 2 2 2 4" xfId="40388" xr:uid="{84B385EB-252A-4414-A277-B9B7EF24B726}"/>
    <cellStyle name="Separador de milhares 2 2 2 2 2 2 2 2 2 5" xfId="40389" xr:uid="{8ABE76D7-F9F0-4D07-B971-818868E41771}"/>
    <cellStyle name="Separador de milhares 2 2 2 2 2 2 2 2 3" xfId="40390" xr:uid="{F9E07EC9-E23F-4B4F-9680-C727376CC70D}"/>
    <cellStyle name="Separador de milhares 2 2 2 2 2 2 2 2 4" xfId="40391" xr:uid="{0C6EF369-00B1-4DEA-9321-A7B48C16FF10}"/>
    <cellStyle name="Separador de milhares 2 2 2 2 2 2 2 2 4 2" xfId="40392" xr:uid="{12230694-2EA5-4936-87A1-6944EA37B444}"/>
    <cellStyle name="Separador de milhares 2 2 2 2 2 2 2 2 4 3" xfId="40393" xr:uid="{FCAFD7BC-E603-4074-A950-57B232D5868C}"/>
    <cellStyle name="Separador de milhares 2 2 2 2 2 2 2 2 4 4" xfId="40394" xr:uid="{62CB89FC-50BA-44E7-B4FC-00C16DD5FB45}"/>
    <cellStyle name="Separador de milhares 2 2 2 2 2 2 2 2 5" xfId="40395" xr:uid="{FE4EB2F5-D3CB-4770-A8F4-42854551BF8A}"/>
    <cellStyle name="Separador de milhares 2 2 2 2 2 2 2 2 6" xfId="40396" xr:uid="{8E92F2C6-6D4F-4E16-B0B3-430FD1C96409}"/>
    <cellStyle name="Separador de milhares 2 2 2 2 2 2 2 3" xfId="40397" xr:uid="{4A458FA7-1F01-4CB0-9589-65F8F7E72918}"/>
    <cellStyle name="Separador de milhares 2 2 2 2 2 2 2 3 2" xfId="40398" xr:uid="{43D1B239-D330-4720-BEDD-4311D54D1F44}"/>
    <cellStyle name="Separador de milhares 2 2 2 2 2 2 2 4" xfId="40399" xr:uid="{50060812-7171-4F46-860E-73DB4231F431}"/>
    <cellStyle name="Separador de milhares 2 2 2 2 2 2 2 4 2" xfId="40400" xr:uid="{54FE523F-51DF-4352-A570-283CBF5301FA}"/>
    <cellStyle name="Separador de milhares 2 2 2 2 2 2 2 4 3" xfId="40401" xr:uid="{EB6416E0-3378-4C2B-89D9-D98D797ABFFD}"/>
    <cellStyle name="Separador de milhares 2 2 2 2 2 2 2 4 4" xfId="40402" xr:uid="{DCB82147-74BA-4861-9179-45326ACEE9A3}"/>
    <cellStyle name="Separador de milhares 2 2 2 2 2 2 2 5" xfId="40403" xr:uid="{1AA7DDFE-6EF6-41F3-AA5A-F9DE58F23633}"/>
    <cellStyle name="Separador de milhares 2 2 2 2 2 2 2 6" xfId="40404" xr:uid="{13BE7EB1-C5F1-4944-8B57-1C78B0490D06}"/>
    <cellStyle name="Separador de milhares 2 2 2 2 2 2 3" xfId="40405" xr:uid="{D6B03F5F-80C9-484C-8938-87D31A7EC94F}"/>
    <cellStyle name="Separador de milhares 2 2 2 2 2 2 4" xfId="40406" xr:uid="{77122E82-7126-4AC3-93A3-D2A82CCAC306}"/>
    <cellStyle name="Separador de milhares 2 2 2 2 2 2 4 2" xfId="40407" xr:uid="{A40550A4-2F00-4F8D-B3D1-EF9E9DF30095}"/>
    <cellStyle name="Separador de milhares 2 2 2 2 2 2 5" xfId="40408" xr:uid="{242C3DFA-B0FF-433E-8335-8BB563D71247}"/>
    <cellStyle name="Separador de milhares 2 2 2 2 2 2 6" xfId="40409" xr:uid="{9A1402F8-AC21-4BB8-B4E0-B9A97296DEEE}"/>
    <cellStyle name="Separador de milhares 2 2 2 2 2 2 6 2" xfId="40410" xr:uid="{6893BEA2-ACC1-4913-BAD3-E8BE413CD6CC}"/>
    <cellStyle name="Separador de milhares 2 2 2 2 2 2 6 3" xfId="40411" xr:uid="{7A4C3B2D-0CBC-4323-B838-B106FA6425AC}"/>
    <cellStyle name="Separador de milhares 2 2 2 2 2 2 6 4" xfId="40412" xr:uid="{A71305DB-0A64-4D21-803D-D4BE291507AC}"/>
    <cellStyle name="Separador de milhares 2 2 2 2 2 2 7" xfId="40413" xr:uid="{E1859873-FFAA-4D7A-BF7B-D8E53C88F029}"/>
    <cellStyle name="Separador de milhares 2 2 2 2 2 2 8" xfId="40414" xr:uid="{D6EF8667-90A6-421B-813E-0127E0DF2E4A}"/>
    <cellStyle name="Separador de milhares 2 2 2 2 2 20" xfId="40415" xr:uid="{41F0F363-6D36-44BA-A57C-B765A9B8A35D}"/>
    <cellStyle name="Separador de milhares 2 2 2 2 2 21" xfId="40416" xr:uid="{5FCCA236-8081-4969-827C-698CC2179C8F}"/>
    <cellStyle name="Separador de milhares 2 2 2 2 2 22" xfId="40417" xr:uid="{D39B2FA1-5504-4378-8342-95FD361CA76A}"/>
    <cellStyle name="Separador de milhares 2 2 2 2 2 22 2" xfId="40418" xr:uid="{A0D91811-0ABE-4291-9EDE-462F719D2E64}"/>
    <cellStyle name="Separador de milhares 2 2 2 2 2 22 3" xfId="40419" xr:uid="{879F8476-1FA7-4088-9552-FF988B98274E}"/>
    <cellStyle name="Separador de milhares 2 2 2 2 2 22 4" xfId="40420" xr:uid="{A90236E1-2CCC-496E-803F-37407BDAB0D6}"/>
    <cellStyle name="Separador de milhares 2 2 2 2 2 23" xfId="40421" xr:uid="{457599D0-412B-4E5A-8571-3273C8ED3F49}"/>
    <cellStyle name="Separador de milhares 2 2 2 2 2 24" xfId="40422" xr:uid="{8AB2F329-4D24-47AF-91B6-911033FFD32C}"/>
    <cellStyle name="Separador de milhares 2 2 2 2 2 3" xfId="40423" xr:uid="{D4F5B269-6B7C-4059-B2E9-573054D4DEA5}"/>
    <cellStyle name="Separador de milhares 2 2 2 2 2 3 2" xfId="40424" xr:uid="{5A87F03D-BB29-455A-9906-0E5EAB8A2739}"/>
    <cellStyle name="Separador de milhares 2 2 2 2 2 4" xfId="40425" xr:uid="{3171C0A7-A466-4AA3-8FD5-A0644300F9F7}"/>
    <cellStyle name="Separador de milhares 2 2 2 2 2 5" xfId="40426" xr:uid="{B6C9634C-4F7B-4225-A35E-997273015830}"/>
    <cellStyle name="Separador de milhares 2 2 2 2 2 6" xfId="40427" xr:uid="{537254A4-E6B8-4995-8DD8-2C0CF1C0E194}"/>
    <cellStyle name="Separador de milhares 2 2 2 2 2 7" xfId="40428" xr:uid="{918DAEE4-3F11-42A1-9E72-7AF18CDA119D}"/>
    <cellStyle name="Separador de milhares 2 2 2 2 2 8" xfId="40429" xr:uid="{D530DABC-1254-43DE-ADF0-6D9767BF30E0}"/>
    <cellStyle name="Separador de milhares 2 2 2 2 2 9" xfId="40430" xr:uid="{AD636F27-F9A2-4B5F-A2D9-D8CE4FBCED71}"/>
    <cellStyle name="Separador de milhares 2 2 2 2 20" xfId="40431" xr:uid="{4A62F9DB-648E-431C-A04A-2E14570CDA1C}"/>
    <cellStyle name="Separador de milhares 2 2 2 2 21" xfId="40432" xr:uid="{B563268D-DDBC-47DC-89EE-0FC71F4D394B}"/>
    <cellStyle name="Separador de milhares 2 2 2 2 22" xfId="40433" xr:uid="{9DBDE9BA-9ED4-444F-B0D1-01A3A388F8EF}"/>
    <cellStyle name="Separador de milhares 2 2 2 2 22 2" xfId="40434" xr:uid="{147F9591-00CB-4BF5-B199-C953FAE20D81}"/>
    <cellStyle name="Separador de milhares 2 2 2 2 22 3" xfId="40435" xr:uid="{94995D66-BBEA-4178-9C81-A07588748A4E}"/>
    <cellStyle name="Separador de milhares 2 2 2 2 22 4" xfId="40436" xr:uid="{1C7AAE16-15A2-441F-9B53-CDC59B8D899C}"/>
    <cellStyle name="Separador de milhares 2 2 2 2 23" xfId="40437" xr:uid="{3AD2D98D-C886-4023-A820-843D915136B8}"/>
    <cellStyle name="Separador de milhares 2 2 2 2 24" xfId="40438" xr:uid="{5F3B2973-856F-4D14-B344-F6261901FAAE}"/>
    <cellStyle name="Separador de milhares 2 2 2 2 3" xfId="40439" xr:uid="{23F1893E-2CB0-4822-BC3F-E6D6D8124A08}"/>
    <cellStyle name="Separador de milhares 2 2 2 2 3 2" xfId="40440" xr:uid="{85A51D1C-9EC5-4BE2-9065-733EAFECFB4E}"/>
    <cellStyle name="Separador de milhares 2 2 2 2 3 2 2" xfId="40441" xr:uid="{1BB5D843-560C-4FD5-AFB3-4FF44FB7448B}"/>
    <cellStyle name="Separador de milhares 2 2 2 2 3 2 2 2" xfId="40442" xr:uid="{004DADD7-54B1-48D1-8631-BBDE21302BB8}"/>
    <cellStyle name="Separador de milhares 2 2 2 2 3 2 2 2 2" xfId="40443" xr:uid="{1DDCEE77-5220-43B4-A4A9-B833C2963307}"/>
    <cellStyle name="Separador de milhares 2 2 2 2 3 2 2 3" xfId="40444" xr:uid="{99BF6663-CE41-43A3-BF3E-8DC27A61DE0A}"/>
    <cellStyle name="Separador de milhares 2 2 2 2 3 2 3" xfId="40445" xr:uid="{67297BDE-C07F-4535-95AE-B419C428A393}"/>
    <cellStyle name="Separador de milhares 2 2 2 2 3 2 3 2" xfId="40446" xr:uid="{D69B56B9-53F5-4581-B11D-CFF6671DF358}"/>
    <cellStyle name="Separador de milhares 2 2 2 2 3 3" xfId="40447" xr:uid="{17EB959A-DD25-4B23-9872-0F268CE01D00}"/>
    <cellStyle name="Separador de milhares 2 2 2 2 3 4" xfId="40448" xr:uid="{CFE6E798-2CF7-4C20-A738-B1E7B1EC6F3E}"/>
    <cellStyle name="Separador de milhares 2 2 2 2 3 4 2" xfId="40449" xr:uid="{7B6FC08D-4AC8-4288-B81A-DFA976BF0CF0}"/>
    <cellStyle name="Separador de milhares 2 2 2 2 3 5" xfId="40450" xr:uid="{003B3815-97F4-4726-B920-1F77C23A92EB}"/>
    <cellStyle name="Separador de milhares 2 2 2 2 3 6" xfId="40451" xr:uid="{0A021F67-D0D6-42DE-A6D0-258C8A579B05}"/>
    <cellStyle name="Separador de milhares 2 2 2 2 4" xfId="40452" xr:uid="{C154FEF7-A03C-4BE9-9435-61671A64E84D}"/>
    <cellStyle name="Separador de milhares 2 2 2 2 5" xfId="40453" xr:uid="{5CA57490-DB07-43FA-BD1F-7F51DA838BDD}"/>
    <cellStyle name="Separador de milhares 2 2 2 2 6" xfId="40454" xr:uid="{1BFA09BF-A5C1-45C6-85DC-E9B87CD16F2A}"/>
    <cellStyle name="Separador de milhares 2 2 2 2 6 2" xfId="40455" xr:uid="{E81D1010-64C7-49F5-89C9-443D880EFB45}"/>
    <cellStyle name="Separador de milhares 2 2 2 2 7" xfId="40456" xr:uid="{C47F2FE1-7659-4716-A91F-18E551DE3267}"/>
    <cellStyle name="Separador de milhares 2 2 2 2 8" xfId="40457" xr:uid="{6C85B38D-5A14-413B-B07D-6EF5F1AC4F2F}"/>
    <cellStyle name="Separador de milhares 2 2 2 2 9" xfId="40458" xr:uid="{7575BEC9-4967-43C1-AFC9-D7D3BA96F256}"/>
    <cellStyle name="Separador de milhares 2 2 2 20" xfId="40459" xr:uid="{23629F9C-CB6E-44C0-93CD-24110A03C4AC}"/>
    <cellStyle name="Separador de milhares 2 2 2 20 2" xfId="40460" xr:uid="{B96450B9-E348-468D-8403-8281710429A3}"/>
    <cellStyle name="Separador de milhares 2 2 2 20 2 2" xfId="40461" xr:uid="{E49D2FE7-F52F-4EE4-AFFD-69F6B382AAF0}"/>
    <cellStyle name="Separador de milhares 2 2 2 20 2 2 2" xfId="40462" xr:uid="{7D233B0D-E313-4A09-8964-6D36F47FF694}"/>
    <cellStyle name="Separador de milhares 2 2 2 20 2 3" xfId="40463" xr:uid="{9B6B8CC4-E9A6-44A2-B6BA-458E8D39E03C}"/>
    <cellStyle name="Separador de milhares 2 2 2 20 3" xfId="40464" xr:uid="{B3A53100-D88B-4921-921B-8ACACB712581}"/>
    <cellStyle name="Separador de milhares 2 2 2 20 3 2" xfId="40465" xr:uid="{E1F7F1D2-D58E-4A41-88BB-EC47ED9B90EF}"/>
    <cellStyle name="Separador de milhares 2 2 2 21" xfId="40466" xr:uid="{0E47D568-AE2C-4184-B7CC-94E76475C787}"/>
    <cellStyle name="Separador de milhares 2 2 2 21 2" xfId="40467" xr:uid="{834A419E-2237-4417-93A7-1FEF419E7760}"/>
    <cellStyle name="Separador de milhares 2 2 2 22" xfId="40468" xr:uid="{299B1E31-8C8B-4114-89B5-A8A127723B89}"/>
    <cellStyle name="Separador de milhares 2 2 2 23" xfId="40469" xr:uid="{6AEA9901-D9A1-4031-BDC3-D712FEB6B474}"/>
    <cellStyle name="Separador de milhares 2 2 2 24" xfId="40470" xr:uid="{4CC364BA-C443-47CB-AE14-25C50BAC2CE8}"/>
    <cellStyle name="Separador de milhares 2 2 2 24 2" xfId="40471" xr:uid="{C7192E0C-AE00-4D27-8A0F-4B9F95C9FA9C}"/>
    <cellStyle name="Separador de milhares 2 2 2 24 3" xfId="40472" xr:uid="{D5C4E954-00F7-44E2-A91D-20CE763366B1}"/>
    <cellStyle name="Separador de milhares 2 2 2 24 4" xfId="40473" xr:uid="{542C5242-9426-4562-B9A1-A785F9218CBD}"/>
    <cellStyle name="Separador de milhares 2 2 2 25" xfId="40474" xr:uid="{5FC0B5E3-0F6F-4881-91AC-CC5FA0A9D5F0}"/>
    <cellStyle name="Separador de milhares 2 2 2 26" xfId="40475" xr:uid="{17294D35-D066-4BC1-B6AE-AA1D961654C9}"/>
    <cellStyle name="Separador de milhares 2 2 2 3" xfId="40476" xr:uid="{5754BA21-7D5B-4335-B1ED-4F777CADBFFD}"/>
    <cellStyle name="Separador de milhares 2 2 2 4" xfId="40477" xr:uid="{CDF73169-54A3-4005-838E-11475C6F3C58}"/>
    <cellStyle name="Separador de milhares 2 2 2 4 2" xfId="40478" xr:uid="{0CDC2EB4-C278-4109-BAAF-784B0C9DB8D2}"/>
    <cellStyle name="Separador de milhares 2 2 2 4 2 2" xfId="40479" xr:uid="{FCAD9F81-BBF2-46D3-A248-7078A6A4ED79}"/>
    <cellStyle name="Separador de milhares 2 2 2 4 2 2 2" xfId="40480" xr:uid="{D4AD4185-3413-48D4-A95B-158394A0371C}"/>
    <cellStyle name="Separador de milhares 2 2 2 4 2 2 2 2" xfId="40481" xr:uid="{9638AE7D-BD3D-4F9B-AD6F-93E35D7AD79D}"/>
    <cellStyle name="Separador de milhares 2 2 2 4 2 2 3" xfId="40482" xr:uid="{0E7CBF42-D31A-4109-8FAB-3C3AD3CB4F4D}"/>
    <cellStyle name="Separador de milhares 2 2 2 4 2 3" xfId="40483" xr:uid="{47A88320-2E59-4F9C-8BE0-8138FF3E74B1}"/>
    <cellStyle name="Separador de milhares 2 2 2 4 2 3 2" xfId="40484" xr:uid="{BB373085-B6FC-4AF7-BCB4-B6E8D7E7CCDF}"/>
    <cellStyle name="Separador de milhares 2 2 2 4 2 4" xfId="40485" xr:uid="{95F83C2F-6F9D-424D-8BB4-7C722995D704}"/>
    <cellStyle name="Separador de milhares 2 2 2 4 2 5" xfId="40486" xr:uid="{F9E32E29-C5BA-41E1-BD36-9DA2BDF9F7CF}"/>
    <cellStyle name="Separador de milhares 2 2 2 4 3" xfId="40487" xr:uid="{8F003BD9-47F1-4DA7-B277-D67A8A973C02}"/>
    <cellStyle name="Separador de milhares 2 2 2 4 3 2" xfId="40488" xr:uid="{2FDDD1B2-C160-4BD9-945D-E89B71EA1A77}"/>
    <cellStyle name="Separador de milhares 2 2 2 4 4" xfId="40489" xr:uid="{B040F6E3-6BDB-4488-A3ED-06AAE2290BF8}"/>
    <cellStyle name="Separador de milhares 2 2 2 4 4 2" xfId="40490" xr:uid="{1CC1B03D-0606-4600-BE8E-3AF1FF23447B}"/>
    <cellStyle name="Separador de milhares 2 2 2 4 5" xfId="40491" xr:uid="{94CDC597-D330-4B53-93A8-5ED1D46B5B44}"/>
    <cellStyle name="Separador de milhares 2 2 2 4 6" xfId="40492" xr:uid="{F2CBA4F1-4652-4719-BC9F-910F87C5B6EB}"/>
    <cellStyle name="Separador de milhares 2 2 2 5" xfId="40493" xr:uid="{C3198E73-1ECD-45DE-89D6-CE20FA9C5B5D}"/>
    <cellStyle name="Separador de milhares 2 2 2 6" xfId="40494" xr:uid="{89A0E58E-092D-4664-BAC6-4EF2317C08BD}"/>
    <cellStyle name="Separador de milhares 2 2 2 7" xfId="40495" xr:uid="{FA382CCF-4490-4A82-9195-2DF8B2AE9B67}"/>
    <cellStyle name="Separador de milhares 2 2 2 7 2" xfId="40496" xr:uid="{43469C2A-1356-45DD-A931-F4869989AFA5}"/>
    <cellStyle name="Separador de milhares 2 2 2 8" xfId="40497" xr:uid="{CE4BA940-B9B6-414A-97AE-D7FD743E71EB}"/>
    <cellStyle name="Separador de milhares 2 2 2 9" xfId="40498" xr:uid="{85A81544-9386-42F7-A78F-6607E55D2CBA}"/>
    <cellStyle name="Separador de milhares 2 2 20" xfId="40499" xr:uid="{94EE39CD-69FE-417A-BA3E-74CF80C95191}"/>
    <cellStyle name="Separador de milhares 2 2 21" xfId="40500" xr:uid="{7C657B9B-8176-446B-81D0-1B12EB6F8BB4}"/>
    <cellStyle name="Separador de milhares 2 2 22" xfId="40501" xr:uid="{045783DB-AB8B-4C9F-8E00-58DAF8128D0F}"/>
    <cellStyle name="Separador de milhares 2 2 22 2" xfId="40502" xr:uid="{AFA1987F-9C29-4278-A5D1-06291806069E}"/>
    <cellStyle name="Separador de milhares 2 2 22 2 2" xfId="40503" xr:uid="{F1996AFB-864A-43D9-80C5-904CA036BE38}"/>
    <cellStyle name="Separador de milhares 2 2 22 2 2 2" xfId="40504" xr:uid="{04CD02BB-8991-4F14-84D3-007F35806055}"/>
    <cellStyle name="Separador de milhares 2 2 22 2 3" xfId="40505" xr:uid="{23BDC409-72DE-4526-AF01-06B2CFB79671}"/>
    <cellStyle name="Separador de milhares 2 2 22 3" xfId="40506" xr:uid="{1D83C3E1-EE7E-44C2-8FAB-65759175DE88}"/>
    <cellStyle name="Separador de milhares 2 2 22 3 2" xfId="40507" xr:uid="{E53F64DC-5B8A-41E2-9460-96239632C5A6}"/>
    <cellStyle name="Separador de milhares 2 2 23" xfId="40508" xr:uid="{5E30E8C9-F8E2-454F-9674-BCF80374419A}"/>
    <cellStyle name="Separador de milhares 2 2 23 2" xfId="40509" xr:uid="{44AF53C5-1484-409C-BFF0-DEAD6377310A}"/>
    <cellStyle name="Separador de milhares 2 2 24" xfId="40510" xr:uid="{9CD9A47E-C129-44CA-9B25-A34658D0B7C0}"/>
    <cellStyle name="Separador de milhares 2 2 25" xfId="40511" xr:uid="{9F639602-0CB9-41B9-A40A-06349E8EB51D}"/>
    <cellStyle name="Separador de milhares 2 2 26" xfId="40512" xr:uid="{0367E3C9-5C52-4595-8441-6DE1D81F5F50}"/>
    <cellStyle name="Separador de milhares 2 2 26 2" xfId="40513" xr:uid="{1F3466E8-2088-4488-9290-668CBD4EE3A7}"/>
    <cellStyle name="Separador de milhares 2 2 26 3" xfId="40514" xr:uid="{53B238B2-E8CF-49BB-8F2A-F35F23D31EE9}"/>
    <cellStyle name="Separador de milhares 2 2 26 4" xfId="40515" xr:uid="{BDC8E3E4-733B-438D-8C92-A6298FE7D27C}"/>
    <cellStyle name="Separador de milhares 2 2 27" xfId="40516" xr:uid="{6BE1A497-8889-4CFA-AE50-51EECAA442B4}"/>
    <cellStyle name="Separador de milhares 2 2 28" xfId="40517" xr:uid="{570AF470-3441-494E-9574-A61C0F54C64F}"/>
    <cellStyle name="Separador de milhares 2 2 3" xfId="1159" xr:uid="{FA6C2AFB-1BD0-4E59-99F6-61FE27F0A9F4}"/>
    <cellStyle name="Separador de milhares 2 2 3 2" xfId="40518" xr:uid="{211516D0-6625-4C3E-8545-EAA6E6353D32}"/>
    <cellStyle name="Separador de milhares 2 2 3 3" xfId="40519" xr:uid="{2FFCE255-1272-42D9-9611-E8631A3A2B76}"/>
    <cellStyle name="Separador de milhares 2 2 3 4" xfId="40520" xr:uid="{F76CF7A8-245B-454D-B24B-8ABC0A9DA464}"/>
    <cellStyle name="Separador de milhares 2 2 3 5" xfId="40521" xr:uid="{D38508A8-B044-47B2-8294-15EC33A813E8}"/>
    <cellStyle name="Separador de milhares 2 2 3 6" xfId="40522" xr:uid="{3CB3E776-91D7-488B-A91E-6248B85B4ABC}"/>
    <cellStyle name="Separador de milhares 2 2 3 7" xfId="40523" xr:uid="{A4416FBA-F2ED-4BDD-8B59-7CC19BFDD2CE}"/>
    <cellStyle name="Separador de milhares 2 2 4" xfId="1160" xr:uid="{5BF58EB0-29F0-45A9-ACE2-40656DDE4C2D}"/>
    <cellStyle name="Separador de milhares 2 2 4 2" xfId="40524" xr:uid="{42431B8C-E3A0-4793-A9C3-082458983027}"/>
    <cellStyle name="Separador de milhares 2 2 4 3" xfId="40525" xr:uid="{3AB5A55F-6985-4584-8FDB-3C55BF7C64B1}"/>
    <cellStyle name="Separador de milhares 2 2 4 4" xfId="40526" xr:uid="{7C9888F2-77DC-4C72-956F-41851EE46426}"/>
    <cellStyle name="Separador de milhares 2 2 4 5" xfId="40527" xr:uid="{AFD6ED39-6389-496A-B690-950CB6CD0263}"/>
    <cellStyle name="Separador de milhares 2 2 4 6" xfId="40528" xr:uid="{6C7C000B-2AD6-4D52-84D6-197A59FC1702}"/>
    <cellStyle name="Separador de milhares 2 2 4 7" xfId="40529" xr:uid="{6E12DFD0-8F30-4CDB-A4A5-5CDAED66AEAC}"/>
    <cellStyle name="Separador de milhares 2 2 5" xfId="40530" xr:uid="{E9D45E2C-DD00-41AB-8840-F2E28CC15429}"/>
    <cellStyle name="Separador de milhares 2 2 5 2" xfId="40531" xr:uid="{3D21B307-2949-4953-8B54-5EBAC6F19A0B}"/>
    <cellStyle name="Separador de milhares 2 2 5 2 2" xfId="40532" xr:uid="{ACA087F1-4EC7-4C52-B927-0E31DADBCCB5}"/>
    <cellStyle name="Separador de milhares 2 2 5 2 2 2" xfId="40533" xr:uid="{1741BAC6-7676-42A8-B4B4-BFA4D8FD7DE4}"/>
    <cellStyle name="Separador de milhares 2 2 5 2 2 2 2" xfId="40534" xr:uid="{1EE3824C-0124-4E8C-9CB1-50B144350E86}"/>
    <cellStyle name="Separador de milhares 2 2 5 2 2 3" xfId="40535" xr:uid="{5A16611B-CA93-44FA-9A45-0868788C8066}"/>
    <cellStyle name="Separador de milhares 2 2 5 2 3" xfId="40536" xr:uid="{17BD12B0-0A8D-4447-8FBD-E71510D69CFC}"/>
    <cellStyle name="Separador de milhares 2 2 5 2 3 2" xfId="40537" xr:uid="{1DB3E969-6C1E-415B-B401-FB611FA7FA69}"/>
    <cellStyle name="Separador de milhares 2 2 5 2 4" xfId="40538" xr:uid="{271E28E5-A1B4-40FB-89F9-55620F3D17A0}"/>
    <cellStyle name="Separador de milhares 2 2 5 2 5" xfId="40539" xr:uid="{9F0B5EC4-6B1A-496B-9F30-D53292715B39}"/>
    <cellStyle name="Separador de milhares 2 2 5 3" xfId="40540" xr:uid="{4CEF2D8B-EB07-444C-A879-3B2658DEA7D3}"/>
    <cellStyle name="Separador de milhares 2 2 5 3 2" xfId="40541" xr:uid="{E9152B4C-E6A7-475E-BB04-814AF5540093}"/>
    <cellStyle name="Separador de milhares 2 2 5 4" xfId="40542" xr:uid="{58E27C53-D043-4D27-AABE-8C8F94478A20}"/>
    <cellStyle name="Separador de milhares 2 2 5 4 2" xfId="40543" xr:uid="{26335256-2D04-4249-9510-313AB147D706}"/>
    <cellStyle name="Separador de milhares 2 2 5 5" xfId="40544" xr:uid="{D8E68528-96AB-46F4-B885-D15067D9D506}"/>
    <cellStyle name="Separador de milhares 2 2 5 6" xfId="40545" xr:uid="{70D2365D-0B47-4CD7-88B7-BD712BC0A319}"/>
    <cellStyle name="Separador de milhares 2 2 5 7" xfId="40546" xr:uid="{2B6D0422-7517-45C9-B9D0-3AC8744D6A35}"/>
    <cellStyle name="Separador de milhares 2 2 6" xfId="40547" xr:uid="{59E8F8C7-9899-4487-B8F4-1FB10459DF33}"/>
    <cellStyle name="Separador de milhares 2 2 6 2" xfId="40548" xr:uid="{9CDB5F74-080F-498C-BC96-3D24B3F66814}"/>
    <cellStyle name="Separador de milhares 2 2 6 2 2" xfId="40549" xr:uid="{013EA82F-729C-4110-8A8D-311D3E792936}"/>
    <cellStyle name="Separador de milhares 2 2 6 2 2 2" xfId="40550" xr:uid="{E48EEF3C-A770-42AF-B1A1-0F8DD0E2BB98}"/>
    <cellStyle name="Separador de milhares 2 2 6 2 2 2 2" xfId="40551" xr:uid="{62E99C36-87A0-4BD1-8BF0-0E2E0A38DB74}"/>
    <cellStyle name="Separador de milhares 2 2 6 2 2 3" xfId="40552" xr:uid="{F5F03BAD-2E89-45F0-9B56-3EB2F11370ED}"/>
    <cellStyle name="Separador de milhares 2 2 6 2 3" xfId="40553" xr:uid="{F1B110E3-D7FE-4DAB-94B2-86B1D8B879DC}"/>
    <cellStyle name="Separador de milhares 2 2 6 2 3 2" xfId="40554" xr:uid="{ACEAA066-1F3F-4854-8C3A-31CD4449C909}"/>
    <cellStyle name="Separador de milhares 2 2 6 3" xfId="40555" xr:uid="{40B0053C-E20A-4353-9437-3C5CFB3927A5}"/>
    <cellStyle name="Separador de milhares 2 2 6 4" xfId="40556" xr:uid="{1927D2FB-5265-49D2-B214-2A252B62B1E6}"/>
    <cellStyle name="Separador de milhares 2 2 6 4 2" xfId="40557" xr:uid="{296444F8-72EE-4C29-8B88-A3385ED0C37C}"/>
    <cellStyle name="Separador de milhares 2 2 6 5" xfId="40558" xr:uid="{39CFD4E6-68EE-4C4A-8438-57DA0394CC68}"/>
    <cellStyle name="Separador de milhares 2 2 6 6" xfId="40559" xr:uid="{5E1FA89B-2A9B-406F-9092-BD18ED394A26}"/>
    <cellStyle name="Separador de milhares 2 2 6 7" xfId="40560" xr:uid="{3F529EF2-C2FD-4419-92F7-C0E46A0C4C18}"/>
    <cellStyle name="Separador de milhares 2 2 7" xfId="40561" xr:uid="{06674D89-05C5-414F-80E4-7170158C4EBF}"/>
    <cellStyle name="Separador de milhares 2 2 7 2" xfId="40562" xr:uid="{B0FAC1BC-19BA-4F1A-B73E-2737FAAF0759}"/>
    <cellStyle name="Separador de milhares 2 2 7 3" xfId="40563" xr:uid="{03234524-3FFC-4680-A468-C0ACC163C702}"/>
    <cellStyle name="Separador de milhares 2 2 7 4" xfId="40564" xr:uid="{933430FA-C5CC-4FF4-852C-385F1E48EEBF}"/>
    <cellStyle name="Separador de milhares 2 2 7 5" xfId="40565" xr:uid="{D5ED307C-F7D8-478E-BB86-AF2A76FC16A9}"/>
    <cellStyle name="Separador de milhares 2 2 7 6" xfId="40566" xr:uid="{8DD10340-FB00-4CF1-8A2D-E3E1F5A28D5E}"/>
    <cellStyle name="Separador de milhares 2 2 7 7" xfId="40567" xr:uid="{17AC0BB2-8A25-40D6-AF75-6CDA8C3C0A37}"/>
    <cellStyle name="Separador de milhares 2 2 8" xfId="40568" xr:uid="{08E1165A-D0EB-4378-8837-96716B33068F}"/>
    <cellStyle name="Separador de milhares 2 2 8 2" xfId="40569" xr:uid="{8AC42B4F-E9E5-4E62-AF99-7EA34C06EA8B}"/>
    <cellStyle name="Separador de milhares 2 2 8 3" xfId="40570" xr:uid="{32E77469-2E82-4626-A99C-889A4C4C5145}"/>
    <cellStyle name="Separador de milhares 2 2 8 4" xfId="40571" xr:uid="{FCA62E5E-990C-46BF-810D-C0B45CC83319}"/>
    <cellStyle name="Separador de milhares 2 2 8 5" xfId="40572" xr:uid="{0B475BDE-4DE8-49CA-B4B8-9754C85B7AC8}"/>
    <cellStyle name="Separador de milhares 2 2 8 6" xfId="40573" xr:uid="{29A72799-AB2E-4DAB-ACF2-103E80E93032}"/>
    <cellStyle name="Separador de milhares 2 2 8 7" xfId="40574" xr:uid="{69559DEC-4723-41E2-9FC4-30A9E3A4D1DB}"/>
    <cellStyle name="Separador de milhares 2 2 9" xfId="40575" xr:uid="{4ED0B462-FFD0-4912-9B8E-9D352B9DDD32}"/>
    <cellStyle name="Separador de milhares 2 2 9 2" xfId="40576" xr:uid="{BECC2A99-2611-42F3-BF44-62F7055D69EE}"/>
    <cellStyle name="Separador de milhares 2 20" xfId="40577" xr:uid="{4D9016EA-75EF-4ADD-9F24-0D0FC67F2811}"/>
    <cellStyle name="Separador de milhares 2 20 10" xfId="40578" xr:uid="{0FEAC7A6-9116-4F6D-9A6E-E0D6C0D6F501}"/>
    <cellStyle name="Separador de milhares 2 20 11" xfId="40579" xr:uid="{16964A9D-7118-4581-8766-1446DECE33C9}"/>
    <cellStyle name="Separador de milhares 2 20 12" xfId="40580" xr:uid="{55FDE6DC-1099-42AF-A52A-52E50AF3768F}"/>
    <cellStyle name="Separador de milhares 2 20 13" xfId="40581" xr:uid="{37601572-430B-4A16-AFB5-4C75DBD47EA6}"/>
    <cellStyle name="Separador de milhares 2 20 2" xfId="40582" xr:uid="{6B7DD60F-7A79-4D75-9DC9-BA1B55C51994}"/>
    <cellStyle name="Separador de milhares 2 20 2 2" xfId="40583" xr:uid="{935715DE-4819-4D3B-9F7D-42794A154FD4}"/>
    <cellStyle name="Separador de milhares 2 20 2 3" xfId="40584" xr:uid="{B78B7F28-6CEA-4092-B26C-A3C481429613}"/>
    <cellStyle name="Separador de milhares 2 20 2 4" xfId="40585" xr:uid="{D356CF7A-1D62-44D6-B22B-BDE932A1BADA}"/>
    <cellStyle name="Separador de milhares 2 20 2 5" xfId="40586" xr:uid="{78ACF00D-7D3C-4E09-A9E2-DEFB3B414DB2}"/>
    <cellStyle name="Separador de milhares 2 20 2 6" xfId="40587" xr:uid="{B6976DC1-C3C3-4D7E-A489-4C5C68944D33}"/>
    <cellStyle name="Separador de milhares 2 20 3" xfId="40588" xr:uid="{9CEF74EF-A017-4085-B714-52596ADFC3FA}"/>
    <cellStyle name="Separador de milhares 2 20 3 2" xfId="40589" xr:uid="{51D4839C-CBA9-4A74-9A82-9D2FB18E31D8}"/>
    <cellStyle name="Separador de milhares 2 20 3 3" xfId="40590" xr:uid="{B1CCC5C8-346E-4363-BEE5-D44E1C1B83FE}"/>
    <cellStyle name="Separador de milhares 2 20 3 4" xfId="40591" xr:uid="{586713B8-C0E6-420E-800B-124CF203B6F0}"/>
    <cellStyle name="Separador de milhares 2 20 3 5" xfId="40592" xr:uid="{D8FCBCD6-30C8-42E9-9CF0-120065258846}"/>
    <cellStyle name="Separador de milhares 2 20 3 6" xfId="40593" xr:uid="{FA3F0290-29BC-41CC-A635-67CFFBD1673B}"/>
    <cellStyle name="Separador de milhares 2 20 4" xfId="40594" xr:uid="{42A134D2-C56F-44B9-BF1C-5E1CE02137A9}"/>
    <cellStyle name="Separador de milhares 2 20 4 2" xfId="40595" xr:uid="{5821072A-F452-458F-977F-720DF8210C89}"/>
    <cellStyle name="Separador de milhares 2 20 4 3" xfId="40596" xr:uid="{18CF0E39-3277-4FE2-982B-3515316259BE}"/>
    <cellStyle name="Separador de milhares 2 20 4 4" xfId="40597" xr:uid="{1B77D89B-F513-46AC-9EFF-8D267E559C28}"/>
    <cellStyle name="Separador de milhares 2 20 4 5" xfId="40598" xr:uid="{E194F5C3-A566-4D25-A9E3-B431CBC6EB85}"/>
    <cellStyle name="Separador de milhares 2 20 4 6" xfId="40599" xr:uid="{6E03C7FD-0385-4C5F-ADD9-B60065988001}"/>
    <cellStyle name="Separador de milhares 2 20 5" xfId="40600" xr:uid="{BE0311E1-D084-41A2-B60B-99C66BFF23E0}"/>
    <cellStyle name="Separador de milhares 2 20 5 2" xfId="40601" xr:uid="{8E62CDDB-034C-4848-B263-BCC2C7F1A4E2}"/>
    <cellStyle name="Separador de milhares 2 20 5 3" xfId="40602" xr:uid="{81F4BB74-1A5A-490E-9984-32D3970AA016}"/>
    <cellStyle name="Separador de milhares 2 20 5 4" xfId="40603" xr:uid="{9A2DA2ED-C87E-4A8F-995A-6E121AADA29E}"/>
    <cellStyle name="Separador de milhares 2 20 5 5" xfId="40604" xr:uid="{8B82CDB2-2F2A-4166-B5A5-0D0994B14495}"/>
    <cellStyle name="Separador de milhares 2 20 5 6" xfId="40605" xr:uid="{B7AA8BF6-926B-4FD6-90D8-A1D930F332A1}"/>
    <cellStyle name="Separador de milhares 2 20 6" xfId="40606" xr:uid="{471960EA-505B-4591-9BFB-92C42E793A06}"/>
    <cellStyle name="Separador de milhares 2 20 6 2" xfId="40607" xr:uid="{6A6FA646-3F42-4F9F-929B-2DB2FE2153A7}"/>
    <cellStyle name="Separador de milhares 2 20 6 3" xfId="40608" xr:uid="{8568C79F-461E-4D58-AF86-A5014FF2D4F7}"/>
    <cellStyle name="Separador de milhares 2 20 6 4" xfId="40609" xr:uid="{3CE5DE60-EF48-4507-816F-EB36A4715A20}"/>
    <cellStyle name="Separador de milhares 2 20 6 5" xfId="40610" xr:uid="{7B39CAAA-8985-4A96-8D7E-2E5C409EF80C}"/>
    <cellStyle name="Separador de milhares 2 20 6 6" xfId="40611" xr:uid="{AB4A6FA0-FDA7-4BE2-9EBA-72CD8BD8EBB2}"/>
    <cellStyle name="Separador de milhares 2 20 7" xfId="40612" xr:uid="{EC63E2A0-40D2-438E-8F9D-B4CB95DEF68A}"/>
    <cellStyle name="Separador de milhares 2 20 7 2" xfId="40613" xr:uid="{DB1A3BD7-29BA-41C0-8930-FB56D32D41A5}"/>
    <cellStyle name="Separador de milhares 2 20 7 3" xfId="40614" xr:uid="{61D55826-CF36-4CFC-B082-AC5EDA814969}"/>
    <cellStyle name="Separador de milhares 2 20 7 4" xfId="40615" xr:uid="{88D9B6E1-41E4-4538-9D68-AAF102AAC67C}"/>
    <cellStyle name="Separador de milhares 2 20 7 5" xfId="40616" xr:uid="{736E8C36-0F16-4023-A1BE-05ECD5BD9B28}"/>
    <cellStyle name="Separador de milhares 2 20 7 6" xfId="40617" xr:uid="{CAA41EFD-3B38-49AA-987E-6D5B059638AD}"/>
    <cellStyle name="Separador de milhares 2 20 8" xfId="40618" xr:uid="{DC65DCE6-B939-4885-BB63-03EF525C113C}"/>
    <cellStyle name="Separador de milhares 2 20 8 2" xfId="40619" xr:uid="{F0FE6D60-C3B9-44A5-93C7-72D509F13564}"/>
    <cellStyle name="Separador de milhares 2 20 8 3" xfId="40620" xr:uid="{1681B0EB-454C-4585-A4AD-FF31C994F65F}"/>
    <cellStyle name="Separador de milhares 2 20 8 4" xfId="40621" xr:uid="{ADAEFD25-1E7C-45A5-A9A1-9C1A6B3EC5A6}"/>
    <cellStyle name="Separador de milhares 2 20 8 5" xfId="40622" xr:uid="{99DC3F46-51B9-46CB-AFA2-50DC636B92CC}"/>
    <cellStyle name="Separador de milhares 2 20 8 6" xfId="40623" xr:uid="{166B44A1-020A-4899-9235-76A55154F39C}"/>
    <cellStyle name="Separador de milhares 2 20 9" xfId="40624" xr:uid="{5A29437F-25AB-4850-BEC5-7DAF39986AE4}"/>
    <cellStyle name="Separador de milhares 2 21" xfId="40625" xr:uid="{D32A24ED-9B5B-412E-BAE4-90EEA55E7B0D}"/>
    <cellStyle name="Separador de milhares 2 21 10" xfId="40626" xr:uid="{F866C321-5136-4309-8691-50300584A6DD}"/>
    <cellStyle name="Separador de milhares 2 21 11" xfId="40627" xr:uid="{EBCCFCF7-A233-4141-945C-6083E77536A8}"/>
    <cellStyle name="Separador de milhares 2 21 12" xfId="40628" xr:uid="{0EFF3399-851D-4D16-ABB5-45DA8259A0C2}"/>
    <cellStyle name="Separador de milhares 2 21 13" xfId="40629" xr:uid="{441A203B-6B14-4215-842C-27491DF92DB3}"/>
    <cellStyle name="Separador de milhares 2 21 2" xfId="40630" xr:uid="{00E8F54C-8B65-41E5-AB22-AFA6A714CFE2}"/>
    <cellStyle name="Separador de milhares 2 21 2 2" xfId="40631" xr:uid="{1831F24D-309D-4936-B1E7-B87DEE5AE5E7}"/>
    <cellStyle name="Separador de milhares 2 21 2 3" xfId="40632" xr:uid="{C919F819-840B-4FC4-87D3-76DF66254815}"/>
    <cellStyle name="Separador de milhares 2 21 2 4" xfId="40633" xr:uid="{4F7A6AB2-F48F-4659-A541-25A0ADEE1CB5}"/>
    <cellStyle name="Separador de milhares 2 21 2 5" xfId="40634" xr:uid="{BC03432E-7496-4BCE-8D5E-6F0B490C9DB8}"/>
    <cellStyle name="Separador de milhares 2 21 2 6" xfId="40635" xr:uid="{9DC167F4-1F63-428F-89E5-D5630EF55BA4}"/>
    <cellStyle name="Separador de milhares 2 21 3" xfId="40636" xr:uid="{8DFA7504-AB0D-45FE-B495-57ADCFB3BD9F}"/>
    <cellStyle name="Separador de milhares 2 21 3 2" xfId="40637" xr:uid="{452944D3-E086-4751-87F2-FFB9F51B52C0}"/>
    <cellStyle name="Separador de milhares 2 21 3 3" xfId="40638" xr:uid="{1A08C94A-DBED-45F2-B35A-1C09C2091FB1}"/>
    <cellStyle name="Separador de milhares 2 21 3 4" xfId="40639" xr:uid="{EB1FE9A2-2286-4EFC-BA35-A7DAA56ECD6E}"/>
    <cellStyle name="Separador de milhares 2 21 3 5" xfId="40640" xr:uid="{C8682D34-188D-42A2-BD33-C31F266A55FC}"/>
    <cellStyle name="Separador de milhares 2 21 3 6" xfId="40641" xr:uid="{B4C296C8-5BC4-4933-9F21-17ED87C544EE}"/>
    <cellStyle name="Separador de milhares 2 21 4" xfId="40642" xr:uid="{04821D00-626E-457C-9680-B950955D73AD}"/>
    <cellStyle name="Separador de milhares 2 21 4 2" xfId="40643" xr:uid="{C85AC6F6-3845-4D96-BFD5-0672F4D1AA77}"/>
    <cellStyle name="Separador de milhares 2 21 4 3" xfId="40644" xr:uid="{7905B1BF-FA6F-49B6-A899-C0875BD0B609}"/>
    <cellStyle name="Separador de milhares 2 21 4 4" xfId="40645" xr:uid="{D72573BC-E2EB-45CF-BA4B-7AC6223D9010}"/>
    <cellStyle name="Separador de milhares 2 21 4 5" xfId="40646" xr:uid="{BF55DB28-447B-4B93-B944-A020E62AD75F}"/>
    <cellStyle name="Separador de milhares 2 21 4 6" xfId="40647" xr:uid="{0CC3119E-8407-485F-9A6B-E6BE728CD8A4}"/>
    <cellStyle name="Separador de milhares 2 21 5" xfId="40648" xr:uid="{6C06DE6A-1B6D-4C8C-994E-2336F8581DA3}"/>
    <cellStyle name="Separador de milhares 2 21 5 2" xfId="40649" xr:uid="{B0A951FA-93E8-4B18-930F-8AA8A6C267DC}"/>
    <cellStyle name="Separador de milhares 2 21 5 3" xfId="40650" xr:uid="{529CE26A-AD43-46BA-A919-59FA2B3BDBA3}"/>
    <cellStyle name="Separador de milhares 2 21 5 4" xfId="40651" xr:uid="{9FF1024A-39FC-467A-B1F2-1B9D586E6C0C}"/>
    <cellStyle name="Separador de milhares 2 21 5 5" xfId="40652" xr:uid="{D578EF2C-510A-4639-9453-CB2C9475A916}"/>
    <cellStyle name="Separador de milhares 2 21 5 6" xfId="40653" xr:uid="{35545A4A-BE05-4677-98A0-FE4A9EB3FAC1}"/>
    <cellStyle name="Separador de milhares 2 21 6" xfId="40654" xr:uid="{4FA0F399-EFD7-4AB4-BEAB-098D859F03E0}"/>
    <cellStyle name="Separador de milhares 2 21 6 2" xfId="40655" xr:uid="{6DF0CEDE-9081-4778-9E3F-653112FF9BF0}"/>
    <cellStyle name="Separador de milhares 2 21 6 3" xfId="40656" xr:uid="{B8EB3BCB-7340-466A-8C47-B0AE63E73B74}"/>
    <cellStyle name="Separador de milhares 2 21 6 4" xfId="40657" xr:uid="{34E672A5-B426-441F-A6B6-1B29194E05D9}"/>
    <cellStyle name="Separador de milhares 2 21 6 5" xfId="40658" xr:uid="{78633B6E-AC1F-4638-B4AF-C6DD468AB8FF}"/>
    <cellStyle name="Separador de milhares 2 21 6 6" xfId="40659" xr:uid="{21084EC4-E8E0-43A5-808A-2FD609A8A77B}"/>
    <cellStyle name="Separador de milhares 2 21 7" xfId="40660" xr:uid="{2354EFBC-8A98-49A9-8391-4489E58D2A75}"/>
    <cellStyle name="Separador de milhares 2 21 7 2" xfId="40661" xr:uid="{B4E0AEAB-ADDF-4821-9CE1-14F7E039748A}"/>
    <cellStyle name="Separador de milhares 2 21 7 3" xfId="40662" xr:uid="{893ACC2A-5D08-4029-A695-BA9E59316585}"/>
    <cellStyle name="Separador de milhares 2 21 7 4" xfId="40663" xr:uid="{EE081085-CB2D-4855-88A3-B2C44881EDDC}"/>
    <cellStyle name="Separador de milhares 2 21 7 5" xfId="40664" xr:uid="{6652B758-5EDE-4275-B114-78151BBE847D}"/>
    <cellStyle name="Separador de milhares 2 21 7 6" xfId="40665" xr:uid="{A6F537F4-B701-4397-9F24-0CDD10C5C631}"/>
    <cellStyle name="Separador de milhares 2 21 8" xfId="40666" xr:uid="{E1869927-EBA1-4747-AD42-7F83ECCFEE2B}"/>
    <cellStyle name="Separador de milhares 2 21 8 2" xfId="40667" xr:uid="{436D388B-42E4-4188-9DBF-815C0BA23AA0}"/>
    <cellStyle name="Separador de milhares 2 21 8 3" xfId="40668" xr:uid="{D77D4D3B-8098-41D0-95E2-8053D112BD32}"/>
    <cellStyle name="Separador de milhares 2 21 8 4" xfId="40669" xr:uid="{A267E6A5-DA5C-4AFD-8B7D-52B5EEAF9C42}"/>
    <cellStyle name="Separador de milhares 2 21 8 5" xfId="40670" xr:uid="{B580EDEC-7600-4817-AF67-CC08433E866C}"/>
    <cellStyle name="Separador de milhares 2 21 8 6" xfId="40671" xr:uid="{904D8161-E294-4F16-8B02-4B8334436235}"/>
    <cellStyle name="Separador de milhares 2 21 9" xfId="40672" xr:uid="{3F4757D8-81C0-4613-B193-7CCEF5FF8F25}"/>
    <cellStyle name="Separador de milhares 2 22" xfId="40673" xr:uid="{CE21A031-779D-448B-BB19-F795A79D326E}"/>
    <cellStyle name="Separador de milhares 2 22 10" xfId="40674" xr:uid="{70A80EBE-F792-4126-8AB0-6B9D37F8713A}"/>
    <cellStyle name="Separador de milhares 2 22 11" xfId="40675" xr:uid="{5C1C7A8C-B6C9-4879-A366-1F12D6A5BCD1}"/>
    <cellStyle name="Separador de milhares 2 22 12" xfId="40676" xr:uid="{F42E4C8A-A8FC-41A0-A3A5-1EA7CF956719}"/>
    <cellStyle name="Separador de milhares 2 22 13" xfId="40677" xr:uid="{4FA0BB22-E171-4812-8387-81C7CF1DC744}"/>
    <cellStyle name="Separador de milhares 2 22 2" xfId="40678" xr:uid="{CE350693-1D1B-41B7-8A65-7278B83E679A}"/>
    <cellStyle name="Separador de milhares 2 22 2 2" xfId="40679" xr:uid="{D73814F5-ABB6-44A1-A0B7-3DDB86FFAB31}"/>
    <cellStyle name="Separador de milhares 2 22 2 3" xfId="40680" xr:uid="{85DC7D7E-1E21-4F6D-9098-5F0090914BF4}"/>
    <cellStyle name="Separador de milhares 2 22 2 4" xfId="40681" xr:uid="{BED214B9-2133-4A73-A66D-6488CE5175D9}"/>
    <cellStyle name="Separador de milhares 2 22 2 5" xfId="40682" xr:uid="{A2CC5460-4111-4ADE-A05D-EA516E5BB0E2}"/>
    <cellStyle name="Separador de milhares 2 22 2 6" xfId="40683" xr:uid="{2E931C8C-16DF-450A-9FA9-7E716CC036D3}"/>
    <cellStyle name="Separador de milhares 2 22 3" xfId="40684" xr:uid="{584F3A35-2512-401F-B341-B5AE1D2D1F13}"/>
    <cellStyle name="Separador de milhares 2 22 3 2" xfId="40685" xr:uid="{80914ED4-B6B7-425F-BB62-16D420E85DCE}"/>
    <cellStyle name="Separador de milhares 2 22 3 3" xfId="40686" xr:uid="{6CB373BE-D641-4E8D-BBD8-CC331C543BC9}"/>
    <cellStyle name="Separador de milhares 2 22 3 4" xfId="40687" xr:uid="{F61074D7-2990-460C-AD0C-36E1B38C94D3}"/>
    <cellStyle name="Separador de milhares 2 22 3 5" xfId="40688" xr:uid="{C9893443-013D-4EF0-8354-F9521B47A1D6}"/>
    <cellStyle name="Separador de milhares 2 22 3 6" xfId="40689" xr:uid="{27E9EAA5-D491-460E-B4FF-98238803E607}"/>
    <cellStyle name="Separador de milhares 2 22 4" xfId="40690" xr:uid="{9FABE3D6-4AE8-4070-99ED-41B2C892C870}"/>
    <cellStyle name="Separador de milhares 2 22 4 2" xfId="40691" xr:uid="{5774F18F-4816-49C6-A431-4F8FF7852109}"/>
    <cellStyle name="Separador de milhares 2 22 4 3" xfId="40692" xr:uid="{52847A42-7A7C-4B06-A2F4-9CCC3B7D93AD}"/>
    <cellStyle name="Separador de milhares 2 22 4 4" xfId="40693" xr:uid="{474EA2D0-BBFB-49DB-98B0-410EBA033F78}"/>
    <cellStyle name="Separador de milhares 2 22 4 5" xfId="40694" xr:uid="{1AF312DD-520E-40EB-A80E-553AFEE465B3}"/>
    <cellStyle name="Separador de milhares 2 22 4 6" xfId="40695" xr:uid="{CC478100-46BB-48B7-B7A4-377EA8697D40}"/>
    <cellStyle name="Separador de milhares 2 22 5" xfId="40696" xr:uid="{3CF05AFA-D4CF-4051-A91F-DE6E9BABA931}"/>
    <cellStyle name="Separador de milhares 2 22 5 2" xfId="40697" xr:uid="{CF912DDC-DB92-4DB1-A446-3E7F1BF0CC18}"/>
    <cellStyle name="Separador de milhares 2 22 5 3" xfId="40698" xr:uid="{494A1750-A266-476D-B7C6-171EFD40FAA5}"/>
    <cellStyle name="Separador de milhares 2 22 5 4" xfId="40699" xr:uid="{29C9E283-8953-40CA-A653-3980BC6BDE2D}"/>
    <cellStyle name="Separador de milhares 2 22 5 5" xfId="40700" xr:uid="{D489ED67-351F-473C-AC56-CC233F9C23F7}"/>
    <cellStyle name="Separador de milhares 2 22 5 6" xfId="40701" xr:uid="{CA912C70-54DF-4360-BF7C-7A9D5807DC74}"/>
    <cellStyle name="Separador de milhares 2 22 6" xfId="40702" xr:uid="{3D0013C8-B620-4F83-B010-CD20DE9C17D8}"/>
    <cellStyle name="Separador de milhares 2 22 6 2" xfId="40703" xr:uid="{53BD443B-9FEA-412B-B90B-E92C36D6E952}"/>
    <cellStyle name="Separador de milhares 2 22 6 3" xfId="40704" xr:uid="{254EF349-73D6-40BA-AF6E-21D03E82FCE8}"/>
    <cellStyle name="Separador de milhares 2 22 6 4" xfId="40705" xr:uid="{A4AE1047-EB0B-4E3B-BDB6-15A10B241C7D}"/>
    <cellStyle name="Separador de milhares 2 22 6 5" xfId="40706" xr:uid="{6E175853-9013-49B2-9E2B-5A072523513B}"/>
    <cellStyle name="Separador de milhares 2 22 6 6" xfId="40707" xr:uid="{0D2F6AF8-EE0C-4706-9E98-AE4ACC78C6F2}"/>
    <cellStyle name="Separador de milhares 2 22 7" xfId="40708" xr:uid="{8B6528E8-0199-4233-BC57-E70E8861CC40}"/>
    <cellStyle name="Separador de milhares 2 22 7 2" xfId="40709" xr:uid="{085E9F4B-A59D-4D06-8323-0DA4FFF3FC63}"/>
    <cellStyle name="Separador de milhares 2 22 7 3" xfId="40710" xr:uid="{A4B7BA25-B5FC-404C-B6F5-0EB14B929786}"/>
    <cellStyle name="Separador de milhares 2 22 7 4" xfId="40711" xr:uid="{188FF28B-D7B7-47DF-AE45-956B0C6E7BCA}"/>
    <cellStyle name="Separador de milhares 2 22 7 5" xfId="40712" xr:uid="{87EC8368-520D-4160-BAF7-B40549584CB5}"/>
    <cellStyle name="Separador de milhares 2 22 7 6" xfId="40713" xr:uid="{4734EF9D-BF20-4900-BCA2-EEB7BB934D72}"/>
    <cellStyle name="Separador de milhares 2 22 8" xfId="40714" xr:uid="{38B0493B-C38E-4710-BE2F-AFB0F8CAB2F3}"/>
    <cellStyle name="Separador de milhares 2 22 8 2" xfId="40715" xr:uid="{2D6DBF37-E854-430A-BB62-841A304C4A47}"/>
    <cellStyle name="Separador de milhares 2 22 8 3" xfId="40716" xr:uid="{CA04B5A5-E441-4625-A5C2-13E5D4E59769}"/>
    <cellStyle name="Separador de milhares 2 22 8 4" xfId="40717" xr:uid="{927C46B2-9C1D-432F-8BDE-0F16BD1F0BEF}"/>
    <cellStyle name="Separador de milhares 2 22 8 5" xfId="40718" xr:uid="{44D85BE3-3970-4DFB-8468-F95616F8D6DE}"/>
    <cellStyle name="Separador de milhares 2 22 8 6" xfId="40719" xr:uid="{DFB1B92E-52FE-48D9-BB6E-AC32D46C5028}"/>
    <cellStyle name="Separador de milhares 2 22 9" xfId="40720" xr:uid="{31591D4F-B279-42FA-8CF9-403E25D93774}"/>
    <cellStyle name="Separador de milhares 2 23" xfId="40721" xr:uid="{5EF2EA07-0C93-4EE1-84E2-28137F445831}"/>
    <cellStyle name="Separador de milhares 2 23 10" xfId="40722" xr:uid="{A9109AC3-6546-4718-B4EC-E7783E827071}"/>
    <cellStyle name="Separador de milhares 2 23 11" xfId="40723" xr:uid="{838B87F9-02D1-414A-AD76-E6A943227A36}"/>
    <cellStyle name="Separador de milhares 2 23 12" xfId="40724" xr:uid="{DAB8BFBB-FB46-4AAA-B986-C1AB7D61DB5A}"/>
    <cellStyle name="Separador de milhares 2 23 13" xfId="40725" xr:uid="{703008BB-A579-42B7-B2C5-3C21ED897D6D}"/>
    <cellStyle name="Separador de milhares 2 23 2" xfId="40726" xr:uid="{C5022D4E-4556-4D6C-95CC-3A2230E23F8C}"/>
    <cellStyle name="Separador de milhares 2 23 2 2" xfId="40727" xr:uid="{18E73A91-ABF0-467C-ABE2-C1563401722E}"/>
    <cellStyle name="Separador de milhares 2 23 2 3" xfId="40728" xr:uid="{763951B3-0784-4F09-94FA-7E7C325F3BB6}"/>
    <cellStyle name="Separador de milhares 2 23 2 4" xfId="40729" xr:uid="{857E0797-77A2-416F-8B05-3B348FE14C91}"/>
    <cellStyle name="Separador de milhares 2 23 2 5" xfId="40730" xr:uid="{B817D018-A253-4D39-B79C-72E927F7E9B7}"/>
    <cellStyle name="Separador de milhares 2 23 2 6" xfId="40731" xr:uid="{F126AA62-D0B4-4CB6-A2F0-85E9F3078936}"/>
    <cellStyle name="Separador de milhares 2 23 3" xfId="40732" xr:uid="{C2A93097-98BF-4272-AE2C-74978A729B40}"/>
    <cellStyle name="Separador de milhares 2 23 3 2" xfId="40733" xr:uid="{8EB52B01-CE73-4447-91B2-C576D259F357}"/>
    <cellStyle name="Separador de milhares 2 23 3 3" xfId="40734" xr:uid="{3245FB60-3D99-478E-8C4B-489E49D612FA}"/>
    <cellStyle name="Separador de milhares 2 23 3 4" xfId="40735" xr:uid="{B826B983-9CCC-4201-9A14-E0E63D8879FE}"/>
    <cellStyle name="Separador de milhares 2 23 3 5" xfId="40736" xr:uid="{A38DED9A-D60B-4AD3-B2B2-BC3BD2406A12}"/>
    <cellStyle name="Separador de milhares 2 23 3 6" xfId="40737" xr:uid="{DAC6C029-A846-4CED-9725-56BF905068CA}"/>
    <cellStyle name="Separador de milhares 2 23 4" xfId="40738" xr:uid="{5ECF66B0-CE3D-48D1-AFC0-FE3E242D884C}"/>
    <cellStyle name="Separador de milhares 2 23 4 2" xfId="40739" xr:uid="{24AC2EF9-1361-4CF3-90A9-BC372E016FF7}"/>
    <cellStyle name="Separador de milhares 2 23 4 3" xfId="40740" xr:uid="{2AFE0576-A4EE-4C03-B2F6-26152100FE97}"/>
    <cellStyle name="Separador de milhares 2 23 4 4" xfId="40741" xr:uid="{66CD74A4-749D-41D8-AA4D-38DCEDC03D1E}"/>
    <cellStyle name="Separador de milhares 2 23 4 5" xfId="40742" xr:uid="{F56BBDC9-A015-439F-B717-74BD8B4276C5}"/>
    <cellStyle name="Separador de milhares 2 23 4 6" xfId="40743" xr:uid="{873092E7-D876-4FD1-98CD-29BAB392159A}"/>
    <cellStyle name="Separador de milhares 2 23 5" xfId="40744" xr:uid="{EBB6CA66-9344-45D3-A2D3-F7F5093EF411}"/>
    <cellStyle name="Separador de milhares 2 23 5 2" xfId="40745" xr:uid="{B302E13D-46F3-47A8-8FE2-5700142FA041}"/>
    <cellStyle name="Separador de milhares 2 23 5 3" xfId="40746" xr:uid="{D7FD7ECB-235B-4318-A6B7-11135831B48C}"/>
    <cellStyle name="Separador de milhares 2 23 5 4" xfId="40747" xr:uid="{07C6D9A1-CAD3-4562-A93C-C83D9A0C4031}"/>
    <cellStyle name="Separador de milhares 2 23 5 5" xfId="40748" xr:uid="{2537F2B9-73D8-4B47-BE1D-883C09EDB88C}"/>
    <cellStyle name="Separador de milhares 2 23 5 6" xfId="40749" xr:uid="{80C3B2C3-2D73-4913-8DE0-A643B664E3F3}"/>
    <cellStyle name="Separador de milhares 2 23 6" xfId="40750" xr:uid="{F857BF0B-A949-4C6C-AE12-9A23F61A7D38}"/>
    <cellStyle name="Separador de milhares 2 23 6 2" xfId="40751" xr:uid="{E37DE361-707B-4BE4-83F2-FC69842DB6D3}"/>
    <cellStyle name="Separador de milhares 2 23 6 3" xfId="40752" xr:uid="{4B4898A5-33B3-4B41-AF8C-17F4FAA40E45}"/>
    <cellStyle name="Separador de milhares 2 23 6 4" xfId="40753" xr:uid="{DC610E49-36D4-464D-9E9E-FC1B8036C4EF}"/>
    <cellStyle name="Separador de milhares 2 23 6 5" xfId="40754" xr:uid="{1A0D95FB-ACA2-4D5D-8E0D-2F6AE3446767}"/>
    <cellStyle name="Separador de milhares 2 23 6 6" xfId="40755" xr:uid="{2DC8680F-EAA7-4D96-83A0-FC5169906F33}"/>
    <cellStyle name="Separador de milhares 2 23 7" xfId="40756" xr:uid="{EA67534E-A758-42E6-ACFA-9E86FA459C74}"/>
    <cellStyle name="Separador de milhares 2 23 7 2" xfId="40757" xr:uid="{436A3DAF-FB8F-45F2-AAF4-F28D80CC60AE}"/>
    <cellStyle name="Separador de milhares 2 23 7 3" xfId="40758" xr:uid="{D1DF88DA-4A82-4589-B848-8B776A7336C2}"/>
    <cellStyle name="Separador de milhares 2 23 7 4" xfId="40759" xr:uid="{D904E607-1FDA-494C-A7CB-EC4D7D1EF902}"/>
    <cellStyle name="Separador de milhares 2 23 7 5" xfId="40760" xr:uid="{DBCFC69A-B07B-4914-AF23-7C859017897A}"/>
    <cellStyle name="Separador de milhares 2 23 7 6" xfId="40761" xr:uid="{4F8ED571-5995-4FC0-89EE-6A63E9FBBC07}"/>
    <cellStyle name="Separador de milhares 2 23 8" xfId="40762" xr:uid="{19E2F301-D095-4EF9-8BDE-C9F59A8867E2}"/>
    <cellStyle name="Separador de milhares 2 23 8 2" xfId="40763" xr:uid="{421AC3A5-1CB1-4728-A2F6-6E1E5E0CF2F1}"/>
    <cellStyle name="Separador de milhares 2 23 8 3" xfId="40764" xr:uid="{5A82DD3D-D4E9-4545-9D9B-03D412E344C7}"/>
    <cellStyle name="Separador de milhares 2 23 8 4" xfId="40765" xr:uid="{B59DE472-EA69-4227-B457-D4E838827F1E}"/>
    <cellStyle name="Separador de milhares 2 23 8 5" xfId="40766" xr:uid="{5709D182-F841-44D0-8D78-CD442CD3497B}"/>
    <cellStyle name="Separador de milhares 2 23 8 6" xfId="40767" xr:uid="{D5175186-3AAC-4CCC-8A5D-50EB3D9F136C}"/>
    <cellStyle name="Separador de milhares 2 23 9" xfId="40768" xr:uid="{F351E521-B140-4107-BD53-8D50C68A6745}"/>
    <cellStyle name="Separador de milhares 2 24" xfId="40769" xr:uid="{DE73C943-29DA-4568-9A1C-3E7704004AB2}"/>
    <cellStyle name="Separador de milhares 2 24 10" xfId="40770" xr:uid="{B4754013-36B2-460E-916C-0009896E5A63}"/>
    <cellStyle name="Separador de milhares 2 24 11" xfId="40771" xr:uid="{84AD64B5-4746-44E8-BDD1-3FAE56BBDB44}"/>
    <cellStyle name="Separador de milhares 2 24 12" xfId="40772" xr:uid="{2EC0EC6D-A63E-4454-AA56-129C148E3921}"/>
    <cellStyle name="Separador de milhares 2 24 13" xfId="40773" xr:uid="{B14174BE-A922-4726-B79B-C9056A2F3FBB}"/>
    <cellStyle name="Separador de milhares 2 24 2" xfId="40774" xr:uid="{5A384623-C618-48B2-B4BF-F5E9C3DAEB96}"/>
    <cellStyle name="Separador de milhares 2 24 2 2" xfId="40775" xr:uid="{EFB2F503-595F-4D73-8474-1573A3E4D068}"/>
    <cellStyle name="Separador de milhares 2 24 2 3" xfId="40776" xr:uid="{6D30E8FA-840A-486D-9FDB-5CF916B4BF54}"/>
    <cellStyle name="Separador de milhares 2 24 2 4" xfId="40777" xr:uid="{55E47619-D098-4B47-BA24-249E4F5D063D}"/>
    <cellStyle name="Separador de milhares 2 24 2 5" xfId="40778" xr:uid="{1EE93469-E835-44B2-A82B-CC5081EB5B7E}"/>
    <cellStyle name="Separador de milhares 2 24 2 6" xfId="40779" xr:uid="{38D6F71D-F897-4C74-9019-17B2C8CA8C2B}"/>
    <cellStyle name="Separador de milhares 2 24 3" xfId="40780" xr:uid="{9F98C7FE-8A1F-4A50-B6A1-A50D5AF69848}"/>
    <cellStyle name="Separador de milhares 2 24 3 2" xfId="40781" xr:uid="{9C24F8DD-C1F8-471D-BD73-DDC9ED40AD83}"/>
    <cellStyle name="Separador de milhares 2 24 3 3" xfId="40782" xr:uid="{14009060-D574-4AB2-97EB-07D2A3392E34}"/>
    <cellStyle name="Separador de milhares 2 24 3 4" xfId="40783" xr:uid="{E871F810-BE86-4EA7-8A60-49BC2345C84F}"/>
    <cellStyle name="Separador de milhares 2 24 3 5" xfId="40784" xr:uid="{0EAE5E59-0C8F-43D1-8819-55E200D44FA6}"/>
    <cellStyle name="Separador de milhares 2 24 3 6" xfId="40785" xr:uid="{B3998D69-3CF7-4DDD-8C79-BAA31E9FA902}"/>
    <cellStyle name="Separador de milhares 2 24 4" xfId="40786" xr:uid="{B6148B7C-FFA2-418A-8895-9C48AD591305}"/>
    <cellStyle name="Separador de milhares 2 24 4 2" xfId="40787" xr:uid="{65ED8AAF-A771-452A-BB0D-80FAF5F8A490}"/>
    <cellStyle name="Separador de milhares 2 24 4 3" xfId="40788" xr:uid="{10878DF9-BC5E-40B3-BAC6-6C40FE6E990B}"/>
    <cellStyle name="Separador de milhares 2 24 4 4" xfId="40789" xr:uid="{063F68B9-DAC2-43FC-A3DC-B26A753C577D}"/>
    <cellStyle name="Separador de milhares 2 24 4 5" xfId="40790" xr:uid="{B57CE4C3-1360-470D-8F2A-B9BC1D5C6046}"/>
    <cellStyle name="Separador de milhares 2 24 4 6" xfId="40791" xr:uid="{2FBBE215-25D3-4561-B7D5-10FE01DDA894}"/>
    <cellStyle name="Separador de milhares 2 24 5" xfId="40792" xr:uid="{EC5DC727-F5F4-446B-AD2A-E908F73FBEE9}"/>
    <cellStyle name="Separador de milhares 2 24 5 2" xfId="40793" xr:uid="{E06FB2EE-3DA1-4078-B7C4-6866BEA73877}"/>
    <cellStyle name="Separador de milhares 2 24 5 3" xfId="40794" xr:uid="{8EC40F61-AEC9-4625-B9EC-953CBF5C98B5}"/>
    <cellStyle name="Separador de milhares 2 24 5 4" xfId="40795" xr:uid="{33DF01B0-0A57-45D1-A1C3-5B6A93CAB618}"/>
    <cellStyle name="Separador de milhares 2 24 5 5" xfId="40796" xr:uid="{5B34A06B-656D-40D2-80D2-F459A23EAED8}"/>
    <cellStyle name="Separador de milhares 2 24 5 6" xfId="40797" xr:uid="{74BD9A2A-7FE2-435B-847E-0AE65DC86725}"/>
    <cellStyle name="Separador de milhares 2 24 6" xfId="40798" xr:uid="{527D0A23-F478-48F3-B6C5-F49BDB972081}"/>
    <cellStyle name="Separador de milhares 2 24 6 2" xfId="40799" xr:uid="{BDA59245-2ECC-40F9-9AEF-ECA68BA510F3}"/>
    <cellStyle name="Separador de milhares 2 24 6 3" xfId="40800" xr:uid="{3687C103-257D-43BA-A237-BA1EE916E7BE}"/>
    <cellStyle name="Separador de milhares 2 24 6 4" xfId="40801" xr:uid="{A8637C1B-19EE-4668-BA60-D7D82B967EA1}"/>
    <cellStyle name="Separador de milhares 2 24 6 5" xfId="40802" xr:uid="{0E8B5428-B0B2-4681-BFE9-6989D8AB3101}"/>
    <cellStyle name="Separador de milhares 2 24 6 6" xfId="40803" xr:uid="{4592B34B-D480-473B-B3D7-B53E6D5C7A16}"/>
    <cellStyle name="Separador de milhares 2 24 7" xfId="40804" xr:uid="{3FABDFFE-40C8-457C-96CC-1EE3DE59B24C}"/>
    <cellStyle name="Separador de milhares 2 24 7 2" xfId="40805" xr:uid="{B76A93D9-FFC5-44FB-BE17-105E4787CD94}"/>
    <cellStyle name="Separador de milhares 2 24 7 3" xfId="40806" xr:uid="{AFBD24D8-BA7A-47A7-B230-529D0B37CA5A}"/>
    <cellStyle name="Separador de milhares 2 24 7 4" xfId="40807" xr:uid="{C9B7D243-A25B-4418-82CA-74D6D1843F2E}"/>
    <cellStyle name="Separador de milhares 2 24 7 5" xfId="40808" xr:uid="{7F36372A-6226-450F-A655-9CDDA241B350}"/>
    <cellStyle name="Separador de milhares 2 24 7 6" xfId="40809" xr:uid="{4C3A0AC7-EF4A-457D-95C1-ECD324E942BF}"/>
    <cellStyle name="Separador de milhares 2 24 8" xfId="40810" xr:uid="{C93A3628-93B7-47A5-AF7B-E90339371159}"/>
    <cellStyle name="Separador de milhares 2 24 8 2" xfId="40811" xr:uid="{F55A798D-33EE-4F96-B780-DEFD88162290}"/>
    <cellStyle name="Separador de milhares 2 24 8 3" xfId="40812" xr:uid="{713E3973-1981-4C01-BE95-031F84B76AED}"/>
    <cellStyle name="Separador de milhares 2 24 8 4" xfId="40813" xr:uid="{6867148F-1987-40D4-A21A-7FCEAEC9E1A4}"/>
    <cellStyle name="Separador de milhares 2 24 8 5" xfId="40814" xr:uid="{2E19FA2B-15FC-4390-A7E4-6F5CE5EFBEEC}"/>
    <cellStyle name="Separador de milhares 2 24 8 6" xfId="40815" xr:uid="{F0E66A5B-E4B8-4524-8A4C-BE90F2180FF2}"/>
    <cellStyle name="Separador de milhares 2 24 9" xfId="40816" xr:uid="{F765321F-2BC0-434C-B4F3-8C68CDBC25EA}"/>
    <cellStyle name="Separador de milhares 2 25" xfId="40817" xr:uid="{C39FAF72-CB0D-4B11-BBD4-D905DA83DF1F}"/>
    <cellStyle name="Separador de milhares 2 25 10" xfId="40818" xr:uid="{A5A905F1-9BC4-476C-825F-7B41F0484787}"/>
    <cellStyle name="Separador de milhares 2 25 11" xfId="40819" xr:uid="{B6D3789B-90D5-4B7E-AC65-DDC7BB0C3534}"/>
    <cellStyle name="Separador de milhares 2 25 12" xfId="40820" xr:uid="{F067C1CA-D12A-4AAC-B5A8-0C908BC8F8E1}"/>
    <cellStyle name="Separador de milhares 2 25 13" xfId="40821" xr:uid="{C201D74F-A309-44A7-8E26-EDE3FAAA4EF5}"/>
    <cellStyle name="Separador de milhares 2 25 2" xfId="40822" xr:uid="{5AFF8F8F-AE11-48FA-9C3A-66AF1ABAFD81}"/>
    <cellStyle name="Separador de milhares 2 25 2 2" xfId="40823" xr:uid="{1879427E-D3EF-42E3-8AC4-8B9893D5BD3C}"/>
    <cellStyle name="Separador de milhares 2 25 2 3" xfId="40824" xr:uid="{227D2B55-B6C4-4509-9C22-5E0482458178}"/>
    <cellStyle name="Separador de milhares 2 25 2 4" xfId="40825" xr:uid="{8A592D37-FE30-4A10-B65B-5790BDE93CEF}"/>
    <cellStyle name="Separador de milhares 2 25 2 5" xfId="40826" xr:uid="{9C649791-079E-4BCA-9F05-148E1F88A55B}"/>
    <cellStyle name="Separador de milhares 2 25 2 6" xfId="40827" xr:uid="{D480543B-B30E-44AC-A0CF-3F0E6A01FCF6}"/>
    <cellStyle name="Separador de milhares 2 25 3" xfId="40828" xr:uid="{2A2D9806-6F8C-42C1-868A-F00DEF3EC6A1}"/>
    <cellStyle name="Separador de milhares 2 25 3 2" xfId="40829" xr:uid="{E87B4FAC-A3B5-4929-A0CF-439499478282}"/>
    <cellStyle name="Separador de milhares 2 25 3 3" xfId="40830" xr:uid="{F14AA820-F8A6-4632-8794-36059C9F98DD}"/>
    <cellStyle name="Separador de milhares 2 25 3 4" xfId="40831" xr:uid="{3E44DB37-77B5-48E5-806D-A5DF90ACCDB8}"/>
    <cellStyle name="Separador de milhares 2 25 3 5" xfId="40832" xr:uid="{CF4CAD89-E06C-4B38-9FA9-45EA4E874792}"/>
    <cellStyle name="Separador de milhares 2 25 3 6" xfId="40833" xr:uid="{E8F02A20-77EB-4B96-9F59-B479A7F414A2}"/>
    <cellStyle name="Separador de milhares 2 25 4" xfId="40834" xr:uid="{5C666F4A-80B4-4449-B49B-511EBCE2840D}"/>
    <cellStyle name="Separador de milhares 2 25 4 2" xfId="40835" xr:uid="{58541665-7B29-4AF8-8EBA-B549CC8C8824}"/>
    <cellStyle name="Separador de milhares 2 25 4 3" xfId="40836" xr:uid="{9ECDA377-7ABA-4D97-BBF6-DCB3A70F349D}"/>
    <cellStyle name="Separador de milhares 2 25 4 4" xfId="40837" xr:uid="{9BE823E0-0404-40A0-ABCF-40AE02CF8874}"/>
    <cellStyle name="Separador de milhares 2 25 4 5" xfId="40838" xr:uid="{1691DBD1-A442-489E-8344-650523350334}"/>
    <cellStyle name="Separador de milhares 2 25 4 6" xfId="40839" xr:uid="{97C61599-D495-4225-A415-172D6827C815}"/>
    <cellStyle name="Separador de milhares 2 25 5" xfId="40840" xr:uid="{A9BD6EB9-EC63-4F47-90F8-0FA8AC4018C8}"/>
    <cellStyle name="Separador de milhares 2 25 5 2" xfId="40841" xr:uid="{901BB141-0B84-432E-A599-99AA27E2453E}"/>
    <cellStyle name="Separador de milhares 2 25 5 3" xfId="40842" xr:uid="{E6512216-3C91-4517-BF79-5ACCEF7D7382}"/>
    <cellStyle name="Separador de milhares 2 25 5 4" xfId="40843" xr:uid="{93470C67-4105-45BB-8345-4419B07DDD46}"/>
    <cellStyle name="Separador de milhares 2 25 5 5" xfId="40844" xr:uid="{F77FF6D2-1024-4888-A756-307B21B44D3D}"/>
    <cellStyle name="Separador de milhares 2 25 5 6" xfId="40845" xr:uid="{CA0E953E-B87F-4E19-ADF3-5A6F30AE4652}"/>
    <cellStyle name="Separador de milhares 2 25 6" xfId="40846" xr:uid="{DEF068B8-CCC8-470B-B756-1D81ECC95F88}"/>
    <cellStyle name="Separador de milhares 2 25 6 2" xfId="40847" xr:uid="{B8DBBAE3-E5C7-42B1-B3C3-F7FAF5534C14}"/>
    <cellStyle name="Separador de milhares 2 25 6 3" xfId="40848" xr:uid="{5DD76810-7AF3-4006-A03A-95E1AA0EF824}"/>
    <cellStyle name="Separador de milhares 2 25 6 4" xfId="40849" xr:uid="{0D0DBF12-CF85-4151-AAE2-372BBD6F59B3}"/>
    <cellStyle name="Separador de milhares 2 25 6 5" xfId="40850" xr:uid="{FFD98FF4-F3BE-4095-AF2F-D333F81E6686}"/>
    <cellStyle name="Separador de milhares 2 25 6 6" xfId="40851" xr:uid="{223876D0-B2DA-440D-BE56-3339B051107E}"/>
    <cellStyle name="Separador de milhares 2 25 7" xfId="40852" xr:uid="{24D4D264-25E9-414B-8AD1-21830AA1C42A}"/>
    <cellStyle name="Separador de milhares 2 25 7 2" xfId="40853" xr:uid="{9ABEF8D5-42D2-4CAC-B83D-600AB909EB74}"/>
    <cellStyle name="Separador de milhares 2 25 7 3" xfId="40854" xr:uid="{69D992E2-7E15-403E-B29D-1F7F8A70A71F}"/>
    <cellStyle name="Separador de milhares 2 25 7 4" xfId="40855" xr:uid="{C2D1D968-A875-4D0C-AE7F-815F01A1B4BA}"/>
    <cellStyle name="Separador de milhares 2 25 7 5" xfId="40856" xr:uid="{8D988278-217E-491A-A078-3C693ECED917}"/>
    <cellStyle name="Separador de milhares 2 25 7 6" xfId="40857" xr:uid="{CB9EE455-887C-4850-B79B-DDC428F15331}"/>
    <cellStyle name="Separador de milhares 2 25 8" xfId="40858" xr:uid="{04FEA656-DD1A-4DC9-A637-50526D993427}"/>
    <cellStyle name="Separador de milhares 2 25 8 2" xfId="40859" xr:uid="{D3412813-37A3-4EC5-A3A8-8CF133CDBD17}"/>
    <cellStyle name="Separador de milhares 2 25 8 3" xfId="40860" xr:uid="{0B8E64EB-C840-47AF-B9E0-5901DDC23427}"/>
    <cellStyle name="Separador de milhares 2 25 8 4" xfId="40861" xr:uid="{B3278B84-F257-4535-821F-09E526DB286E}"/>
    <cellStyle name="Separador de milhares 2 25 8 5" xfId="40862" xr:uid="{9B7DBAE3-064F-41C1-AA70-FF4C23DDD68F}"/>
    <cellStyle name="Separador de milhares 2 25 8 6" xfId="40863" xr:uid="{D6FF5C6F-F227-4041-AF37-50058BAF06A1}"/>
    <cellStyle name="Separador de milhares 2 25 9" xfId="40864" xr:uid="{F477FA2E-CE9F-4686-A5D1-DF3A9F1A7996}"/>
    <cellStyle name="Separador de milhares 2 26" xfId="40865" xr:uid="{309D798E-025F-41DC-9807-01D53CCA0BCD}"/>
    <cellStyle name="Separador de milhares 2 26 10" xfId="40866" xr:uid="{C3786931-81D1-4171-9B2B-BE0B2A63822A}"/>
    <cellStyle name="Separador de milhares 2 26 11" xfId="40867" xr:uid="{FC1F7077-16FE-490D-91FB-4A06E259BFDF}"/>
    <cellStyle name="Separador de milhares 2 26 12" xfId="40868" xr:uid="{8B4B6D79-917A-412A-A915-0C833D3670AB}"/>
    <cellStyle name="Separador de milhares 2 26 13" xfId="40869" xr:uid="{B0E21362-6885-470A-99F6-B12D2D30F2EC}"/>
    <cellStyle name="Separador de milhares 2 26 2" xfId="40870" xr:uid="{CD4D57D4-D2E7-4D5C-A5C2-6A3763E7125E}"/>
    <cellStyle name="Separador de milhares 2 26 2 2" xfId="40871" xr:uid="{2E324A19-ED76-484D-8EBE-CF8483B2DEA7}"/>
    <cellStyle name="Separador de milhares 2 26 2 3" xfId="40872" xr:uid="{F350F2B6-E9D7-4FC1-BD64-98F65F9DD9C9}"/>
    <cellStyle name="Separador de milhares 2 26 2 4" xfId="40873" xr:uid="{4EFD1831-8C16-4660-838C-6B09DBA8DC9A}"/>
    <cellStyle name="Separador de milhares 2 26 2 5" xfId="40874" xr:uid="{635E4299-93A3-45D9-92F5-DEC4662F10C9}"/>
    <cellStyle name="Separador de milhares 2 26 2 6" xfId="40875" xr:uid="{E02BFB94-7255-4254-8403-3869261BB932}"/>
    <cellStyle name="Separador de milhares 2 26 3" xfId="40876" xr:uid="{BB1DFDBB-8EB3-410A-930C-4626DA411354}"/>
    <cellStyle name="Separador de milhares 2 26 3 2" xfId="40877" xr:uid="{A91EEEDA-54F0-43B9-971D-EB960912F37C}"/>
    <cellStyle name="Separador de milhares 2 26 3 3" xfId="40878" xr:uid="{634B6AB5-FFD5-4F52-9342-8FC8E91F393E}"/>
    <cellStyle name="Separador de milhares 2 26 3 4" xfId="40879" xr:uid="{E0B8385B-D173-45EE-83BD-F6BBFA348045}"/>
    <cellStyle name="Separador de milhares 2 26 3 5" xfId="40880" xr:uid="{EC45425B-80EB-4C60-AC54-93AEFDE22A94}"/>
    <cellStyle name="Separador de milhares 2 26 3 6" xfId="40881" xr:uid="{79C6FB20-734D-42E5-A6AE-08517887F8D2}"/>
    <cellStyle name="Separador de milhares 2 26 4" xfId="40882" xr:uid="{6051D655-3213-49AE-BD96-96E4ACED3B24}"/>
    <cellStyle name="Separador de milhares 2 26 4 2" xfId="40883" xr:uid="{B7705ECF-D271-4216-AC27-E8D29D906637}"/>
    <cellStyle name="Separador de milhares 2 26 4 3" xfId="40884" xr:uid="{9198E750-2115-43CE-B04C-A7BFB4F4AA8D}"/>
    <cellStyle name="Separador de milhares 2 26 4 4" xfId="40885" xr:uid="{5455CE76-8DD0-4B4F-AD1E-EC7DDB22FF6A}"/>
    <cellStyle name="Separador de milhares 2 26 4 5" xfId="40886" xr:uid="{F6688075-75B2-424B-B174-9CCBBD819F9E}"/>
    <cellStyle name="Separador de milhares 2 26 4 6" xfId="40887" xr:uid="{346E9336-37D7-4B46-8DB4-884F5ED4155C}"/>
    <cellStyle name="Separador de milhares 2 26 5" xfId="40888" xr:uid="{38D13F91-02FC-4664-841D-F1046618858E}"/>
    <cellStyle name="Separador de milhares 2 26 5 2" xfId="40889" xr:uid="{0932BCC3-DAE9-45E5-849D-ABDFBE361022}"/>
    <cellStyle name="Separador de milhares 2 26 5 3" xfId="40890" xr:uid="{2A63EE73-7E0C-4DD5-A421-024518EBD08B}"/>
    <cellStyle name="Separador de milhares 2 26 5 4" xfId="40891" xr:uid="{2C766334-C90A-4503-A685-53071D46908F}"/>
    <cellStyle name="Separador de milhares 2 26 5 5" xfId="40892" xr:uid="{83FF65B3-9D50-45E0-AE6E-01343E2592C3}"/>
    <cellStyle name="Separador de milhares 2 26 5 6" xfId="40893" xr:uid="{262B1392-05DB-49AA-9752-8FCB4738EDF8}"/>
    <cellStyle name="Separador de milhares 2 26 6" xfId="40894" xr:uid="{FB843B8D-C17F-4FF1-8D34-FC15584D207C}"/>
    <cellStyle name="Separador de milhares 2 26 6 2" xfId="40895" xr:uid="{D8D82037-E497-45E8-BEE6-35EFB97D41C3}"/>
    <cellStyle name="Separador de milhares 2 26 6 3" xfId="40896" xr:uid="{E692D9BB-EA91-4600-A473-E055E7D38F4D}"/>
    <cellStyle name="Separador de milhares 2 26 6 4" xfId="40897" xr:uid="{EA3987FD-90A8-4FEE-A885-5152F35A8AAE}"/>
    <cellStyle name="Separador de milhares 2 26 6 5" xfId="40898" xr:uid="{A70004EB-7159-47F0-8E25-1DB31E7C2FC9}"/>
    <cellStyle name="Separador de milhares 2 26 6 6" xfId="40899" xr:uid="{7845069E-15D5-4018-85F3-9214CF2710C9}"/>
    <cellStyle name="Separador de milhares 2 26 7" xfId="40900" xr:uid="{D0C05026-A7E3-4816-A6C8-5F66845A17F1}"/>
    <cellStyle name="Separador de milhares 2 26 7 2" xfId="40901" xr:uid="{DE1E6EE8-F837-487A-B75F-DFA4DEA6E65E}"/>
    <cellStyle name="Separador de milhares 2 26 7 3" xfId="40902" xr:uid="{E922DE56-4B06-4AFA-BCB3-A3288D921842}"/>
    <cellStyle name="Separador de milhares 2 26 7 4" xfId="40903" xr:uid="{5C9B1549-EB16-4192-AAC8-B7A9BA39CA50}"/>
    <cellStyle name="Separador de milhares 2 26 7 5" xfId="40904" xr:uid="{989DFBC9-FE8A-4D9A-B9C0-733D8E98D3A7}"/>
    <cellStyle name="Separador de milhares 2 26 7 6" xfId="40905" xr:uid="{3AFCAE2E-E9D2-438D-8F19-3C568DECBF81}"/>
    <cellStyle name="Separador de milhares 2 26 8" xfId="40906" xr:uid="{A5BAA737-F3E2-4E40-9FC6-8852A82B448C}"/>
    <cellStyle name="Separador de milhares 2 26 8 2" xfId="40907" xr:uid="{88E53B37-DE64-44D0-9223-58234955067F}"/>
    <cellStyle name="Separador de milhares 2 26 8 3" xfId="40908" xr:uid="{BA93D9A5-9ECD-409B-B899-51741BE2CC86}"/>
    <cellStyle name="Separador de milhares 2 26 8 4" xfId="40909" xr:uid="{90936D95-58C9-4577-9011-9F1029F53402}"/>
    <cellStyle name="Separador de milhares 2 26 8 5" xfId="40910" xr:uid="{C649E22C-9918-4BAA-89D4-48CADFC022CC}"/>
    <cellStyle name="Separador de milhares 2 26 8 6" xfId="40911" xr:uid="{62FFFA12-4470-4EDF-8F77-F4726D04A9C6}"/>
    <cellStyle name="Separador de milhares 2 26 9" xfId="40912" xr:uid="{327EAC7A-2A4E-4FC9-8E8C-0BF5FDD0AFCC}"/>
    <cellStyle name="Separador de milhares 2 27" xfId="40913" xr:uid="{E75F7396-CC09-4002-A0DA-EC0C2B753DD8}"/>
    <cellStyle name="Separador de milhares 2 27 10" xfId="40914" xr:uid="{E78B5C57-599A-48BC-8F28-D7781333E169}"/>
    <cellStyle name="Separador de milhares 2 27 11" xfId="40915" xr:uid="{4019E7A0-C826-42FB-91A6-ABB7ED10EBE9}"/>
    <cellStyle name="Separador de milhares 2 27 12" xfId="40916" xr:uid="{B911AA0D-A974-4DBF-913B-A585014FF54F}"/>
    <cellStyle name="Separador de milhares 2 27 13" xfId="40917" xr:uid="{072126E0-F8BF-4992-A128-F7D14BAF7C59}"/>
    <cellStyle name="Separador de milhares 2 27 2" xfId="40918" xr:uid="{46259470-3232-45F6-A908-8261BF1EE2B6}"/>
    <cellStyle name="Separador de milhares 2 27 2 2" xfId="40919" xr:uid="{94DACA07-C7B1-42B1-B56F-1BC4FDB40614}"/>
    <cellStyle name="Separador de milhares 2 27 2 3" xfId="40920" xr:uid="{0DB9FD8C-A170-4043-BDD2-EBA37E3CD3CA}"/>
    <cellStyle name="Separador de milhares 2 27 2 4" xfId="40921" xr:uid="{705F5500-3EFE-4ECF-8501-01771E9C439C}"/>
    <cellStyle name="Separador de milhares 2 27 2 5" xfId="40922" xr:uid="{8880CC1E-3361-4AFE-8A74-34608099C61F}"/>
    <cellStyle name="Separador de milhares 2 27 2 6" xfId="40923" xr:uid="{EF6BA85A-77DB-46B0-9479-84B1B6BA1470}"/>
    <cellStyle name="Separador de milhares 2 27 3" xfId="40924" xr:uid="{E7D79937-10A6-4F7D-8FA5-3168CAFD5A1E}"/>
    <cellStyle name="Separador de milhares 2 27 3 2" xfId="40925" xr:uid="{20A91635-E0D3-4828-AF9A-5F2D8FBE2E69}"/>
    <cellStyle name="Separador de milhares 2 27 3 3" xfId="40926" xr:uid="{3870096F-C5BD-4D8D-A021-1E1039962832}"/>
    <cellStyle name="Separador de milhares 2 27 3 4" xfId="40927" xr:uid="{1D85CA29-694E-43B4-91F2-17BCBA8DEFB0}"/>
    <cellStyle name="Separador de milhares 2 27 3 5" xfId="40928" xr:uid="{82E75004-F792-43FC-B1B4-8134940977C3}"/>
    <cellStyle name="Separador de milhares 2 27 3 6" xfId="40929" xr:uid="{4F73ECDE-18EF-4FB7-8E9B-F8B612033029}"/>
    <cellStyle name="Separador de milhares 2 27 4" xfId="40930" xr:uid="{7FF5C114-7A5D-4AD2-9FB5-BE5527C557EA}"/>
    <cellStyle name="Separador de milhares 2 27 4 2" xfId="40931" xr:uid="{7051B974-7F92-44EE-B007-79052A12BFA5}"/>
    <cellStyle name="Separador de milhares 2 27 4 3" xfId="40932" xr:uid="{0AA1F058-BA59-435E-8A23-AC683A269C7D}"/>
    <cellStyle name="Separador de milhares 2 27 4 4" xfId="40933" xr:uid="{962B1DB4-C895-496B-875A-8F17CD6AA352}"/>
    <cellStyle name="Separador de milhares 2 27 4 5" xfId="40934" xr:uid="{64EFC138-37C8-46B4-B2EA-6BCBD12C57F9}"/>
    <cellStyle name="Separador de milhares 2 27 4 6" xfId="40935" xr:uid="{DE8E73F9-475B-430D-878D-1F95445F49F5}"/>
    <cellStyle name="Separador de milhares 2 27 5" xfId="40936" xr:uid="{59D59659-5CFF-4F31-9539-9D4A36204B60}"/>
    <cellStyle name="Separador de milhares 2 27 5 2" xfId="40937" xr:uid="{A026AFF0-2AD9-4C63-AADD-ACAC301117AF}"/>
    <cellStyle name="Separador de milhares 2 27 5 3" xfId="40938" xr:uid="{D89DCA0D-9ABF-4461-B420-D602130C2B43}"/>
    <cellStyle name="Separador de milhares 2 27 5 4" xfId="40939" xr:uid="{106B56FC-A734-4443-8EF1-2FF89841EC46}"/>
    <cellStyle name="Separador de milhares 2 27 5 5" xfId="40940" xr:uid="{49EA4562-78F8-4973-9D92-BCF73DB6F481}"/>
    <cellStyle name="Separador de milhares 2 27 5 6" xfId="40941" xr:uid="{EEA437E7-6701-4049-82D4-658E4293C971}"/>
    <cellStyle name="Separador de milhares 2 27 6" xfId="40942" xr:uid="{45CA6FF3-85FD-41FB-BA6A-722801E58A97}"/>
    <cellStyle name="Separador de milhares 2 27 6 2" xfId="40943" xr:uid="{1A5F6C48-FB3A-4F89-9179-AC0C87A6BB6A}"/>
    <cellStyle name="Separador de milhares 2 27 6 3" xfId="40944" xr:uid="{5A65E6EE-FB1F-42BF-B3F6-1D21FEF892A9}"/>
    <cellStyle name="Separador de milhares 2 27 6 4" xfId="40945" xr:uid="{2546F1B8-37E8-4CA1-8DB8-055A39DFA827}"/>
    <cellStyle name="Separador de milhares 2 27 6 5" xfId="40946" xr:uid="{E1BDD9B2-81E3-4EDF-8071-3EB71D170901}"/>
    <cellStyle name="Separador de milhares 2 27 6 6" xfId="40947" xr:uid="{3B19EC80-43C2-455A-8ABD-CEF6122277A9}"/>
    <cellStyle name="Separador de milhares 2 27 7" xfId="40948" xr:uid="{5A8FDCBD-0C9C-42EE-8D0E-C08326AC6EA5}"/>
    <cellStyle name="Separador de milhares 2 27 7 2" xfId="40949" xr:uid="{4E746EA5-15EC-481B-AD5A-4F275409CCC5}"/>
    <cellStyle name="Separador de milhares 2 27 7 3" xfId="40950" xr:uid="{6FB87EDE-01D4-42BB-970D-C1B2687C92C5}"/>
    <cellStyle name="Separador de milhares 2 27 7 4" xfId="40951" xr:uid="{C9BFB8C5-638F-488D-8308-0F7C1DA8996D}"/>
    <cellStyle name="Separador de milhares 2 27 7 5" xfId="40952" xr:uid="{C48635E8-7EEC-4348-880B-1A09FB983E99}"/>
    <cellStyle name="Separador de milhares 2 27 7 6" xfId="40953" xr:uid="{5FE74C53-3600-4230-8A05-ADA52B9CFDC9}"/>
    <cellStyle name="Separador de milhares 2 27 8" xfId="40954" xr:uid="{536B2784-8142-4B1B-B499-9D62400754B8}"/>
    <cellStyle name="Separador de milhares 2 27 8 2" xfId="40955" xr:uid="{DF7CFD2E-879E-4283-B09A-DAD2ED4A16FC}"/>
    <cellStyle name="Separador de milhares 2 27 8 3" xfId="40956" xr:uid="{00DD601D-3F7B-499D-825E-FA5B64F0EF20}"/>
    <cellStyle name="Separador de milhares 2 27 8 4" xfId="40957" xr:uid="{6F9BCF4E-83A4-4A8E-9426-7C8C60D7BE1A}"/>
    <cellStyle name="Separador de milhares 2 27 8 5" xfId="40958" xr:uid="{68A858FA-5214-44B3-A752-3F7FCB7FA036}"/>
    <cellStyle name="Separador de milhares 2 27 8 6" xfId="40959" xr:uid="{975D2399-F405-48BB-AFB5-CA7BA8430B1B}"/>
    <cellStyle name="Separador de milhares 2 27 9" xfId="40960" xr:uid="{05A32CB6-3A42-4D5D-9F23-B032C17367A8}"/>
    <cellStyle name="Separador de milhares 2 28" xfId="40961" xr:uid="{37436635-919F-47EE-9F8A-D446F299DF9C}"/>
    <cellStyle name="Separador de milhares 2 28 10" xfId="40962" xr:uid="{4851063B-98DC-41F8-B3C7-F3581136F805}"/>
    <cellStyle name="Separador de milhares 2 28 11" xfId="40963" xr:uid="{C91F733C-EBF2-4609-8BEA-A67788E89268}"/>
    <cellStyle name="Separador de milhares 2 28 12" xfId="40964" xr:uid="{70F769B8-90B7-4F2B-85CC-AA4DC543587C}"/>
    <cellStyle name="Separador de milhares 2 28 13" xfId="40965" xr:uid="{D568B9FA-63B6-4854-8AE6-B6EED2F17B81}"/>
    <cellStyle name="Separador de milhares 2 28 2" xfId="40966" xr:uid="{2D39F3EF-AAD6-4180-9D8C-CCB4CFAB0C01}"/>
    <cellStyle name="Separador de milhares 2 28 2 2" xfId="40967" xr:uid="{D1CC89EB-032A-4C51-9F19-990248975293}"/>
    <cellStyle name="Separador de milhares 2 28 2 3" xfId="40968" xr:uid="{C3F97A10-0C40-4D57-A549-BF6D95E91351}"/>
    <cellStyle name="Separador de milhares 2 28 2 4" xfId="40969" xr:uid="{FA53EE2D-793C-4BDE-BA23-39222373855B}"/>
    <cellStyle name="Separador de milhares 2 28 2 5" xfId="40970" xr:uid="{691773C9-7DCD-4570-B394-066817B87DF8}"/>
    <cellStyle name="Separador de milhares 2 28 2 6" xfId="40971" xr:uid="{90F830E7-0751-432E-B0D1-FB5D527E0312}"/>
    <cellStyle name="Separador de milhares 2 28 3" xfId="40972" xr:uid="{E5DDD89F-65E1-4DFE-A451-EAE38D19110D}"/>
    <cellStyle name="Separador de milhares 2 28 3 2" xfId="40973" xr:uid="{FA63E958-CF15-45AD-A7C9-0D77C9784398}"/>
    <cellStyle name="Separador de milhares 2 28 3 3" xfId="40974" xr:uid="{21F9D2B0-446C-49EA-8761-ABDDF8460853}"/>
    <cellStyle name="Separador de milhares 2 28 3 4" xfId="40975" xr:uid="{9FC1620F-AF28-46E8-AC41-C569BCAAC0A4}"/>
    <cellStyle name="Separador de milhares 2 28 3 5" xfId="40976" xr:uid="{0BA5978F-4AD0-45BA-B8E5-7E2D3889ED9E}"/>
    <cellStyle name="Separador de milhares 2 28 3 6" xfId="40977" xr:uid="{A6D7DF68-8BA4-4ABB-90C0-C6BE8737E180}"/>
    <cellStyle name="Separador de milhares 2 28 4" xfId="40978" xr:uid="{366CBEDE-E209-426C-A66E-45DD10DB952A}"/>
    <cellStyle name="Separador de milhares 2 28 4 2" xfId="40979" xr:uid="{7E678709-EC44-443F-8AE7-8438B24E2FBE}"/>
    <cellStyle name="Separador de milhares 2 28 4 3" xfId="40980" xr:uid="{0032B3E9-F2B2-45EA-B155-62BFA85DE29E}"/>
    <cellStyle name="Separador de milhares 2 28 4 4" xfId="40981" xr:uid="{A9B71627-8FDA-48E9-89DA-2D1B013A9749}"/>
    <cellStyle name="Separador de milhares 2 28 4 5" xfId="40982" xr:uid="{EDD33C42-865A-47BC-8023-EB2DA347B9F2}"/>
    <cellStyle name="Separador de milhares 2 28 4 6" xfId="40983" xr:uid="{A71B32CE-C762-4CFD-AB90-7A410552895F}"/>
    <cellStyle name="Separador de milhares 2 28 5" xfId="40984" xr:uid="{6C6C2A99-0383-4EBF-91DE-90A9C3441DD5}"/>
    <cellStyle name="Separador de milhares 2 28 5 2" xfId="40985" xr:uid="{9FE57FDE-93C9-459F-87A2-946729B5A862}"/>
    <cellStyle name="Separador de milhares 2 28 5 3" xfId="40986" xr:uid="{3EBF564C-638A-40C9-9090-F613C16E9045}"/>
    <cellStyle name="Separador de milhares 2 28 5 4" xfId="40987" xr:uid="{DD05DE1A-8A69-4E23-B6B4-2DD8A39811FA}"/>
    <cellStyle name="Separador de milhares 2 28 5 5" xfId="40988" xr:uid="{10E7F443-50AB-4024-9409-B71A750A523B}"/>
    <cellStyle name="Separador de milhares 2 28 5 6" xfId="40989" xr:uid="{E50EC077-6524-4235-941E-CB9BDCB7A81A}"/>
    <cellStyle name="Separador de milhares 2 28 6" xfId="40990" xr:uid="{91BC8664-F516-4B4D-871C-C51A863E330D}"/>
    <cellStyle name="Separador de milhares 2 28 6 2" xfId="40991" xr:uid="{5B84AC01-5CE5-4EFC-BE42-E670484F8935}"/>
    <cellStyle name="Separador de milhares 2 28 6 3" xfId="40992" xr:uid="{A069943E-EB7F-40B7-B546-40025BEBA2C6}"/>
    <cellStyle name="Separador de milhares 2 28 6 4" xfId="40993" xr:uid="{DB4FFFEB-B426-45DF-9AA8-D8B1C0CDDC7B}"/>
    <cellStyle name="Separador de milhares 2 28 6 5" xfId="40994" xr:uid="{CB7CFDD5-4939-4939-9018-4E0A0B458442}"/>
    <cellStyle name="Separador de milhares 2 28 6 6" xfId="40995" xr:uid="{9EE36E8C-8F95-4CC5-86AB-E56DA49C2F17}"/>
    <cellStyle name="Separador de milhares 2 28 7" xfId="40996" xr:uid="{D09E7678-D3AF-499C-958E-C2B3BB7C1F3B}"/>
    <cellStyle name="Separador de milhares 2 28 7 2" xfId="40997" xr:uid="{DC87822A-28AB-4EFF-BD78-3E941149787D}"/>
    <cellStyle name="Separador de milhares 2 28 7 3" xfId="40998" xr:uid="{725D050E-C81B-416F-869F-4E528EDF1468}"/>
    <cellStyle name="Separador de milhares 2 28 7 4" xfId="40999" xr:uid="{45461F11-F80F-43D4-9472-BDCBFB0BB2D5}"/>
    <cellStyle name="Separador de milhares 2 28 7 5" xfId="41000" xr:uid="{8B5B60A1-145B-4799-A5B7-3418ED086BB0}"/>
    <cellStyle name="Separador de milhares 2 28 7 6" xfId="41001" xr:uid="{B829CE88-FBCE-45F7-8C56-7F4D6D443178}"/>
    <cellStyle name="Separador de milhares 2 28 8" xfId="41002" xr:uid="{CEAE896B-A975-4BBB-985C-3B976A0F73F1}"/>
    <cellStyle name="Separador de milhares 2 28 8 2" xfId="41003" xr:uid="{0CC01A59-8FD7-4573-AEBD-0A0204176D46}"/>
    <cellStyle name="Separador de milhares 2 28 8 3" xfId="41004" xr:uid="{9E63AD33-6F72-46A5-8BB3-C9C253EBBC19}"/>
    <cellStyle name="Separador de milhares 2 28 8 4" xfId="41005" xr:uid="{0C8AD2B5-374E-4225-85A8-F9D893710765}"/>
    <cellStyle name="Separador de milhares 2 28 8 5" xfId="41006" xr:uid="{53B3477C-B7C7-4318-A58E-0005232F790F}"/>
    <cellStyle name="Separador de milhares 2 28 8 6" xfId="41007" xr:uid="{414C5C97-BAB8-4621-9C14-C9D6521D66AA}"/>
    <cellStyle name="Separador de milhares 2 28 9" xfId="41008" xr:uid="{BA1B497B-688F-4D47-8568-99CDDD976788}"/>
    <cellStyle name="Separador de milhares 2 29" xfId="41009" xr:uid="{89386BF0-397F-4630-BBB7-5671418D2F7D}"/>
    <cellStyle name="Separador de milhares 2 29 10" xfId="41010" xr:uid="{F14E4364-F690-47D4-9877-9B863BE43B7E}"/>
    <cellStyle name="Separador de milhares 2 29 11" xfId="41011" xr:uid="{8E68D525-F2F1-45BD-A675-B57A98EC03EE}"/>
    <cellStyle name="Separador de milhares 2 29 12" xfId="41012" xr:uid="{AE04B11B-EF0F-416E-8445-85F0E3EF5699}"/>
    <cellStyle name="Separador de milhares 2 29 13" xfId="41013" xr:uid="{98EDB1B0-C7AE-4EB5-BFAB-48025647AE3F}"/>
    <cellStyle name="Separador de milhares 2 29 2" xfId="41014" xr:uid="{16909411-E29D-48EB-93A3-A7EB8B5AA293}"/>
    <cellStyle name="Separador de milhares 2 29 2 2" xfId="41015" xr:uid="{75BCAB1A-B36C-4CD0-B616-007AE81783E1}"/>
    <cellStyle name="Separador de milhares 2 29 2 3" xfId="41016" xr:uid="{1A66B7DD-9BB0-4766-9FA9-888016C99CA0}"/>
    <cellStyle name="Separador de milhares 2 29 2 4" xfId="41017" xr:uid="{13613942-E373-4269-88F4-B94C4D903765}"/>
    <cellStyle name="Separador de milhares 2 29 2 5" xfId="41018" xr:uid="{37620F7E-F1A9-4EB4-BF6E-115F72406A82}"/>
    <cellStyle name="Separador de milhares 2 29 2 6" xfId="41019" xr:uid="{67C8A1A7-DB44-44DD-8C7B-0B0F0E6F03E5}"/>
    <cellStyle name="Separador de milhares 2 29 3" xfId="41020" xr:uid="{BC95B9AB-B593-4E9E-B2F7-F1A4290C5AF9}"/>
    <cellStyle name="Separador de milhares 2 29 3 2" xfId="41021" xr:uid="{1B57D773-27B5-4B07-899D-A275A6BCBA9C}"/>
    <cellStyle name="Separador de milhares 2 29 3 3" xfId="41022" xr:uid="{F23F078B-F194-42E7-9CDC-2113F0558A4C}"/>
    <cellStyle name="Separador de milhares 2 29 3 4" xfId="41023" xr:uid="{26B0EE9C-3FBB-4373-AD3A-2388CE902A69}"/>
    <cellStyle name="Separador de milhares 2 29 3 5" xfId="41024" xr:uid="{029CCD47-7B78-4FB3-9068-EDC2FC11F468}"/>
    <cellStyle name="Separador de milhares 2 29 3 6" xfId="41025" xr:uid="{575D4974-7506-409B-B204-7C840D9250E2}"/>
    <cellStyle name="Separador de milhares 2 29 4" xfId="41026" xr:uid="{51204826-0F00-43B8-AD2F-676B3CB0EC55}"/>
    <cellStyle name="Separador de milhares 2 29 4 2" xfId="41027" xr:uid="{1709BD46-1563-420C-B588-CA7D8C24337B}"/>
    <cellStyle name="Separador de milhares 2 29 4 3" xfId="41028" xr:uid="{BB77D571-B379-4ED6-A74C-C8FAA91DCBF0}"/>
    <cellStyle name="Separador de milhares 2 29 4 4" xfId="41029" xr:uid="{15A9EC1E-7373-4261-9286-556A072C2EC5}"/>
    <cellStyle name="Separador de milhares 2 29 4 5" xfId="41030" xr:uid="{09EFF944-1EFE-4257-B8C9-10822AF7179C}"/>
    <cellStyle name="Separador de milhares 2 29 4 6" xfId="41031" xr:uid="{EE7DA431-EFC1-43BB-AC1E-4EBC5B30C748}"/>
    <cellStyle name="Separador de milhares 2 29 5" xfId="41032" xr:uid="{BD537EED-9A04-4C11-9B67-C41465B84998}"/>
    <cellStyle name="Separador de milhares 2 29 5 2" xfId="41033" xr:uid="{F5271B23-9711-4A37-906A-FCDFA58C05BA}"/>
    <cellStyle name="Separador de milhares 2 29 5 3" xfId="41034" xr:uid="{E5FBF425-C1AB-401B-AF60-AA53A0C57424}"/>
    <cellStyle name="Separador de milhares 2 29 5 4" xfId="41035" xr:uid="{AB04B407-33E2-479B-BE5E-5AFDF0A2BB81}"/>
    <cellStyle name="Separador de milhares 2 29 5 5" xfId="41036" xr:uid="{01A35061-8EE7-42DC-8AD1-96BAEC00651A}"/>
    <cellStyle name="Separador de milhares 2 29 5 6" xfId="41037" xr:uid="{66C531F8-79A0-40CD-9E26-77A89D52748D}"/>
    <cellStyle name="Separador de milhares 2 29 6" xfId="41038" xr:uid="{899AE7A4-1A59-4CAD-96B8-748A2A6B24B0}"/>
    <cellStyle name="Separador de milhares 2 29 6 2" xfId="41039" xr:uid="{FB7A09FC-AF0E-4E85-969E-7FC2BE004F57}"/>
    <cellStyle name="Separador de milhares 2 29 6 3" xfId="41040" xr:uid="{AE3EEE4A-B587-431E-B839-AFABAAE73EC7}"/>
    <cellStyle name="Separador de milhares 2 29 6 4" xfId="41041" xr:uid="{EF22708B-6025-4406-8794-C08BA38CB8DE}"/>
    <cellStyle name="Separador de milhares 2 29 6 5" xfId="41042" xr:uid="{5FE9CB9C-6B72-4745-AF10-3BD468B993F6}"/>
    <cellStyle name="Separador de milhares 2 29 6 6" xfId="41043" xr:uid="{EE444509-3BEF-4080-BB1A-0E6749C3264D}"/>
    <cellStyle name="Separador de milhares 2 29 7" xfId="41044" xr:uid="{526352E4-408A-4FD0-B656-4AF7C4F29FCF}"/>
    <cellStyle name="Separador de milhares 2 29 7 2" xfId="41045" xr:uid="{900C6175-E24E-4B73-95C4-3504CEDED692}"/>
    <cellStyle name="Separador de milhares 2 29 7 3" xfId="41046" xr:uid="{3E5E5D8D-6569-4C01-BABE-23DFF02606D3}"/>
    <cellStyle name="Separador de milhares 2 29 7 4" xfId="41047" xr:uid="{DD979DA3-64AF-4B6B-8212-848D2E5FFBF4}"/>
    <cellStyle name="Separador de milhares 2 29 7 5" xfId="41048" xr:uid="{8D8DC78C-A508-4D60-A107-3BBBA074ADBE}"/>
    <cellStyle name="Separador de milhares 2 29 7 6" xfId="41049" xr:uid="{CE541BAC-8AE7-4862-A1D5-E59FA28996D6}"/>
    <cellStyle name="Separador de milhares 2 29 8" xfId="41050" xr:uid="{933EE354-58C2-4B14-8A7D-C98626DD7F64}"/>
    <cellStyle name="Separador de milhares 2 29 8 2" xfId="41051" xr:uid="{77462BA7-A6ED-4D19-BCF7-639CED22FE8E}"/>
    <cellStyle name="Separador de milhares 2 29 8 3" xfId="41052" xr:uid="{EE4C5815-1BDD-45C8-9320-AA0D823B1BE3}"/>
    <cellStyle name="Separador de milhares 2 29 8 4" xfId="41053" xr:uid="{9BCE93EC-D3AB-4899-8D54-769887ADA0C0}"/>
    <cellStyle name="Separador de milhares 2 29 8 5" xfId="41054" xr:uid="{2959DD77-1F67-405A-BFCE-E570A808E7A2}"/>
    <cellStyle name="Separador de milhares 2 29 8 6" xfId="41055" xr:uid="{CEBD50CB-6DA2-4641-B460-AA4CB309B4E5}"/>
    <cellStyle name="Separador de milhares 2 29 9" xfId="41056" xr:uid="{628BDB0D-53DF-45E8-889F-155BDE94DF1C}"/>
    <cellStyle name="Separador de milhares 2 3" xfId="1161" xr:uid="{07D4788F-7FA4-4F9B-AA20-C39A25D88B60}"/>
    <cellStyle name="Separador de milhares 2 3 10" xfId="41057" xr:uid="{3BD06C19-B2F9-4727-B7EB-4F39366C7E4D}"/>
    <cellStyle name="Separador de milhares 2 3 11" xfId="41058" xr:uid="{34F37C43-48EF-48C1-BD5F-8283BA1411AA}"/>
    <cellStyle name="Separador de milhares 2 3 12" xfId="41059" xr:uid="{8ACCEDBA-E1F2-420E-B0D0-B093506A8F20}"/>
    <cellStyle name="Separador de milhares 2 3 13" xfId="41060" xr:uid="{312F711D-6F8F-4F14-B9C2-02AB2EF03FEC}"/>
    <cellStyle name="Separador de milhares 2 3 14" xfId="41061" xr:uid="{C669D520-DF39-4A0E-8B51-40898EE3ABFF}"/>
    <cellStyle name="Separador de milhares 2 3 2" xfId="41062" xr:uid="{78B971AF-2F0A-49D3-B4AE-9414B34F9F4B}"/>
    <cellStyle name="Separador de milhares 2 3 2 2" xfId="41063" xr:uid="{BFE079DC-A263-47E8-AE3D-E80060762522}"/>
    <cellStyle name="Separador de milhares 2 3 2 3" xfId="41064" xr:uid="{FB69B39C-8D5A-4F4F-AA82-05B192B9BE4A}"/>
    <cellStyle name="Separador de milhares 2 3 2 4" xfId="41065" xr:uid="{3AB35BE0-85B2-420C-A9CD-FD6EF18FB7EA}"/>
    <cellStyle name="Separador de milhares 2 3 2 5" xfId="41066" xr:uid="{ACA6BFCE-9098-4EED-A615-12C99F134C7D}"/>
    <cellStyle name="Separador de milhares 2 3 2 6" xfId="41067" xr:uid="{BEA3C331-354E-41FB-B47B-7EDD391C0AA1}"/>
    <cellStyle name="Separador de milhares 2 3 3" xfId="41068" xr:uid="{0894E173-9F67-4E1D-8366-F965C83F228D}"/>
    <cellStyle name="Separador de milhares 2 3 3 2" xfId="41069" xr:uid="{04E873FF-2432-4346-BEF5-EAE749A6DB24}"/>
    <cellStyle name="Separador de milhares 2 3 3 3" xfId="41070" xr:uid="{5D438C71-4C20-4693-B094-897B603C5D80}"/>
    <cellStyle name="Separador de milhares 2 3 3 4" xfId="41071" xr:uid="{1D8837F0-B13B-4EB8-B2A6-02FF528C662F}"/>
    <cellStyle name="Separador de milhares 2 3 3 5" xfId="41072" xr:uid="{E5AFAF61-C5BA-404E-81A1-77853720BC83}"/>
    <cellStyle name="Separador de milhares 2 3 3 6" xfId="41073" xr:uid="{7A5F8E29-4B39-4431-8498-3120EEF3CA9C}"/>
    <cellStyle name="Separador de milhares 2 3 4" xfId="41074" xr:uid="{039C77F0-EB09-429A-AB91-98FD469E0191}"/>
    <cellStyle name="Separador de milhares 2 3 4 2" xfId="41075" xr:uid="{217411E6-D129-451F-AC88-7CCDBE1BCE50}"/>
    <cellStyle name="Separador de milhares 2 3 4 3" xfId="41076" xr:uid="{0A1D237B-3524-4218-8487-DD51649F83BA}"/>
    <cellStyle name="Separador de milhares 2 3 4 4" xfId="41077" xr:uid="{72D20767-C9AD-4798-9C5A-1375903F94E2}"/>
    <cellStyle name="Separador de milhares 2 3 4 5" xfId="41078" xr:uid="{2E793E66-B044-4F00-821A-DE5C8F2E6B4B}"/>
    <cellStyle name="Separador de milhares 2 3 4 6" xfId="41079" xr:uid="{F4523A1E-6725-4E6B-8B5A-267EF313106C}"/>
    <cellStyle name="Separador de milhares 2 3 5" xfId="41080" xr:uid="{FF859F8E-50FD-4A69-B4EC-34E8489A732B}"/>
    <cellStyle name="Separador de milhares 2 3 5 2" xfId="41081" xr:uid="{E769964A-3B6F-4E37-AEEA-FD91E03F7449}"/>
    <cellStyle name="Separador de milhares 2 3 5 3" xfId="41082" xr:uid="{3BAF6DAD-BB9C-4536-9D29-D85DF60C6BA1}"/>
    <cellStyle name="Separador de milhares 2 3 5 4" xfId="41083" xr:uid="{5CE646F0-2EAA-4AE3-8ACB-E76BA5CE9C72}"/>
    <cellStyle name="Separador de milhares 2 3 5 5" xfId="41084" xr:uid="{78721006-89DF-4CA2-B544-19D1ED326014}"/>
    <cellStyle name="Separador de milhares 2 3 5 6" xfId="41085" xr:uid="{11EB2B3A-9C44-4082-A584-CD21F72FEE9F}"/>
    <cellStyle name="Separador de milhares 2 3 6" xfId="41086" xr:uid="{1448A0A7-0BF4-429A-AE51-72DB91A5E9FF}"/>
    <cellStyle name="Separador de milhares 2 3 6 2" xfId="41087" xr:uid="{F8A8F860-2040-4603-8BC5-07CEC51127AF}"/>
    <cellStyle name="Separador de milhares 2 3 6 3" xfId="41088" xr:uid="{C40A8055-9FA0-4F08-A8B3-AC4905BAA88E}"/>
    <cellStyle name="Separador de milhares 2 3 6 4" xfId="41089" xr:uid="{059FD003-A80F-4A4D-841E-E5A3D70A148E}"/>
    <cellStyle name="Separador de milhares 2 3 6 5" xfId="41090" xr:uid="{02D0664F-1309-45E0-832A-FE89E2AF58D1}"/>
    <cellStyle name="Separador de milhares 2 3 6 6" xfId="41091" xr:uid="{21F0E2C6-0123-443F-A568-514DF22A3678}"/>
    <cellStyle name="Separador de milhares 2 3 7" xfId="41092" xr:uid="{AB8A214E-A911-48CD-9AC7-BB8DFB6DFDA8}"/>
    <cellStyle name="Separador de milhares 2 3 7 2" xfId="41093" xr:uid="{44284D43-9583-46DC-94B3-C14C96D5776D}"/>
    <cellStyle name="Separador de milhares 2 3 7 3" xfId="41094" xr:uid="{B0103720-18E9-4212-9518-5C2187418D88}"/>
    <cellStyle name="Separador de milhares 2 3 7 4" xfId="41095" xr:uid="{6A4A845F-5853-4EDD-ACB7-91C1CCE714CD}"/>
    <cellStyle name="Separador de milhares 2 3 7 5" xfId="41096" xr:uid="{1890D4B6-6A56-4EF3-988E-09D0209D4A89}"/>
    <cellStyle name="Separador de milhares 2 3 7 6" xfId="41097" xr:uid="{3F7145BE-E56A-4268-99FA-D4FE4562C270}"/>
    <cellStyle name="Separador de milhares 2 3 8" xfId="41098" xr:uid="{DDE64CAD-3B9B-4847-A2DC-AA45F1F3B3FA}"/>
    <cellStyle name="Separador de milhares 2 3 8 2" xfId="41099" xr:uid="{4EE2E305-1FE9-424A-A7BC-46065B5F060C}"/>
    <cellStyle name="Separador de milhares 2 3 8 3" xfId="41100" xr:uid="{43F98AB3-A1C3-4803-BA47-66763148FFBD}"/>
    <cellStyle name="Separador de milhares 2 3 8 4" xfId="41101" xr:uid="{C6BFAEC5-0950-46DF-9220-6739A35578B8}"/>
    <cellStyle name="Separador de milhares 2 3 8 5" xfId="41102" xr:uid="{44B4D0B3-22AB-4FE8-856A-4F7D02DE3372}"/>
    <cellStyle name="Separador de milhares 2 3 8 6" xfId="41103" xr:uid="{3F9E31B4-32A1-4801-AAEE-BB10BA49D0E2}"/>
    <cellStyle name="Separador de milhares 2 3 9" xfId="41104" xr:uid="{2EDAFBC7-2B97-4A19-AE88-1CFD45471ED2}"/>
    <cellStyle name="Separador de milhares 2 30" xfId="41105" xr:uid="{A3C477FB-B95D-4B12-928B-B6A46BDD6B31}"/>
    <cellStyle name="Separador de milhares 2 30 10" xfId="41106" xr:uid="{313EB9B4-9423-43F3-AF09-CD5B889DB0EF}"/>
    <cellStyle name="Separador de milhares 2 30 11" xfId="41107" xr:uid="{679D5129-5763-48EB-94FC-ED53D5928B6C}"/>
    <cellStyle name="Separador de milhares 2 30 12" xfId="41108" xr:uid="{64C4613F-888F-4AB0-9DDC-D18BF362B81A}"/>
    <cellStyle name="Separador de milhares 2 30 13" xfId="41109" xr:uid="{D5FBF121-B223-4D0A-AC2F-2C1DB7BE3A59}"/>
    <cellStyle name="Separador de milhares 2 30 2" xfId="41110" xr:uid="{F3D663DC-B0C0-4F9A-AB4F-26F623B2711C}"/>
    <cellStyle name="Separador de milhares 2 30 2 2" xfId="41111" xr:uid="{0BB6315E-1623-458D-8713-7F429DF0D12B}"/>
    <cellStyle name="Separador de milhares 2 30 2 3" xfId="41112" xr:uid="{EC539950-3C0C-4F2A-9302-2438EE5DAED5}"/>
    <cellStyle name="Separador de milhares 2 30 2 4" xfId="41113" xr:uid="{95A3730A-08BC-4820-8281-7946813D31AB}"/>
    <cellStyle name="Separador de milhares 2 30 2 5" xfId="41114" xr:uid="{68BD88CE-3D6E-4340-855D-E239CF589EB9}"/>
    <cellStyle name="Separador de milhares 2 30 2 6" xfId="41115" xr:uid="{4EC8D61A-8292-418D-BF8F-4200AE17B3A2}"/>
    <cellStyle name="Separador de milhares 2 30 3" xfId="41116" xr:uid="{4DFCC02A-1287-4A6B-AC86-48E62DC6F5F8}"/>
    <cellStyle name="Separador de milhares 2 30 3 2" xfId="41117" xr:uid="{C6046758-7810-46B5-8170-7955E9205EB3}"/>
    <cellStyle name="Separador de milhares 2 30 3 3" xfId="41118" xr:uid="{716A3F81-51CB-4019-A43A-F23159686B6B}"/>
    <cellStyle name="Separador de milhares 2 30 3 4" xfId="41119" xr:uid="{38A380D7-3E24-4357-85BD-F4D09F6E0391}"/>
    <cellStyle name="Separador de milhares 2 30 3 5" xfId="41120" xr:uid="{5DE5B141-DB3C-430C-9680-2B6C1F18FAD2}"/>
    <cellStyle name="Separador de milhares 2 30 3 6" xfId="41121" xr:uid="{E77945FC-2DC8-471A-9D73-6DD73A5F7FFF}"/>
    <cellStyle name="Separador de milhares 2 30 4" xfId="41122" xr:uid="{215BAE80-0E4B-41B2-B02A-80E28D7D86A7}"/>
    <cellStyle name="Separador de milhares 2 30 4 2" xfId="41123" xr:uid="{A5CE374D-B9AF-472D-830F-456D39D57103}"/>
    <cellStyle name="Separador de milhares 2 30 4 3" xfId="41124" xr:uid="{E9631B96-5D20-432C-81FC-7418A03457E7}"/>
    <cellStyle name="Separador de milhares 2 30 4 4" xfId="41125" xr:uid="{262E277B-A0D0-4EC1-91E3-03DCCD969B69}"/>
    <cellStyle name="Separador de milhares 2 30 4 5" xfId="41126" xr:uid="{FE403F61-F77A-4347-AF30-8A10840638E8}"/>
    <cellStyle name="Separador de milhares 2 30 4 6" xfId="41127" xr:uid="{7381D024-B493-40CC-8319-4608C41044A6}"/>
    <cellStyle name="Separador de milhares 2 30 5" xfId="41128" xr:uid="{7F704480-F6D8-4FBB-8A44-D285B751D871}"/>
    <cellStyle name="Separador de milhares 2 30 5 2" xfId="41129" xr:uid="{BA84BC13-FF49-4321-9F4A-C0CB104CAB92}"/>
    <cellStyle name="Separador de milhares 2 30 5 3" xfId="41130" xr:uid="{1A6D714F-DFF0-4279-B6FE-3F833C2CDAD4}"/>
    <cellStyle name="Separador de milhares 2 30 5 4" xfId="41131" xr:uid="{7D168621-94B0-470B-9743-91415AECFCA1}"/>
    <cellStyle name="Separador de milhares 2 30 5 5" xfId="41132" xr:uid="{1F3E6EDB-4537-414C-9CB4-A1E6D82BF89C}"/>
    <cellStyle name="Separador de milhares 2 30 5 6" xfId="41133" xr:uid="{BD1B6EE7-7E19-4C0D-9E7D-9ECB2E51E672}"/>
    <cellStyle name="Separador de milhares 2 30 6" xfId="41134" xr:uid="{0F063494-60EC-4D3C-83ED-021C9409806F}"/>
    <cellStyle name="Separador de milhares 2 30 6 2" xfId="41135" xr:uid="{6B1B47DA-EF1B-4F3C-BDEB-8200BE2D3E81}"/>
    <cellStyle name="Separador de milhares 2 30 6 3" xfId="41136" xr:uid="{8BA52224-C841-442C-A7AD-B52C2CEA4E1B}"/>
    <cellStyle name="Separador de milhares 2 30 6 4" xfId="41137" xr:uid="{5583DF5C-72E0-44E0-A480-95354E98A704}"/>
    <cellStyle name="Separador de milhares 2 30 6 5" xfId="41138" xr:uid="{E89FA46E-2F6D-49E4-AB0B-37DFBC28D82A}"/>
    <cellStyle name="Separador de milhares 2 30 6 6" xfId="41139" xr:uid="{876B2178-2C69-4C0A-ABB6-381E65F4C54B}"/>
    <cellStyle name="Separador de milhares 2 30 7" xfId="41140" xr:uid="{941820FB-255E-4557-9BFB-9681C18E8552}"/>
    <cellStyle name="Separador de milhares 2 30 7 2" xfId="41141" xr:uid="{5E53ADDC-D8DC-4322-A549-A32162F558CA}"/>
    <cellStyle name="Separador de milhares 2 30 7 3" xfId="41142" xr:uid="{9E9383BB-1ED5-4D73-9D6E-5EE4A104F789}"/>
    <cellStyle name="Separador de milhares 2 30 7 4" xfId="41143" xr:uid="{8CC83EE1-6FEB-4092-B33B-9462FD4CEB70}"/>
    <cellStyle name="Separador de milhares 2 30 7 5" xfId="41144" xr:uid="{100B9311-2C83-40B8-A053-6AF7B5EC86E5}"/>
    <cellStyle name="Separador de milhares 2 30 7 6" xfId="41145" xr:uid="{7184A4D0-DCAE-471E-8E39-28C711BA1F29}"/>
    <cellStyle name="Separador de milhares 2 30 8" xfId="41146" xr:uid="{FD30F1AB-42EB-41C0-B79A-6024C0F29D6A}"/>
    <cellStyle name="Separador de milhares 2 30 8 2" xfId="41147" xr:uid="{94ACABC0-0A90-4C02-B7CF-5F025C87C538}"/>
    <cellStyle name="Separador de milhares 2 30 8 3" xfId="41148" xr:uid="{2ECCB7CE-8251-4FB5-966F-84C11C1D2661}"/>
    <cellStyle name="Separador de milhares 2 30 8 4" xfId="41149" xr:uid="{6FDA00A6-F2F7-43AA-9B61-8B9A73D25D74}"/>
    <cellStyle name="Separador de milhares 2 30 8 5" xfId="41150" xr:uid="{74186EEF-B305-4EDE-AD8E-A930540BE7EE}"/>
    <cellStyle name="Separador de milhares 2 30 8 6" xfId="41151" xr:uid="{5EF3D1B7-361D-48A7-B71D-9152CB975076}"/>
    <cellStyle name="Separador de milhares 2 30 9" xfId="41152" xr:uid="{C5447D00-7B0D-4F47-B880-1D2FFF85FACD}"/>
    <cellStyle name="Separador de milhares 2 31" xfId="41153" xr:uid="{970F70E6-F496-4F03-B988-316197879A9E}"/>
    <cellStyle name="Separador de milhares 2 31 10" xfId="41154" xr:uid="{DCDBD00F-B74F-4ED9-B732-E68CD499E57D}"/>
    <cellStyle name="Separador de milhares 2 31 11" xfId="41155" xr:uid="{0D291A64-5F24-4683-9277-E1F180149740}"/>
    <cellStyle name="Separador de milhares 2 31 12" xfId="41156" xr:uid="{060D9F00-9160-4EE6-8C4D-81D189333572}"/>
    <cellStyle name="Separador de milhares 2 31 13" xfId="41157" xr:uid="{D8490F6E-6CAC-43B2-8384-0B5928287F08}"/>
    <cellStyle name="Separador de milhares 2 31 2" xfId="41158" xr:uid="{9E475480-6806-4915-A267-4BC854F1D974}"/>
    <cellStyle name="Separador de milhares 2 31 2 2" xfId="41159" xr:uid="{7BF54EED-845B-498F-99C5-8ACC95BB5C17}"/>
    <cellStyle name="Separador de milhares 2 31 2 3" xfId="41160" xr:uid="{C1D79A32-BADC-4B6B-8FBF-9BB8E7ADE5B6}"/>
    <cellStyle name="Separador de milhares 2 31 2 4" xfId="41161" xr:uid="{A55FB50D-93F2-41AC-AEEB-AE918CB4FCDE}"/>
    <cellStyle name="Separador de milhares 2 31 2 5" xfId="41162" xr:uid="{F2CC5590-4CE9-45CA-883F-CD0C6D7310CD}"/>
    <cellStyle name="Separador de milhares 2 31 2 6" xfId="41163" xr:uid="{25818C5E-C327-4046-A39C-F833F8991A82}"/>
    <cellStyle name="Separador de milhares 2 31 3" xfId="41164" xr:uid="{3F924D9B-DF79-479D-B6D8-4582B5DEE0C5}"/>
    <cellStyle name="Separador de milhares 2 31 3 2" xfId="41165" xr:uid="{A9A1FE91-D15F-414B-B278-41A28D68B034}"/>
    <cellStyle name="Separador de milhares 2 31 3 3" xfId="41166" xr:uid="{7F080F86-5752-4D88-A29D-461A11E17357}"/>
    <cellStyle name="Separador de milhares 2 31 3 4" xfId="41167" xr:uid="{6EADD9CD-72DF-498E-B6FC-4C856324EBCE}"/>
    <cellStyle name="Separador de milhares 2 31 3 5" xfId="41168" xr:uid="{B42B5E99-5D48-49B9-B651-B6435C5B681C}"/>
    <cellStyle name="Separador de milhares 2 31 3 6" xfId="41169" xr:uid="{DE4804B3-4458-49C9-B109-DE7668D4ECE1}"/>
    <cellStyle name="Separador de milhares 2 31 4" xfId="41170" xr:uid="{02E0553A-158D-43EF-AA21-BDDF34B30FB9}"/>
    <cellStyle name="Separador de milhares 2 31 4 2" xfId="41171" xr:uid="{82516C31-3DED-4B96-A37D-DBB2F8EF25CF}"/>
    <cellStyle name="Separador de milhares 2 31 4 3" xfId="41172" xr:uid="{F55DD3B9-5D5C-4699-A053-55A5D4FF61D9}"/>
    <cellStyle name="Separador de milhares 2 31 4 4" xfId="41173" xr:uid="{BAE8045A-954D-4DA0-B022-7DD89F5DC5DD}"/>
    <cellStyle name="Separador de milhares 2 31 4 5" xfId="41174" xr:uid="{FFF4ED52-5998-4D5C-9913-7A20AF3682E7}"/>
    <cellStyle name="Separador de milhares 2 31 4 6" xfId="41175" xr:uid="{F291FD28-962C-4B45-9082-FBB0AF59C3BF}"/>
    <cellStyle name="Separador de milhares 2 31 5" xfId="41176" xr:uid="{551B3C01-60E8-437C-9179-C1F4C185877E}"/>
    <cellStyle name="Separador de milhares 2 31 5 2" xfId="41177" xr:uid="{485A3D35-80F8-4CCE-93DF-88E134EF6995}"/>
    <cellStyle name="Separador de milhares 2 31 5 3" xfId="41178" xr:uid="{5B1998DC-EB05-4090-B3D0-6D05FCD81024}"/>
    <cellStyle name="Separador de milhares 2 31 5 4" xfId="41179" xr:uid="{D7865713-F887-442C-833A-8721157E3E4F}"/>
    <cellStyle name="Separador de milhares 2 31 5 5" xfId="41180" xr:uid="{FD684232-5123-4746-8B18-80B9D7444272}"/>
    <cellStyle name="Separador de milhares 2 31 5 6" xfId="41181" xr:uid="{94757217-8200-4760-9925-70687A6B2C26}"/>
    <cellStyle name="Separador de milhares 2 31 6" xfId="41182" xr:uid="{B7A1C1DD-0B83-4202-B237-E232A42AC331}"/>
    <cellStyle name="Separador de milhares 2 31 6 2" xfId="41183" xr:uid="{65DD864A-DFA8-44E0-8703-E5316617A0AF}"/>
    <cellStyle name="Separador de milhares 2 31 6 3" xfId="41184" xr:uid="{D1631393-385D-4C8E-B1A3-21738FF1F984}"/>
    <cellStyle name="Separador de milhares 2 31 6 4" xfId="41185" xr:uid="{5754BECD-8D7C-41D4-8AF9-F2158A33FC42}"/>
    <cellStyle name="Separador de milhares 2 31 6 5" xfId="41186" xr:uid="{3D59CA49-9685-4747-AEBD-D565D447CA82}"/>
    <cellStyle name="Separador de milhares 2 31 6 6" xfId="41187" xr:uid="{9DC006A4-D809-4364-8100-C7C71BA7A651}"/>
    <cellStyle name="Separador de milhares 2 31 7" xfId="41188" xr:uid="{401E0E02-38AF-47CF-9116-3B5D270F4763}"/>
    <cellStyle name="Separador de milhares 2 31 7 2" xfId="41189" xr:uid="{8254A0AE-47AF-4471-9DA0-4F92BDB78C1F}"/>
    <cellStyle name="Separador de milhares 2 31 7 3" xfId="41190" xr:uid="{5CA6AAFA-FB08-4F4A-BB98-28596B88A52D}"/>
    <cellStyle name="Separador de milhares 2 31 7 4" xfId="41191" xr:uid="{40291F9E-F9E0-4194-8072-271209D82C33}"/>
    <cellStyle name="Separador de milhares 2 31 7 5" xfId="41192" xr:uid="{B8DFD6A5-9CC6-4F58-89C8-7F9E87283567}"/>
    <cellStyle name="Separador de milhares 2 31 7 6" xfId="41193" xr:uid="{C4DE443E-8FE1-4105-B9C8-48C874D18396}"/>
    <cellStyle name="Separador de milhares 2 31 8" xfId="41194" xr:uid="{7BD0946B-CFA2-4C1E-AB0E-2A2BB360A6E9}"/>
    <cellStyle name="Separador de milhares 2 31 8 2" xfId="41195" xr:uid="{228FE610-A4B7-4FBE-94B5-29DB9A754744}"/>
    <cellStyle name="Separador de milhares 2 31 8 3" xfId="41196" xr:uid="{3F850C43-90FC-49C6-BE99-C8108D210C67}"/>
    <cellStyle name="Separador de milhares 2 31 8 4" xfId="41197" xr:uid="{E3555651-EAA0-46A9-B789-799D8E7D6FC0}"/>
    <cellStyle name="Separador de milhares 2 31 8 5" xfId="41198" xr:uid="{1CC03ED9-1C6C-4842-9162-5F42EC7C04C2}"/>
    <cellStyle name="Separador de milhares 2 31 8 6" xfId="41199" xr:uid="{3D601F9C-009C-45E8-9817-7E0FFC1384D1}"/>
    <cellStyle name="Separador de milhares 2 31 9" xfId="41200" xr:uid="{6405CF87-3A68-4B4B-818D-D6A237834295}"/>
    <cellStyle name="Separador de milhares 2 32" xfId="41201" xr:uid="{20535A48-E208-4269-AF46-8B9C226975A3}"/>
    <cellStyle name="Separador de milhares 2 32 10" xfId="41202" xr:uid="{E3E5CDA8-240C-44D1-AA62-687EB94AEF27}"/>
    <cellStyle name="Separador de milhares 2 32 11" xfId="41203" xr:uid="{A34506D3-48A6-45DC-A5F4-862DD1FAEB7C}"/>
    <cellStyle name="Separador de milhares 2 32 12" xfId="41204" xr:uid="{EA0073B5-9AA2-4DCD-BD9D-9634F4784815}"/>
    <cellStyle name="Separador de milhares 2 32 13" xfId="41205" xr:uid="{1FD62CC8-F58F-428E-AA10-ED1CA8565CC7}"/>
    <cellStyle name="Separador de milhares 2 32 2" xfId="41206" xr:uid="{A4F7BC5C-785B-4D61-BA56-6D5BF1A6991E}"/>
    <cellStyle name="Separador de milhares 2 32 2 2" xfId="41207" xr:uid="{B374E37A-EA82-4E53-9081-FB714D4C9166}"/>
    <cellStyle name="Separador de milhares 2 32 2 3" xfId="41208" xr:uid="{CF2756A4-3042-4A26-9D64-1B33770FC01E}"/>
    <cellStyle name="Separador de milhares 2 32 2 4" xfId="41209" xr:uid="{FA6433FD-8BE8-44F1-9F3F-605EE7A8E960}"/>
    <cellStyle name="Separador de milhares 2 32 2 5" xfId="41210" xr:uid="{2AE68832-D23A-44F5-9E27-6260B365E3F8}"/>
    <cellStyle name="Separador de milhares 2 32 2 6" xfId="41211" xr:uid="{2177465C-6B1A-4B8C-895E-13C0C63CCE66}"/>
    <cellStyle name="Separador de milhares 2 32 3" xfId="41212" xr:uid="{FE505240-7E71-45AB-B9EB-2A5E68C57723}"/>
    <cellStyle name="Separador de milhares 2 32 3 2" xfId="41213" xr:uid="{327C185E-6DD1-482A-9D7B-10DBE83B27D9}"/>
    <cellStyle name="Separador de milhares 2 32 3 3" xfId="41214" xr:uid="{EE935B94-BA00-49F9-865C-1DAFB297AECB}"/>
    <cellStyle name="Separador de milhares 2 32 3 4" xfId="41215" xr:uid="{BFD8E41F-553B-47DD-929A-F9F984E475B5}"/>
    <cellStyle name="Separador de milhares 2 32 3 5" xfId="41216" xr:uid="{747D20D4-7A1A-4F99-B0D4-B955AC96B508}"/>
    <cellStyle name="Separador de milhares 2 32 3 6" xfId="41217" xr:uid="{15A8444C-BC37-47AD-8E03-631C153931F2}"/>
    <cellStyle name="Separador de milhares 2 32 4" xfId="41218" xr:uid="{D829AE45-C721-43BD-84CE-9C4BEB6FA153}"/>
    <cellStyle name="Separador de milhares 2 32 4 2" xfId="41219" xr:uid="{7BAF1CF7-37EC-455E-A9F2-F432DBA1409F}"/>
    <cellStyle name="Separador de milhares 2 32 4 3" xfId="41220" xr:uid="{0E5ACFE9-6131-4E52-B064-AD687239B721}"/>
    <cellStyle name="Separador de milhares 2 32 4 4" xfId="41221" xr:uid="{2DCC2A01-00FB-4B4F-B660-F5AE75A5CEB4}"/>
    <cellStyle name="Separador de milhares 2 32 4 5" xfId="41222" xr:uid="{38A6AAD1-EE77-404C-8EDC-5B50819D4A0F}"/>
    <cellStyle name="Separador de milhares 2 32 4 6" xfId="41223" xr:uid="{65A4D577-956D-4C48-886E-85E4C5F9984A}"/>
    <cellStyle name="Separador de milhares 2 32 5" xfId="41224" xr:uid="{EACF8F4E-8725-4F3D-BF20-83A9B7E05B8E}"/>
    <cellStyle name="Separador de milhares 2 32 5 2" xfId="41225" xr:uid="{A3815F13-B4BD-4D1E-A485-B02E90CBD825}"/>
    <cellStyle name="Separador de milhares 2 32 5 3" xfId="41226" xr:uid="{69FB57AF-01EB-498E-BD22-310F818B551D}"/>
    <cellStyle name="Separador de milhares 2 32 5 4" xfId="41227" xr:uid="{6C9CD20D-8639-489F-98A7-8CD0558C9928}"/>
    <cellStyle name="Separador de milhares 2 32 5 5" xfId="41228" xr:uid="{5D181DFC-E557-4577-9C9D-C3B82788120F}"/>
    <cellStyle name="Separador de milhares 2 32 5 6" xfId="41229" xr:uid="{BD76A3D0-D861-4DF0-904D-43BFB10BA4CC}"/>
    <cellStyle name="Separador de milhares 2 32 6" xfId="41230" xr:uid="{7EFB48E4-2297-440B-ABB5-74D712C07EE9}"/>
    <cellStyle name="Separador de milhares 2 32 6 2" xfId="41231" xr:uid="{AC69F681-E075-44C4-9F90-41374C031337}"/>
    <cellStyle name="Separador de milhares 2 32 6 3" xfId="41232" xr:uid="{4B38691D-D2D1-4157-A5E9-928FCD6F7DAC}"/>
    <cellStyle name="Separador de milhares 2 32 6 4" xfId="41233" xr:uid="{00801188-B259-40CC-9B20-025E23A01CE8}"/>
    <cellStyle name="Separador de milhares 2 32 6 5" xfId="41234" xr:uid="{B8D1B7DD-CD72-452C-9E52-A50D6F1ED6C2}"/>
    <cellStyle name="Separador de milhares 2 32 6 6" xfId="41235" xr:uid="{62E54CC8-A409-4551-BBE9-15FE4AB7F202}"/>
    <cellStyle name="Separador de milhares 2 32 7" xfId="41236" xr:uid="{CC4B06D5-8F8B-4A93-ACA9-0483D4997348}"/>
    <cellStyle name="Separador de milhares 2 32 7 2" xfId="41237" xr:uid="{2FA51544-F0EB-4891-B62A-1F29E5BD7109}"/>
    <cellStyle name="Separador de milhares 2 32 7 3" xfId="41238" xr:uid="{99918A37-72EF-4F4F-B2B3-F62E407AE1FE}"/>
    <cellStyle name="Separador de milhares 2 32 7 4" xfId="41239" xr:uid="{80B6A852-5E83-4655-81D8-11085CB961CB}"/>
    <cellStyle name="Separador de milhares 2 32 7 5" xfId="41240" xr:uid="{5BB8CD33-48FA-4B9A-B4C6-43BA865F838B}"/>
    <cellStyle name="Separador de milhares 2 32 7 6" xfId="41241" xr:uid="{C5245D80-A8B3-48DD-9A29-0453F2A71894}"/>
    <cellStyle name="Separador de milhares 2 32 8" xfId="41242" xr:uid="{625A0E50-1D1E-4C13-9AD6-4349F9162C0B}"/>
    <cellStyle name="Separador de milhares 2 32 8 2" xfId="41243" xr:uid="{98B5EF1A-4FFA-4875-B42A-DC1848E869AD}"/>
    <cellStyle name="Separador de milhares 2 32 8 3" xfId="41244" xr:uid="{6A9A10F9-16B8-4002-9F5A-147CBEE3C49A}"/>
    <cellStyle name="Separador de milhares 2 32 8 4" xfId="41245" xr:uid="{FCE25216-6344-4187-9AFE-774B70914064}"/>
    <cellStyle name="Separador de milhares 2 32 8 5" xfId="41246" xr:uid="{C8E1769D-015E-4DD9-AAC5-4ED9670CACF3}"/>
    <cellStyle name="Separador de milhares 2 32 8 6" xfId="41247" xr:uid="{FBA96E7D-5EC1-4F08-A058-DE47A084BA31}"/>
    <cellStyle name="Separador de milhares 2 32 9" xfId="41248" xr:uid="{2E3DCE2F-DD70-4F77-A61E-6C41C70B6486}"/>
    <cellStyle name="Separador de milhares 2 33" xfId="41249" xr:uid="{DB5F2C6E-2E17-4B21-BC13-BBCAF27611CF}"/>
    <cellStyle name="Separador de milhares 2 33 10" xfId="41250" xr:uid="{22EA386E-7A7F-4E35-A4F2-131F30A78A48}"/>
    <cellStyle name="Separador de milhares 2 33 11" xfId="41251" xr:uid="{CD79829C-8A35-4225-AF25-6F6572374CD1}"/>
    <cellStyle name="Separador de milhares 2 33 12" xfId="41252" xr:uid="{9AFD4DFC-EB55-4622-AE43-82126E6ABF04}"/>
    <cellStyle name="Separador de milhares 2 33 13" xfId="41253" xr:uid="{CA5BC459-18D4-4073-A02C-6ED4B370FB49}"/>
    <cellStyle name="Separador de milhares 2 33 2" xfId="41254" xr:uid="{C524A518-F949-4C3E-81A6-47EB084698B8}"/>
    <cellStyle name="Separador de milhares 2 33 2 2" xfId="41255" xr:uid="{820F7D70-94B3-4D8B-A4E5-8D1C2418884B}"/>
    <cellStyle name="Separador de milhares 2 33 2 3" xfId="41256" xr:uid="{72788CD0-883F-4053-BF69-30DCC9F6BFAA}"/>
    <cellStyle name="Separador de milhares 2 33 2 4" xfId="41257" xr:uid="{E3FAFFB6-0126-44E5-A0A7-16FE5FD9CA32}"/>
    <cellStyle name="Separador de milhares 2 33 2 5" xfId="41258" xr:uid="{304FFB3C-2EC6-42D6-9C87-AFA547452F9C}"/>
    <cellStyle name="Separador de milhares 2 33 2 6" xfId="41259" xr:uid="{C7359ED2-329C-4621-B251-4A58F803A065}"/>
    <cellStyle name="Separador de milhares 2 33 3" xfId="41260" xr:uid="{D5F6F0A4-3877-4299-864C-4A8D7A4FA99B}"/>
    <cellStyle name="Separador de milhares 2 33 3 2" xfId="41261" xr:uid="{D023E0EC-2198-4A11-8D69-F9D236BC7E3B}"/>
    <cellStyle name="Separador de milhares 2 33 3 3" xfId="41262" xr:uid="{D1290801-472A-4176-AD8A-7EC8A68B4BB2}"/>
    <cellStyle name="Separador de milhares 2 33 3 4" xfId="41263" xr:uid="{3C30DBD3-0B10-4FD0-B207-DF58D2642231}"/>
    <cellStyle name="Separador de milhares 2 33 3 5" xfId="41264" xr:uid="{DDAE871C-9128-4B23-96BA-154B97761AC6}"/>
    <cellStyle name="Separador de milhares 2 33 3 6" xfId="41265" xr:uid="{98F0D3E1-9766-4088-B4DE-5A897E214656}"/>
    <cellStyle name="Separador de milhares 2 33 4" xfId="41266" xr:uid="{3B216D3B-EC7E-4F56-8313-F3CCA112D5B6}"/>
    <cellStyle name="Separador de milhares 2 33 4 2" xfId="41267" xr:uid="{EA66B433-7F21-4150-98D3-1C9E423111F6}"/>
    <cellStyle name="Separador de milhares 2 33 4 3" xfId="41268" xr:uid="{9531FBD5-F796-460A-B5B6-2877CBA78AF8}"/>
    <cellStyle name="Separador de milhares 2 33 4 4" xfId="41269" xr:uid="{CE8DC1C3-CEA3-4F92-A21A-6D4B628C4E40}"/>
    <cellStyle name="Separador de milhares 2 33 4 5" xfId="41270" xr:uid="{A67A68B6-9962-455D-9ECE-56EDD6FFDA89}"/>
    <cellStyle name="Separador de milhares 2 33 4 6" xfId="41271" xr:uid="{B8EB7B66-DB70-4C7F-B8E9-8D2ED1320ED2}"/>
    <cellStyle name="Separador de milhares 2 33 5" xfId="41272" xr:uid="{3751DD7E-7635-45B7-B308-1448022881D2}"/>
    <cellStyle name="Separador de milhares 2 33 5 2" xfId="41273" xr:uid="{414E66C6-17D4-4DC5-901F-87106DEF63E6}"/>
    <cellStyle name="Separador de milhares 2 33 5 3" xfId="41274" xr:uid="{1B54FA35-7E81-499C-AD1C-FB05599950B3}"/>
    <cellStyle name="Separador de milhares 2 33 5 4" xfId="41275" xr:uid="{D281BFF1-2A59-4D07-A0DC-290C77CF6051}"/>
    <cellStyle name="Separador de milhares 2 33 5 5" xfId="41276" xr:uid="{47526D33-3F1E-4C21-8DB0-6156E5D349E2}"/>
    <cellStyle name="Separador de milhares 2 33 5 6" xfId="41277" xr:uid="{0F3A8128-C2A9-4E72-B7E7-21725E3264FB}"/>
    <cellStyle name="Separador de milhares 2 33 6" xfId="41278" xr:uid="{6F797805-E9EE-4E2D-B7D7-006F12A64905}"/>
    <cellStyle name="Separador de milhares 2 33 6 2" xfId="41279" xr:uid="{5CFF7711-9361-432A-931A-544EB62EB70B}"/>
    <cellStyle name="Separador de milhares 2 33 6 3" xfId="41280" xr:uid="{00B6C560-46CD-4AE2-8780-9E5D78E65E5D}"/>
    <cellStyle name="Separador de milhares 2 33 6 4" xfId="41281" xr:uid="{BBDDDCC6-B549-4512-8642-FB328D2C360E}"/>
    <cellStyle name="Separador de milhares 2 33 6 5" xfId="41282" xr:uid="{CD7EC836-00BE-4681-A51B-D97551DCC07F}"/>
    <cellStyle name="Separador de milhares 2 33 6 6" xfId="41283" xr:uid="{CA3DC979-0115-42B4-B18B-21DD3ECB1515}"/>
    <cellStyle name="Separador de milhares 2 33 7" xfId="41284" xr:uid="{21D5F6A6-4E3A-4657-AEB7-FDCE9608B5B9}"/>
    <cellStyle name="Separador de milhares 2 33 7 2" xfId="41285" xr:uid="{86F057C1-4114-44CF-B32F-00C8E8896873}"/>
    <cellStyle name="Separador de milhares 2 33 7 3" xfId="41286" xr:uid="{1486AD86-B0EC-4090-8499-F7DEBD305289}"/>
    <cellStyle name="Separador de milhares 2 33 7 4" xfId="41287" xr:uid="{80E900CE-190B-43B5-9706-10EDFA67F7F7}"/>
    <cellStyle name="Separador de milhares 2 33 7 5" xfId="41288" xr:uid="{2474B881-7204-4737-ACD4-3C290B79D1E3}"/>
    <cellStyle name="Separador de milhares 2 33 7 6" xfId="41289" xr:uid="{E6F0C43F-463D-44C2-8C7D-93025571766C}"/>
    <cellStyle name="Separador de milhares 2 33 8" xfId="41290" xr:uid="{0F3127B2-F240-410A-87AF-3B6B5D236A70}"/>
    <cellStyle name="Separador de milhares 2 33 8 2" xfId="41291" xr:uid="{715593E7-68BF-4473-A4E3-0F38EFB9BAD6}"/>
    <cellStyle name="Separador de milhares 2 33 8 3" xfId="41292" xr:uid="{A6C46F42-DE73-40E9-8132-22D1A0814D00}"/>
    <cellStyle name="Separador de milhares 2 33 8 4" xfId="41293" xr:uid="{96A9667B-D9FB-4DF6-853C-10EE9B55573B}"/>
    <cellStyle name="Separador de milhares 2 33 8 5" xfId="41294" xr:uid="{546067AA-9FBF-487C-ADFF-67973707D212}"/>
    <cellStyle name="Separador de milhares 2 33 8 6" xfId="41295" xr:uid="{0E7E5B93-26F3-40AC-8A21-4FB741BB6AA7}"/>
    <cellStyle name="Separador de milhares 2 33 9" xfId="41296" xr:uid="{EB869CD3-51A8-4EAC-9CB8-DD549E20443B}"/>
    <cellStyle name="Separador de milhares 2 34" xfId="41297" xr:uid="{E773B900-AE53-48D3-9D34-438DE157323E}"/>
    <cellStyle name="Separador de milhares 2 34 2" xfId="41298" xr:uid="{EC97B006-7835-4529-B5E1-1B915C9D3C26}"/>
    <cellStyle name="Separador de milhares 2 34 3" xfId="41299" xr:uid="{FB4B047D-8BCB-4864-B7DA-A5C4E118EB57}"/>
    <cellStyle name="Separador de milhares 2 34 4" xfId="41300" xr:uid="{15F6C1FF-36DA-4A1A-9110-EB79169CCC0F}"/>
    <cellStyle name="Separador de milhares 2 34 5" xfId="41301" xr:uid="{2D1F2AB1-83F7-403F-9070-82921A70E31C}"/>
    <cellStyle name="Separador de milhares 2 34 6" xfId="41302" xr:uid="{7E83CFAC-30CE-4101-8243-8C8CAF1BD70D}"/>
    <cellStyle name="Separador de milhares 2 35" xfId="41303" xr:uid="{8ADBEE08-5D4B-481A-BE01-16EB1CAD532D}"/>
    <cellStyle name="Separador de milhares 2 35 2" xfId="41304" xr:uid="{641058F0-8501-4474-A493-6A67129457A8}"/>
    <cellStyle name="Separador de milhares 2 35 3" xfId="41305" xr:uid="{2DF30043-06E2-402F-95A7-B34830D7A9C7}"/>
    <cellStyle name="Separador de milhares 2 35 4" xfId="41306" xr:uid="{6FE9921A-A1BF-4374-861E-26154CF41468}"/>
    <cellStyle name="Separador de milhares 2 35 5" xfId="41307" xr:uid="{52D070FE-C0AC-4EC8-9E9C-F20393DA903C}"/>
    <cellStyle name="Separador de milhares 2 35 6" xfId="41308" xr:uid="{0E454808-7AFF-4246-85C0-E1A3763F487E}"/>
    <cellStyle name="Separador de milhares 2 36" xfId="41309" xr:uid="{53C50A18-9191-4A18-A642-55FD714E97AF}"/>
    <cellStyle name="Separador de milhares 2 36 2" xfId="41310" xr:uid="{C86CEC38-10A9-440D-A611-D8C13D38ED18}"/>
    <cellStyle name="Separador de milhares 2 36 3" xfId="41311" xr:uid="{B6CC31BD-15F7-4A2A-862F-DA6F9807453D}"/>
    <cellStyle name="Separador de milhares 2 36 4" xfId="41312" xr:uid="{A068273F-7D96-4A47-941A-9A76D6EFB0B6}"/>
    <cellStyle name="Separador de milhares 2 36 5" xfId="41313" xr:uid="{79F67688-1E4B-425D-96A3-D992A6992976}"/>
    <cellStyle name="Separador de milhares 2 36 6" xfId="41314" xr:uid="{DAD5D162-160D-4968-98B1-C115063F119E}"/>
    <cellStyle name="Separador de milhares 2 37" xfId="41315" xr:uid="{E60CDB75-C792-4F1E-BDF9-C0DB1D4262FD}"/>
    <cellStyle name="Separador de milhares 2 37 2" xfId="41316" xr:uid="{4CB96019-D0BB-41B9-8A41-0A21D3277180}"/>
    <cellStyle name="Separador de milhares 2 37 3" xfId="41317" xr:uid="{FEB17663-A7BD-43E7-82F6-6126C8D45FF2}"/>
    <cellStyle name="Separador de milhares 2 37 4" xfId="41318" xr:uid="{C2FDDE70-A768-4A57-A242-BE6BC1646DB1}"/>
    <cellStyle name="Separador de milhares 2 37 5" xfId="41319" xr:uid="{7D7B5B42-E959-4A38-B4F0-74030C3AB536}"/>
    <cellStyle name="Separador de milhares 2 37 6" xfId="41320" xr:uid="{883EDADB-F197-4852-B6FA-02DDD4772984}"/>
    <cellStyle name="Separador de milhares 2 38" xfId="41321" xr:uid="{87198E82-5100-4F34-B314-26FEB2FEA943}"/>
    <cellStyle name="Separador de milhares 2 38 2" xfId="41322" xr:uid="{73807B38-7811-4D24-999B-EA38A14D23DF}"/>
    <cellStyle name="Separador de milhares 2 38 3" xfId="41323" xr:uid="{8C048486-4F43-46C3-8C58-1833EA9B9F48}"/>
    <cellStyle name="Separador de milhares 2 38 4" xfId="41324" xr:uid="{79DBFF9C-0FE3-4905-B72D-FC7AE1A61E01}"/>
    <cellStyle name="Separador de milhares 2 38 5" xfId="41325" xr:uid="{2886CB78-DDD6-4E23-9975-40E54EABB970}"/>
    <cellStyle name="Separador de milhares 2 38 6" xfId="41326" xr:uid="{2AAF4907-B35A-4648-B4DD-54BBC5B48A3B}"/>
    <cellStyle name="Separador de milhares 2 39" xfId="41327" xr:uid="{A00F064D-ECAC-4707-ADF3-F4EEB6BD19E4}"/>
    <cellStyle name="Separador de milhares 2 39 2" xfId="41328" xr:uid="{3627D018-3C0D-429D-AE9F-AE3D79785BB0}"/>
    <cellStyle name="Separador de milhares 2 39 3" xfId="41329" xr:uid="{CC09F38B-DC4C-4BBE-8F41-CBC3B6C0145D}"/>
    <cellStyle name="Separador de milhares 2 39 4" xfId="41330" xr:uid="{ECA9A63A-3E31-40F8-8E78-25D4A2229263}"/>
    <cellStyle name="Separador de milhares 2 39 5" xfId="41331" xr:uid="{48EDDE0F-A6BC-42DF-80C7-C59756AE0D2C}"/>
    <cellStyle name="Separador de milhares 2 39 6" xfId="41332" xr:uid="{8279120F-1BD2-485F-BFDF-7C893E9387C0}"/>
    <cellStyle name="Separador de milhares 2 4" xfId="41333" xr:uid="{2EF745B0-B175-45BC-90A6-0D3F74001AE0}"/>
    <cellStyle name="Separador de milhares 2 4 10" xfId="41334" xr:uid="{72CEC1AD-ACC3-4A09-A0B8-4818873C8BC6}"/>
    <cellStyle name="Separador de milhares 2 4 11" xfId="41335" xr:uid="{ABBD0926-ABF3-4772-8C19-B491F1703C82}"/>
    <cellStyle name="Separador de milhares 2 4 12" xfId="41336" xr:uid="{D4C1D3A6-6A92-41E3-ADEF-EF86187140B0}"/>
    <cellStyle name="Separador de milhares 2 4 13" xfId="41337" xr:uid="{498817DA-1F83-45CD-B6DE-F5FA13D7EABA}"/>
    <cellStyle name="Separador de milhares 2 4 14" xfId="41338" xr:uid="{7AB08A68-E75E-4963-9B2D-5B159CBFDDBF}"/>
    <cellStyle name="Separador de milhares 2 4 2" xfId="41339" xr:uid="{6F51A5C0-C000-47C2-AA09-B4620D26CCB1}"/>
    <cellStyle name="Separador de milhares 2 4 2 2" xfId="41340" xr:uid="{6316F3B2-C28D-4D0C-981A-17E6D0C8ED60}"/>
    <cellStyle name="Separador de milhares 2 4 2 3" xfId="41341" xr:uid="{D9D55AD0-CF76-4A34-B216-838E01307171}"/>
    <cellStyle name="Separador de milhares 2 4 2 4" xfId="41342" xr:uid="{0693D571-3A7A-4DA7-83EF-630C79C43DFF}"/>
    <cellStyle name="Separador de milhares 2 4 2 5" xfId="41343" xr:uid="{FE51E88F-47B9-494A-A304-AC7B3A8E5B6F}"/>
    <cellStyle name="Separador de milhares 2 4 2 6" xfId="41344" xr:uid="{437C74BA-18D5-484A-864F-C44E685D66C6}"/>
    <cellStyle name="Separador de milhares 2 4 3" xfId="41345" xr:uid="{BCA8D6E9-BE07-4B58-9B3A-1CA7951B4170}"/>
    <cellStyle name="Separador de milhares 2 4 3 2" xfId="41346" xr:uid="{85E5C630-E90C-49DD-8114-B9EE2B78E9C1}"/>
    <cellStyle name="Separador de milhares 2 4 3 3" xfId="41347" xr:uid="{A69918A2-2F0E-40A1-9A7F-9F766EDC3712}"/>
    <cellStyle name="Separador de milhares 2 4 3 4" xfId="41348" xr:uid="{BCE708AC-95CD-4C65-806E-9CD484DA4CF1}"/>
    <cellStyle name="Separador de milhares 2 4 3 5" xfId="41349" xr:uid="{714713B1-E090-4049-9132-2F0DF04C330F}"/>
    <cellStyle name="Separador de milhares 2 4 3 6" xfId="41350" xr:uid="{A96DD778-7157-454F-AED7-AA815E826EB0}"/>
    <cellStyle name="Separador de milhares 2 4 4" xfId="41351" xr:uid="{AA91AC93-523C-4A8C-8C81-F1C16CAD4301}"/>
    <cellStyle name="Separador de milhares 2 4 4 2" xfId="41352" xr:uid="{B04AC844-5366-41F8-B98F-09AC6FFD38EC}"/>
    <cellStyle name="Separador de milhares 2 4 4 3" xfId="41353" xr:uid="{A99B5D83-B029-44EA-A96C-524D222B1A40}"/>
    <cellStyle name="Separador de milhares 2 4 4 4" xfId="41354" xr:uid="{D64258EB-0FC4-4D60-8CFB-BAEA9282417E}"/>
    <cellStyle name="Separador de milhares 2 4 4 5" xfId="41355" xr:uid="{BA0E7B48-C76C-4A8E-97AF-9B93A64F810E}"/>
    <cellStyle name="Separador de milhares 2 4 4 6" xfId="41356" xr:uid="{3A2B167D-0A0D-4079-AEE4-910DEA11968A}"/>
    <cellStyle name="Separador de milhares 2 4 5" xfId="41357" xr:uid="{DE279FC6-80B1-4EB1-901C-A0D005AFEC18}"/>
    <cellStyle name="Separador de milhares 2 4 5 2" xfId="41358" xr:uid="{B5129E3C-B68E-4650-8404-E4F24F69D0B4}"/>
    <cellStyle name="Separador de milhares 2 4 5 3" xfId="41359" xr:uid="{1B221B6E-B8F6-486E-AADF-CAEB35C7B71E}"/>
    <cellStyle name="Separador de milhares 2 4 5 4" xfId="41360" xr:uid="{EB99DEEF-D871-433A-A91F-28453E95471A}"/>
    <cellStyle name="Separador de milhares 2 4 5 5" xfId="41361" xr:uid="{1EC871A7-2615-4A99-9298-A6891A864103}"/>
    <cellStyle name="Separador de milhares 2 4 5 6" xfId="41362" xr:uid="{D3C3A4F7-545A-41B9-8BEA-76AE58103BBF}"/>
    <cellStyle name="Separador de milhares 2 4 6" xfId="41363" xr:uid="{8C0C289D-C295-40D6-B912-65A0DB216ED0}"/>
    <cellStyle name="Separador de milhares 2 4 6 2" xfId="41364" xr:uid="{E5E041E9-D891-4B9D-91D8-FE809BCA575D}"/>
    <cellStyle name="Separador de milhares 2 4 6 3" xfId="41365" xr:uid="{E79EB6FB-6BE7-471B-86D6-04A370145A0C}"/>
    <cellStyle name="Separador de milhares 2 4 6 4" xfId="41366" xr:uid="{D0787429-9792-41AA-A8D4-A7B869032BE7}"/>
    <cellStyle name="Separador de milhares 2 4 6 5" xfId="41367" xr:uid="{12A0D88C-8568-4FEE-A7D6-AFA115499158}"/>
    <cellStyle name="Separador de milhares 2 4 6 6" xfId="41368" xr:uid="{DF4B7070-BEB5-48E9-ACD8-47529EC2E1D5}"/>
    <cellStyle name="Separador de milhares 2 4 7" xfId="41369" xr:uid="{14406BDC-9F47-4996-B090-3A99597ADCAB}"/>
    <cellStyle name="Separador de milhares 2 4 7 2" xfId="41370" xr:uid="{CBB4A613-2A2E-4225-9B26-9A79DF6039CB}"/>
    <cellStyle name="Separador de milhares 2 4 7 3" xfId="41371" xr:uid="{FF400DCB-46CE-4704-9BAB-92586F11D7B9}"/>
    <cellStyle name="Separador de milhares 2 4 7 4" xfId="41372" xr:uid="{06F7D3AD-F1A1-43F0-828A-D6397AF56399}"/>
    <cellStyle name="Separador de milhares 2 4 7 5" xfId="41373" xr:uid="{C83436C7-1DE7-4795-AC51-06CD124D9FE8}"/>
    <cellStyle name="Separador de milhares 2 4 7 6" xfId="41374" xr:uid="{D8D97AB1-3E48-4837-836B-50D7D69E4917}"/>
    <cellStyle name="Separador de milhares 2 4 8" xfId="41375" xr:uid="{84A1DDD9-7DB9-46D6-9C70-A47EE9337332}"/>
    <cellStyle name="Separador de milhares 2 4 8 2" xfId="41376" xr:uid="{0B8852A8-63CD-4702-9E50-93002378D141}"/>
    <cellStyle name="Separador de milhares 2 4 8 3" xfId="41377" xr:uid="{3CC6E7D5-599C-49F2-A699-60479C5B15D9}"/>
    <cellStyle name="Separador de milhares 2 4 8 4" xfId="41378" xr:uid="{AE4DBDFF-DD10-4DF1-98BD-18A7FA99A93B}"/>
    <cellStyle name="Separador de milhares 2 4 8 5" xfId="41379" xr:uid="{F5870276-648F-47EA-96C6-878A01DB6EA1}"/>
    <cellStyle name="Separador de milhares 2 4 8 6" xfId="41380" xr:uid="{DE8213DF-4CDF-4872-B4E1-C1FAAFFC8D31}"/>
    <cellStyle name="Separador de milhares 2 4 9" xfId="41381" xr:uid="{4B03C262-2344-4BA8-838B-D7F01A5B5295}"/>
    <cellStyle name="Separador de milhares 2 40" xfId="41382" xr:uid="{5EA3D742-3B68-4EDD-978C-461C10009C8D}"/>
    <cellStyle name="Separador de milhares 2 40 2" xfId="41383" xr:uid="{51EA7824-9867-4763-BB27-E202AE257FEC}"/>
    <cellStyle name="Separador de milhares 2 40 3" xfId="41384" xr:uid="{2EDF6982-D159-42E2-9FF4-96AD555335B0}"/>
    <cellStyle name="Separador de milhares 2 40 4" xfId="41385" xr:uid="{80B63649-154E-48DA-9CDC-6C182320AEA4}"/>
    <cellStyle name="Separador de milhares 2 40 5" xfId="41386" xr:uid="{590196BA-492C-4A9C-8C02-6F70F5AB3555}"/>
    <cellStyle name="Separador de milhares 2 40 6" xfId="41387" xr:uid="{345D561D-29D5-43BC-BC47-F9F305FCB18B}"/>
    <cellStyle name="Separador de milhares 2 41" xfId="41388" xr:uid="{E736FA31-71BB-4F5C-9208-3F6232F28119}"/>
    <cellStyle name="Separador de milhares 2 42" xfId="41389" xr:uid="{A654827A-4810-45C7-A521-3772CA78D603}"/>
    <cellStyle name="Separador de milhares 2 43" xfId="41390" xr:uid="{5BA345CB-121F-45DD-80F7-3353EEFA5437}"/>
    <cellStyle name="Separador de milhares 2 44" xfId="41391" xr:uid="{FAAD5132-69A4-44E7-9C17-364098145935}"/>
    <cellStyle name="Separador de milhares 2 45" xfId="41392" xr:uid="{9D17CAFB-69F6-49EA-A5D5-8E9FE07E835C}"/>
    <cellStyle name="Separador de milhares 2 46" xfId="41393" xr:uid="{651FEB91-1273-4164-9CF5-49E9AB701254}"/>
    <cellStyle name="Separador de milhares 2 47" xfId="42571" xr:uid="{F43C6130-C234-4D7F-A76F-09E158249E5C}"/>
    <cellStyle name="Separador de milhares 2 48" xfId="43966" xr:uid="{2F350FF8-18F2-45B8-A164-E1B7A3F1F896}"/>
    <cellStyle name="Separador de milhares 2 5" xfId="41394" xr:uid="{56131179-7ACA-4EF9-9208-46538E8A1358}"/>
    <cellStyle name="Separador de milhares 2 5 10" xfId="41395" xr:uid="{BBA72E90-7D4C-4568-BDEA-AA83B8B4ECF8}"/>
    <cellStyle name="Separador de milhares 2 5 11" xfId="41396" xr:uid="{A28C407B-BB6D-402A-B567-89988B1B2A4C}"/>
    <cellStyle name="Separador de milhares 2 5 12" xfId="41397" xr:uid="{FA033DEE-1F74-47F8-B053-EC1111D88122}"/>
    <cellStyle name="Separador de milhares 2 5 13" xfId="41398" xr:uid="{587B5C1B-A8FB-40BA-BBE5-8728074E0562}"/>
    <cellStyle name="Separador de milhares 2 5 14" xfId="41399" xr:uid="{BA0D4507-2407-4B07-B3AD-5B9576ECB80D}"/>
    <cellStyle name="Separador de milhares 2 5 2" xfId="41400" xr:uid="{787B9024-6920-4B72-870C-0696A1BE91F2}"/>
    <cellStyle name="Separador de milhares 2 5 2 2" xfId="41401" xr:uid="{0E1AFC58-B5FB-4A5C-81C9-2D535839C33C}"/>
    <cellStyle name="Separador de milhares 2 5 2 3" xfId="41402" xr:uid="{506FDF4A-0870-400B-A2B5-B522EA1B89CF}"/>
    <cellStyle name="Separador de milhares 2 5 2 4" xfId="41403" xr:uid="{2FC9380D-D601-47F4-B7F2-28A2402F16FF}"/>
    <cellStyle name="Separador de milhares 2 5 2 5" xfId="41404" xr:uid="{B1D64343-B659-456A-B72A-E6D195F34614}"/>
    <cellStyle name="Separador de milhares 2 5 2 6" xfId="41405" xr:uid="{A87D11B8-0D4C-444C-AAA0-C54E068FD0F1}"/>
    <cellStyle name="Separador de milhares 2 5 3" xfId="41406" xr:uid="{BCF18B71-B6E9-41A1-AC6A-1A6C290E603F}"/>
    <cellStyle name="Separador de milhares 2 5 3 2" xfId="41407" xr:uid="{0EAB60CF-111E-4DC9-89F4-54258F74D0FD}"/>
    <cellStyle name="Separador de milhares 2 5 3 3" xfId="41408" xr:uid="{5B4874A7-C8CE-43D6-9F60-AF6ED26CAD4D}"/>
    <cellStyle name="Separador de milhares 2 5 3 4" xfId="41409" xr:uid="{017FB305-8EB9-418C-9581-3B38BA79F6AA}"/>
    <cellStyle name="Separador de milhares 2 5 3 5" xfId="41410" xr:uid="{19830C9C-6230-4DE7-BC64-8CFCB611216D}"/>
    <cellStyle name="Separador de milhares 2 5 3 6" xfId="41411" xr:uid="{3ABA0CFC-C64D-46DC-A2B7-EF7786CA9638}"/>
    <cellStyle name="Separador de milhares 2 5 4" xfId="41412" xr:uid="{10116ACC-B9C4-4EAC-A54D-6B3BDA430683}"/>
    <cellStyle name="Separador de milhares 2 5 4 2" xfId="41413" xr:uid="{BD403CC2-9787-4FF8-BA2C-D261327C26B4}"/>
    <cellStyle name="Separador de milhares 2 5 4 3" xfId="41414" xr:uid="{4231C5D0-90BA-4EBF-947F-E7EDBEBAB1AE}"/>
    <cellStyle name="Separador de milhares 2 5 4 4" xfId="41415" xr:uid="{BDE4B01A-D1E8-4E34-9446-10122AC26453}"/>
    <cellStyle name="Separador de milhares 2 5 4 5" xfId="41416" xr:uid="{18F7A33B-49E9-4DC7-B45E-E86188E22240}"/>
    <cellStyle name="Separador de milhares 2 5 4 6" xfId="41417" xr:uid="{B66DBCB6-8361-4B49-AD84-CD2E128A0A82}"/>
    <cellStyle name="Separador de milhares 2 5 5" xfId="41418" xr:uid="{2B799E8B-5D68-4854-AF34-16640F6F75F1}"/>
    <cellStyle name="Separador de milhares 2 5 5 2" xfId="41419" xr:uid="{2631A360-639C-40B0-B8C7-C4FA240EFA2E}"/>
    <cellStyle name="Separador de milhares 2 5 5 3" xfId="41420" xr:uid="{58239833-0197-47D4-BFDF-9439CBEADE59}"/>
    <cellStyle name="Separador de milhares 2 5 5 4" xfId="41421" xr:uid="{0E6CC098-349F-4519-8891-B328481EB911}"/>
    <cellStyle name="Separador de milhares 2 5 5 5" xfId="41422" xr:uid="{8642111E-20B2-49FD-8303-872AFA70318A}"/>
    <cellStyle name="Separador de milhares 2 5 5 6" xfId="41423" xr:uid="{1711073D-BB6E-4B39-B1D5-52068DFD82F2}"/>
    <cellStyle name="Separador de milhares 2 5 6" xfId="41424" xr:uid="{991AF939-8CB6-41DD-BDCF-B6E705FA3C9E}"/>
    <cellStyle name="Separador de milhares 2 5 6 2" xfId="41425" xr:uid="{4AF76F38-6BE5-4279-A9F4-1516DA08167D}"/>
    <cellStyle name="Separador de milhares 2 5 6 3" xfId="41426" xr:uid="{22BF0824-08B5-477E-8227-CB6E9247E171}"/>
    <cellStyle name="Separador de milhares 2 5 6 4" xfId="41427" xr:uid="{C56D7BAA-C50C-4538-A75A-813B8CC44229}"/>
    <cellStyle name="Separador de milhares 2 5 6 5" xfId="41428" xr:uid="{054C6F25-5CF5-4430-84B6-06392E4E6B6A}"/>
    <cellStyle name="Separador de milhares 2 5 6 6" xfId="41429" xr:uid="{B3F5E4A1-48DC-4482-8F45-EB75353C6EDB}"/>
    <cellStyle name="Separador de milhares 2 5 7" xfId="41430" xr:uid="{7D8DD603-BABF-4372-BF0F-7CCBCF2860B9}"/>
    <cellStyle name="Separador de milhares 2 5 7 2" xfId="41431" xr:uid="{09FA2643-ED63-45A8-AE18-1D0D93ECB2E8}"/>
    <cellStyle name="Separador de milhares 2 5 7 3" xfId="41432" xr:uid="{EC6148C0-4CD4-4FFB-852E-1479E32B8597}"/>
    <cellStyle name="Separador de milhares 2 5 7 4" xfId="41433" xr:uid="{E3E359A0-D1A0-4402-8B2A-BF657E043CA4}"/>
    <cellStyle name="Separador de milhares 2 5 7 5" xfId="41434" xr:uid="{3BBC4EE0-A0AD-437E-817D-05033464CB4C}"/>
    <cellStyle name="Separador de milhares 2 5 7 6" xfId="41435" xr:uid="{5632101F-52D3-4A3E-93A4-8479380816B6}"/>
    <cellStyle name="Separador de milhares 2 5 8" xfId="41436" xr:uid="{0C91861B-E4DF-419E-B278-1E82676D98A2}"/>
    <cellStyle name="Separador de milhares 2 5 8 2" xfId="41437" xr:uid="{53A700E3-513C-4129-8019-2E93CEAE35DA}"/>
    <cellStyle name="Separador de milhares 2 5 8 3" xfId="41438" xr:uid="{5AE7EBE8-DD69-4227-B912-78D7E63AF319}"/>
    <cellStyle name="Separador de milhares 2 5 8 4" xfId="41439" xr:uid="{A6829F23-F06F-4350-95A5-5971ECAB243B}"/>
    <cellStyle name="Separador de milhares 2 5 8 5" xfId="41440" xr:uid="{B9073D59-FC3A-4485-8566-324B0F82897B}"/>
    <cellStyle name="Separador de milhares 2 5 8 6" xfId="41441" xr:uid="{1B299E28-93CC-4711-BE75-B41BD9CBDF9D}"/>
    <cellStyle name="Separador de milhares 2 5 9" xfId="41442" xr:uid="{63C51C5F-D49C-4D9F-91D3-186A28170A8F}"/>
    <cellStyle name="Separador de milhares 2 6" xfId="41443" xr:uid="{BF627044-EA21-4DCB-BFCE-277A8DBB420D}"/>
    <cellStyle name="Separador de milhares 2 6 10" xfId="41444" xr:uid="{7021BBA4-D682-4CA5-9731-5F2096A313A2}"/>
    <cellStyle name="Separador de milhares 2 6 11" xfId="41445" xr:uid="{EE5072BD-9DFD-4CA8-B148-9FD7C6318444}"/>
    <cellStyle name="Separador de milhares 2 6 12" xfId="41446" xr:uid="{1360EEEB-0CE0-479B-8B44-A0ABAD0D56F7}"/>
    <cellStyle name="Separador de milhares 2 6 13" xfId="41447" xr:uid="{2D56A761-CE51-465E-B542-E57DC2CADBF5}"/>
    <cellStyle name="Separador de milhares 2 6 14" xfId="41448" xr:uid="{D461A86C-0246-4A6F-B370-6DD7F5976516}"/>
    <cellStyle name="Separador de milhares 2 6 2" xfId="41449" xr:uid="{DC7498C2-B6A1-4A24-AB76-C67E417D2FE1}"/>
    <cellStyle name="Separador de milhares 2 6 2 2" xfId="41450" xr:uid="{5D935714-2946-4BC7-95DB-ACBEB866A73D}"/>
    <cellStyle name="Separador de milhares 2 6 2 3" xfId="41451" xr:uid="{8D243C31-F20F-41D9-86AF-0F32B562B3FF}"/>
    <cellStyle name="Separador de milhares 2 6 2 4" xfId="41452" xr:uid="{B015868B-81B4-4180-902B-449629A4CCBE}"/>
    <cellStyle name="Separador de milhares 2 6 2 5" xfId="41453" xr:uid="{5C951747-B80C-4683-AAD2-6D15F9462388}"/>
    <cellStyle name="Separador de milhares 2 6 2 6" xfId="41454" xr:uid="{266D4E63-6E3F-4FE7-B7FE-8874C0973C24}"/>
    <cellStyle name="Separador de milhares 2 6 3" xfId="41455" xr:uid="{F36AAFC5-D3A9-4834-92A5-002D9E23668F}"/>
    <cellStyle name="Separador de milhares 2 6 3 2" xfId="41456" xr:uid="{FB28320B-D096-4692-8069-53B6D0EDF83E}"/>
    <cellStyle name="Separador de milhares 2 6 3 3" xfId="41457" xr:uid="{875D20BB-50E9-4002-8436-1F18A4D45AE1}"/>
    <cellStyle name="Separador de milhares 2 6 3 4" xfId="41458" xr:uid="{852C06C7-4404-4155-BCF5-DD6A1F718839}"/>
    <cellStyle name="Separador de milhares 2 6 3 5" xfId="41459" xr:uid="{23AF927F-195F-4C44-99A5-5431C3BF703F}"/>
    <cellStyle name="Separador de milhares 2 6 3 6" xfId="41460" xr:uid="{14CCC520-2848-47C1-A3A8-A3C9D635E90E}"/>
    <cellStyle name="Separador de milhares 2 6 4" xfId="41461" xr:uid="{7B8DE8CD-A12B-4E1C-920F-D5E8B78063F1}"/>
    <cellStyle name="Separador de milhares 2 6 4 2" xfId="41462" xr:uid="{521F24F1-6D4B-44A0-ADDD-32E3333B9183}"/>
    <cellStyle name="Separador de milhares 2 6 4 3" xfId="41463" xr:uid="{41A4567C-BCF3-4484-80A7-43086315D75D}"/>
    <cellStyle name="Separador de milhares 2 6 4 4" xfId="41464" xr:uid="{58537B34-C63C-4E70-8D46-3D23FD526499}"/>
    <cellStyle name="Separador de milhares 2 6 4 5" xfId="41465" xr:uid="{0ADF78E0-AD67-4B9E-96B0-40C6B31B75BD}"/>
    <cellStyle name="Separador de milhares 2 6 4 6" xfId="41466" xr:uid="{3DF56DE1-1C5C-4F70-B10A-2C0F58FF52A5}"/>
    <cellStyle name="Separador de milhares 2 6 5" xfId="41467" xr:uid="{AEA1947D-B9D2-453C-8BD4-39AAFA489FE7}"/>
    <cellStyle name="Separador de milhares 2 6 5 2" xfId="41468" xr:uid="{CFDFBAEA-D400-47FE-8D8F-B82BA296D320}"/>
    <cellStyle name="Separador de milhares 2 6 5 3" xfId="41469" xr:uid="{3A5F527D-56DC-4ACF-9B30-5460E7C81781}"/>
    <cellStyle name="Separador de milhares 2 6 5 4" xfId="41470" xr:uid="{B1696A79-7B22-4B25-B3FA-3B19C5099815}"/>
    <cellStyle name="Separador de milhares 2 6 5 5" xfId="41471" xr:uid="{35443019-9168-4FCA-8CB9-774426F80CC7}"/>
    <cellStyle name="Separador de milhares 2 6 5 6" xfId="41472" xr:uid="{161B3893-43D7-4F7D-9D68-3286458A3214}"/>
    <cellStyle name="Separador de milhares 2 6 6" xfId="41473" xr:uid="{EF384745-D319-4DFF-AAE1-84DFB9F1CD9C}"/>
    <cellStyle name="Separador de milhares 2 6 6 2" xfId="41474" xr:uid="{D554A3A3-6AF0-49FA-A21D-7B3741FF26C9}"/>
    <cellStyle name="Separador de milhares 2 6 6 3" xfId="41475" xr:uid="{193EFE75-3E6B-4C05-AFDF-5901211192EE}"/>
    <cellStyle name="Separador de milhares 2 6 6 4" xfId="41476" xr:uid="{9BCE569F-E6B9-461F-86C6-FDB3A24A82D8}"/>
    <cellStyle name="Separador de milhares 2 6 6 5" xfId="41477" xr:uid="{2721F867-F61D-476C-89B6-C98217F74AD9}"/>
    <cellStyle name="Separador de milhares 2 6 6 6" xfId="41478" xr:uid="{0937EFCD-BCC6-4BDD-8592-77ECC332D37E}"/>
    <cellStyle name="Separador de milhares 2 6 7" xfId="41479" xr:uid="{365A4BE4-B4D4-468D-9F99-E63528F3A60B}"/>
    <cellStyle name="Separador de milhares 2 6 7 2" xfId="41480" xr:uid="{D5CD03EB-E128-4773-AA16-E0F14C512BFD}"/>
    <cellStyle name="Separador de milhares 2 6 7 3" xfId="41481" xr:uid="{C8A5019C-AF8A-469A-967C-1116E03ABA4A}"/>
    <cellStyle name="Separador de milhares 2 6 7 4" xfId="41482" xr:uid="{8ECB3856-8B99-4D25-BD4E-034316A4AE7D}"/>
    <cellStyle name="Separador de milhares 2 6 7 5" xfId="41483" xr:uid="{A15B9436-9944-45F3-8621-394AF858919D}"/>
    <cellStyle name="Separador de milhares 2 6 7 6" xfId="41484" xr:uid="{CD947DC7-6266-480B-AC1F-7F9990E87F0F}"/>
    <cellStyle name="Separador de milhares 2 6 8" xfId="41485" xr:uid="{16181047-2723-4D0B-8F7D-AF3AB749A94B}"/>
    <cellStyle name="Separador de milhares 2 6 8 2" xfId="41486" xr:uid="{DFCAD8CD-881E-4D2B-98A7-F8748E655FAB}"/>
    <cellStyle name="Separador de milhares 2 6 8 3" xfId="41487" xr:uid="{A5B6D460-0ECF-41A8-B850-1B7B9E5C16A4}"/>
    <cellStyle name="Separador de milhares 2 6 8 4" xfId="41488" xr:uid="{024DACED-523D-48F7-8E0C-BAAEE194B336}"/>
    <cellStyle name="Separador de milhares 2 6 8 5" xfId="41489" xr:uid="{FF6B5922-8AB3-4EBE-A6D7-F57C872D54C7}"/>
    <cellStyle name="Separador de milhares 2 6 8 6" xfId="41490" xr:uid="{A7621FB8-6033-43B0-AE85-EC3A78D5E862}"/>
    <cellStyle name="Separador de milhares 2 6 9" xfId="41491" xr:uid="{1499DD28-8469-4D5C-99CC-BBB61BC1D68F}"/>
    <cellStyle name="Separador de milhares 2 7" xfId="41492" xr:uid="{A7F19149-BD05-45FE-B6D3-24EB14B35A18}"/>
    <cellStyle name="Separador de milhares 2 7 10" xfId="41493" xr:uid="{EF938775-6CF5-4B07-B372-563B0CBC6501}"/>
    <cellStyle name="Separador de milhares 2 7 11" xfId="41494" xr:uid="{154F290A-5AE0-4028-901D-7F22B5212E8D}"/>
    <cellStyle name="Separador de milhares 2 7 12" xfId="41495" xr:uid="{9713D8B2-A4F9-44F3-AB28-06BF055CB366}"/>
    <cellStyle name="Separador de milhares 2 7 13" xfId="41496" xr:uid="{8F5902CC-3052-4C87-839C-1D5F222B8460}"/>
    <cellStyle name="Separador de milhares 2 7 14" xfId="41497" xr:uid="{B84306A9-EC62-42E2-AF6B-19B9334DF044}"/>
    <cellStyle name="Separador de milhares 2 7 2" xfId="41498" xr:uid="{FDF9AD2F-CB80-464D-87C7-F90269368022}"/>
    <cellStyle name="Separador de milhares 2 7 2 2" xfId="41499" xr:uid="{4D147140-4DA9-47AB-B86D-5782CC4FA296}"/>
    <cellStyle name="Separador de milhares 2 7 2 3" xfId="41500" xr:uid="{87B05261-56B2-4BEA-84CD-1C37F4577EA4}"/>
    <cellStyle name="Separador de milhares 2 7 2 4" xfId="41501" xr:uid="{F81AD750-FCE9-42E4-8147-44B7D9ACE9B3}"/>
    <cellStyle name="Separador de milhares 2 7 2 5" xfId="41502" xr:uid="{4502E1F9-8FFF-44BD-8446-B24D3101701C}"/>
    <cellStyle name="Separador de milhares 2 7 2 6" xfId="41503" xr:uid="{FE6A3DD5-0E6B-4658-97C6-FDF592FA7C5D}"/>
    <cellStyle name="Separador de milhares 2 7 3" xfId="41504" xr:uid="{3F2C7E35-DD5D-4C4D-B391-3C5A936C898F}"/>
    <cellStyle name="Separador de milhares 2 7 3 2" xfId="41505" xr:uid="{AAA92693-E8DE-4DE1-A1AC-77D109820CD6}"/>
    <cellStyle name="Separador de milhares 2 7 3 3" xfId="41506" xr:uid="{1153C0D3-3E4B-4DFF-9550-45109448A3E8}"/>
    <cellStyle name="Separador de milhares 2 7 3 4" xfId="41507" xr:uid="{B90C81B6-ACA4-42C3-AE7F-7F53B1935B4B}"/>
    <cellStyle name="Separador de milhares 2 7 3 5" xfId="41508" xr:uid="{35029F81-8465-417F-AA78-B16D28E566BC}"/>
    <cellStyle name="Separador de milhares 2 7 3 6" xfId="41509" xr:uid="{D77CD0E6-C448-4D12-91A2-0FBBEACD2D6D}"/>
    <cellStyle name="Separador de milhares 2 7 4" xfId="41510" xr:uid="{278819BE-E030-4051-BAEA-1D12257483C0}"/>
    <cellStyle name="Separador de milhares 2 7 4 2" xfId="41511" xr:uid="{E5AF75E5-9113-45CD-BACF-7CB4CA033AA1}"/>
    <cellStyle name="Separador de milhares 2 7 4 3" xfId="41512" xr:uid="{EB20390E-8614-4A32-B6EB-959EE21084EA}"/>
    <cellStyle name="Separador de milhares 2 7 4 4" xfId="41513" xr:uid="{639D0F78-A3BC-4FF9-BF4B-AC14C5759C82}"/>
    <cellStyle name="Separador de milhares 2 7 4 5" xfId="41514" xr:uid="{73D748A7-6984-4C5E-BBDD-9610574ACC3A}"/>
    <cellStyle name="Separador de milhares 2 7 4 6" xfId="41515" xr:uid="{A2779619-49F9-4FD9-9D23-452130229BBF}"/>
    <cellStyle name="Separador de milhares 2 7 5" xfId="41516" xr:uid="{0A4155F4-B896-495F-B793-32425B39744C}"/>
    <cellStyle name="Separador de milhares 2 7 5 2" xfId="41517" xr:uid="{304C8B97-E7AB-4650-B5D3-6C59789F3404}"/>
    <cellStyle name="Separador de milhares 2 7 5 3" xfId="41518" xr:uid="{A4526FD2-5611-489A-B582-C4693C5F45BE}"/>
    <cellStyle name="Separador de milhares 2 7 5 4" xfId="41519" xr:uid="{1D0D2093-7478-433D-8B44-50721A4A3DE8}"/>
    <cellStyle name="Separador de milhares 2 7 5 5" xfId="41520" xr:uid="{D08CCA60-5970-4D11-AA07-3FCD9A175D8E}"/>
    <cellStyle name="Separador de milhares 2 7 5 6" xfId="41521" xr:uid="{310A3397-88A7-4E5C-ADB1-9C6AEB4E32B2}"/>
    <cellStyle name="Separador de milhares 2 7 6" xfId="41522" xr:uid="{5D420182-0874-4D7D-879B-869626F4DBCB}"/>
    <cellStyle name="Separador de milhares 2 7 6 2" xfId="41523" xr:uid="{AC127869-A4BB-4E88-9E18-A37E2854717C}"/>
    <cellStyle name="Separador de milhares 2 7 6 3" xfId="41524" xr:uid="{4E4F4D81-2A7B-440B-B9EA-C16E1557D4FC}"/>
    <cellStyle name="Separador de milhares 2 7 6 4" xfId="41525" xr:uid="{44375868-2A74-4793-B539-EFCE29941309}"/>
    <cellStyle name="Separador de milhares 2 7 6 5" xfId="41526" xr:uid="{2F2851E2-FC9E-4AB9-8C0B-DFDD7B1FBFBC}"/>
    <cellStyle name="Separador de milhares 2 7 6 6" xfId="41527" xr:uid="{AA7063B1-1A02-440D-8275-AEB32D6D584C}"/>
    <cellStyle name="Separador de milhares 2 7 7" xfId="41528" xr:uid="{46916DD3-DDC3-42D3-B002-AB7E998DF50C}"/>
    <cellStyle name="Separador de milhares 2 7 7 2" xfId="41529" xr:uid="{46353140-7388-4BEF-A847-75F1A3DA05A3}"/>
    <cellStyle name="Separador de milhares 2 7 7 3" xfId="41530" xr:uid="{0CD0645B-1D7C-49E8-8C3F-BAC13D59C158}"/>
    <cellStyle name="Separador de milhares 2 7 7 4" xfId="41531" xr:uid="{5AE07359-A4FD-43F2-AF95-F852B3C5E829}"/>
    <cellStyle name="Separador de milhares 2 7 7 5" xfId="41532" xr:uid="{3609DA8B-F34F-467A-9A3D-B0599F39312E}"/>
    <cellStyle name="Separador de milhares 2 7 7 6" xfId="41533" xr:uid="{B290873A-6C50-47A9-BEFC-9A5F66DBAB3B}"/>
    <cellStyle name="Separador de milhares 2 7 8" xfId="41534" xr:uid="{20E64BC3-92A2-440D-9FD6-7F7415D7A1CE}"/>
    <cellStyle name="Separador de milhares 2 7 8 2" xfId="41535" xr:uid="{7537F9AD-0AF4-4FD7-97B0-FCC3BF63C064}"/>
    <cellStyle name="Separador de milhares 2 7 8 3" xfId="41536" xr:uid="{783D8878-0634-4EE8-97A9-1473AFF42BD9}"/>
    <cellStyle name="Separador de milhares 2 7 8 4" xfId="41537" xr:uid="{C0B27486-6E25-4767-9003-D8F6061E5D64}"/>
    <cellStyle name="Separador de milhares 2 7 8 5" xfId="41538" xr:uid="{FD7A8B31-D38E-437B-BA05-664927038322}"/>
    <cellStyle name="Separador de milhares 2 7 8 6" xfId="41539" xr:uid="{8338FC1F-4783-4077-B458-A646380CE398}"/>
    <cellStyle name="Separador de milhares 2 7 9" xfId="41540" xr:uid="{0B2F1760-ECEB-47EE-B877-15007E6AEBCE}"/>
    <cellStyle name="Separador de milhares 2 8" xfId="41541" xr:uid="{B9385E99-99D1-46F7-8666-29164024B302}"/>
    <cellStyle name="Separador de milhares 2 8 10" xfId="41542" xr:uid="{9B0AACD9-EC01-49EF-A893-C69B01127499}"/>
    <cellStyle name="Separador de milhares 2 8 11" xfId="41543" xr:uid="{952F09D8-3DD1-4CE8-91EE-499E89064B8F}"/>
    <cellStyle name="Separador de milhares 2 8 12" xfId="41544" xr:uid="{4F420E36-B68A-426F-8A71-18B48E991401}"/>
    <cellStyle name="Separador de milhares 2 8 13" xfId="41545" xr:uid="{0B821A82-AEAF-4A4A-9BC2-F933E05349FB}"/>
    <cellStyle name="Separador de milhares 2 8 14" xfId="41546" xr:uid="{6EE4B857-0200-4B6B-8B21-F74BF1BE28DA}"/>
    <cellStyle name="Separador de milhares 2 8 2" xfId="41547" xr:uid="{B8AE286E-FEE2-4CB4-A1C7-9A7974B4982A}"/>
    <cellStyle name="Separador de milhares 2 8 2 2" xfId="41548" xr:uid="{DE94487C-FA39-49BB-AE9A-A0E178CA3F91}"/>
    <cellStyle name="Separador de milhares 2 8 2 3" xfId="41549" xr:uid="{C60B248F-4DE2-453C-B006-1CEAC41F2F27}"/>
    <cellStyle name="Separador de milhares 2 8 2 4" xfId="41550" xr:uid="{8AE0710D-6CBC-4812-B5E9-44AB7E428260}"/>
    <cellStyle name="Separador de milhares 2 8 2 5" xfId="41551" xr:uid="{39BE9616-2DD7-4B73-9915-0AC825C83D8F}"/>
    <cellStyle name="Separador de milhares 2 8 2 6" xfId="41552" xr:uid="{619229D4-7167-42C4-9ABB-D113D6415562}"/>
    <cellStyle name="Separador de milhares 2 8 2 7" xfId="41553" xr:uid="{D4054AED-CD00-4FC7-AA61-A8A106C8917C}"/>
    <cellStyle name="Separador de milhares 2 8 3" xfId="41554" xr:uid="{C0092C55-FFCB-43C4-B282-F3AB55703FA0}"/>
    <cellStyle name="Separador de milhares 2 8 3 2" xfId="41555" xr:uid="{59ADEE3B-7831-4CF0-A527-35BEB7274BFE}"/>
    <cellStyle name="Separador de milhares 2 8 3 3" xfId="41556" xr:uid="{975410F8-1032-4515-AC85-AE921FEC4AC2}"/>
    <cellStyle name="Separador de milhares 2 8 3 4" xfId="41557" xr:uid="{A4A4E9AB-0EAA-491E-B8D4-707FDF4D4A56}"/>
    <cellStyle name="Separador de milhares 2 8 3 5" xfId="41558" xr:uid="{39F72AC3-CF17-4491-83AC-94E816774FD5}"/>
    <cellStyle name="Separador de milhares 2 8 3 6" xfId="41559" xr:uid="{3A2C2CFD-32B6-4683-96C3-BC4FFCC5C8A5}"/>
    <cellStyle name="Separador de milhares 2 8 4" xfId="41560" xr:uid="{421EA71D-C907-48B8-BCAA-80AA8A69A338}"/>
    <cellStyle name="Separador de milhares 2 8 4 2" xfId="41561" xr:uid="{AE95223C-E237-461A-AC49-B59D0E843502}"/>
    <cellStyle name="Separador de milhares 2 8 4 3" xfId="41562" xr:uid="{725EC7B8-6647-461E-B75C-08C0C1637AAC}"/>
    <cellStyle name="Separador de milhares 2 8 4 4" xfId="41563" xr:uid="{2B528F68-E2E2-449D-977B-5DB560E61E32}"/>
    <cellStyle name="Separador de milhares 2 8 4 5" xfId="41564" xr:uid="{2E02DCFC-DF43-43DF-9E48-5B755C2A569D}"/>
    <cellStyle name="Separador de milhares 2 8 4 6" xfId="41565" xr:uid="{13EAF550-C146-46E1-A09C-7832B4A40421}"/>
    <cellStyle name="Separador de milhares 2 8 5" xfId="41566" xr:uid="{BE1A32AE-7286-448C-AF88-7B30D1017F02}"/>
    <cellStyle name="Separador de milhares 2 8 5 2" xfId="41567" xr:uid="{C54DFD06-A06C-4EF0-B6F4-09353E04C66A}"/>
    <cellStyle name="Separador de milhares 2 8 5 3" xfId="41568" xr:uid="{B0057224-3905-4A6D-86FE-8A8C04B4579E}"/>
    <cellStyle name="Separador de milhares 2 8 5 4" xfId="41569" xr:uid="{6392446F-C947-485E-A6D1-11705F62FD5D}"/>
    <cellStyle name="Separador de milhares 2 8 5 5" xfId="41570" xr:uid="{0A35457D-48AD-4278-8361-A592C92F357C}"/>
    <cellStyle name="Separador de milhares 2 8 5 6" xfId="41571" xr:uid="{9E3DF08B-78C9-41FE-98BB-589B13F81515}"/>
    <cellStyle name="Separador de milhares 2 8 6" xfId="41572" xr:uid="{90FA2CE7-3C38-4847-9A8D-4B29154B2FBE}"/>
    <cellStyle name="Separador de milhares 2 8 6 2" xfId="41573" xr:uid="{270F72DC-C8B3-414D-A6AD-4307B5D1ED43}"/>
    <cellStyle name="Separador de milhares 2 8 6 3" xfId="41574" xr:uid="{47B18B79-5917-4A30-916E-ABB9083C8E14}"/>
    <cellStyle name="Separador de milhares 2 8 6 4" xfId="41575" xr:uid="{BD351B31-B63A-42BE-8AB2-2700C416B61D}"/>
    <cellStyle name="Separador de milhares 2 8 6 5" xfId="41576" xr:uid="{C6C1FE6C-7CF0-4F88-A8E9-AF847D6AEA7C}"/>
    <cellStyle name="Separador de milhares 2 8 6 6" xfId="41577" xr:uid="{FD0AE7E8-8A0F-4D92-BF4D-9C600C82F410}"/>
    <cellStyle name="Separador de milhares 2 8 7" xfId="41578" xr:uid="{D6DA8DC1-9430-4D7D-90AF-B30B801B54CD}"/>
    <cellStyle name="Separador de milhares 2 8 7 2" xfId="41579" xr:uid="{C917F05A-28D7-41CF-9D56-BA4173C280F7}"/>
    <cellStyle name="Separador de milhares 2 8 7 3" xfId="41580" xr:uid="{591AF7B2-0649-4FBF-8F20-5083320083F0}"/>
    <cellStyle name="Separador de milhares 2 8 7 4" xfId="41581" xr:uid="{3D44AE6C-1D12-4989-953E-C75900CC3BC5}"/>
    <cellStyle name="Separador de milhares 2 8 7 5" xfId="41582" xr:uid="{2FC7B9B0-9879-4268-A4AA-E762D6F144F7}"/>
    <cellStyle name="Separador de milhares 2 8 7 6" xfId="41583" xr:uid="{264B6D2C-2403-4987-A422-E8E65413EE24}"/>
    <cellStyle name="Separador de milhares 2 8 8" xfId="41584" xr:uid="{796E6D48-B7C3-425F-AA1C-02FF9EDEE45A}"/>
    <cellStyle name="Separador de milhares 2 8 8 2" xfId="41585" xr:uid="{2222202C-DB26-412A-8080-BDEEEDACD3FF}"/>
    <cellStyle name="Separador de milhares 2 8 8 3" xfId="41586" xr:uid="{72C22092-A994-46F5-8560-96394C784A1C}"/>
    <cellStyle name="Separador de milhares 2 8 8 4" xfId="41587" xr:uid="{9FB6D2FB-A945-4452-9059-7CA8206B41A7}"/>
    <cellStyle name="Separador de milhares 2 8 8 5" xfId="41588" xr:uid="{52793696-578A-4790-8D41-B833AE22DF1F}"/>
    <cellStyle name="Separador de milhares 2 8 8 6" xfId="41589" xr:uid="{DE9B12F2-CFFD-4F92-8DB0-BBEB0957FC2C}"/>
    <cellStyle name="Separador de milhares 2 8 9" xfId="41590" xr:uid="{D3542FCE-A0DF-4722-AE08-4FE33A81AA35}"/>
    <cellStyle name="Separador de milhares 2 9" xfId="41591" xr:uid="{EAEE9C67-B034-4D2C-A0CF-33CAB3E9EE02}"/>
    <cellStyle name="Separador de milhares 2 9 10" xfId="41592" xr:uid="{5DC0DE98-36FE-4C85-A24E-CF74BECC911D}"/>
    <cellStyle name="Separador de milhares 2 9 11" xfId="41593" xr:uid="{4C81C5A3-47C9-49EF-A1A0-D8E765D7CAC0}"/>
    <cellStyle name="Separador de milhares 2 9 12" xfId="41594" xr:uid="{1FFC9270-8510-4E92-BCCD-03FBDDEF4896}"/>
    <cellStyle name="Separador de milhares 2 9 13" xfId="41595" xr:uid="{58CCECAF-0E55-4A79-ADE1-952D3FF54EFB}"/>
    <cellStyle name="Separador de milhares 2 9 14" xfId="41596" xr:uid="{5338BC2B-CB21-4C2F-8BF4-2138C611CFD2}"/>
    <cellStyle name="Separador de milhares 2 9 2" xfId="41597" xr:uid="{45FD624A-763E-4C75-8321-B4EDA25311A2}"/>
    <cellStyle name="Separador de milhares 2 9 2 2" xfId="41598" xr:uid="{AFD03C0B-98FC-43C7-BF86-FB1C541F4813}"/>
    <cellStyle name="Separador de milhares 2 9 2 3" xfId="41599" xr:uid="{56D66013-553E-4F1B-B8A9-925E3EB1390F}"/>
    <cellStyle name="Separador de milhares 2 9 2 4" xfId="41600" xr:uid="{CB5DA73A-3DD8-4534-95AF-7EF315EE0B98}"/>
    <cellStyle name="Separador de milhares 2 9 2 5" xfId="41601" xr:uid="{BC12AC91-DB82-446C-BCB6-C1EF9BFE039B}"/>
    <cellStyle name="Separador de milhares 2 9 2 6" xfId="41602" xr:uid="{833FFC59-2BE8-4426-B7C9-64A6124A42DE}"/>
    <cellStyle name="Separador de milhares 2 9 3" xfId="41603" xr:uid="{5426E175-EACC-42A4-8174-822919377F89}"/>
    <cellStyle name="Separador de milhares 2 9 3 2" xfId="41604" xr:uid="{1B91AAF6-6C09-4841-84EF-B230A058F2F4}"/>
    <cellStyle name="Separador de milhares 2 9 3 3" xfId="41605" xr:uid="{CCFD55B1-E670-4ACF-9840-7E21CFDE9FD1}"/>
    <cellStyle name="Separador de milhares 2 9 3 4" xfId="41606" xr:uid="{A6FE5AAF-868A-430C-A36E-932C0EBA42E8}"/>
    <cellStyle name="Separador de milhares 2 9 3 5" xfId="41607" xr:uid="{B12735F4-0487-4493-92DB-2EB0C025F14E}"/>
    <cellStyle name="Separador de milhares 2 9 3 6" xfId="41608" xr:uid="{AD9750CA-5457-424A-A269-D124B90A11EB}"/>
    <cellStyle name="Separador de milhares 2 9 4" xfId="41609" xr:uid="{9D171F87-C007-4D6B-92CE-BFA4E6168672}"/>
    <cellStyle name="Separador de milhares 2 9 4 2" xfId="41610" xr:uid="{7B0580FC-60C1-46F5-9374-7EB94C310F4B}"/>
    <cellStyle name="Separador de milhares 2 9 4 3" xfId="41611" xr:uid="{B70764D8-F5CD-4A0F-B973-0FA7D41D4293}"/>
    <cellStyle name="Separador de milhares 2 9 4 4" xfId="41612" xr:uid="{28ECCF52-DA76-4E6D-9F09-67C06C224451}"/>
    <cellStyle name="Separador de milhares 2 9 4 5" xfId="41613" xr:uid="{D3C284E8-CB0F-47E7-8643-25F0320687CA}"/>
    <cellStyle name="Separador de milhares 2 9 4 6" xfId="41614" xr:uid="{C1A4914D-80EC-4330-BD51-3A73B73D0CCD}"/>
    <cellStyle name="Separador de milhares 2 9 5" xfId="41615" xr:uid="{A49EB0B3-2307-4D6C-B39A-B5E3BDE957FF}"/>
    <cellStyle name="Separador de milhares 2 9 5 2" xfId="41616" xr:uid="{42FAFF4D-D3F3-4584-A86D-C8585C2E22BC}"/>
    <cellStyle name="Separador de milhares 2 9 5 3" xfId="41617" xr:uid="{238666B1-DF17-40E1-A104-8A4861DC2657}"/>
    <cellStyle name="Separador de milhares 2 9 5 4" xfId="41618" xr:uid="{4842D9F7-5F7D-4093-A441-AB9CCA1757F0}"/>
    <cellStyle name="Separador de milhares 2 9 5 5" xfId="41619" xr:uid="{8EBF409D-0340-4039-8329-56109FEE51ED}"/>
    <cellStyle name="Separador de milhares 2 9 5 6" xfId="41620" xr:uid="{7DCC4914-790C-4220-A521-050C7215C06D}"/>
    <cellStyle name="Separador de milhares 2 9 6" xfId="41621" xr:uid="{B3C189B7-EF47-4008-AC05-340A628597A6}"/>
    <cellStyle name="Separador de milhares 2 9 6 2" xfId="41622" xr:uid="{9833CDF7-6F7D-4CCF-AA3D-25D712376B2F}"/>
    <cellStyle name="Separador de milhares 2 9 6 3" xfId="41623" xr:uid="{38531DF1-4F59-4087-B2CE-61048ACBE3A9}"/>
    <cellStyle name="Separador de milhares 2 9 6 4" xfId="41624" xr:uid="{F9665F93-D57F-4337-85F5-1CD2350412A4}"/>
    <cellStyle name="Separador de milhares 2 9 6 5" xfId="41625" xr:uid="{3B99D047-EBA5-48D9-B16F-D36450B8E8FE}"/>
    <cellStyle name="Separador de milhares 2 9 6 6" xfId="41626" xr:uid="{CBD641BD-516A-4A4E-8258-84D8E90A78AB}"/>
    <cellStyle name="Separador de milhares 2 9 7" xfId="41627" xr:uid="{6F8775CC-3593-484A-B5F4-797BED995416}"/>
    <cellStyle name="Separador de milhares 2 9 7 2" xfId="41628" xr:uid="{AC868369-4899-42FA-B648-83C6BA9BF940}"/>
    <cellStyle name="Separador de milhares 2 9 7 3" xfId="41629" xr:uid="{35CA74A1-32E4-43BF-A990-4517BD4F5C42}"/>
    <cellStyle name="Separador de milhares 2 9 7 4" xfId="41630" xr:uid="{6A26D2E8-BCF0-4B72-AE53-E80439BE892F}"/>
    <cellStyle name="Separador de milhares 2 9 7 5" xfId="41631" xr:uid="{7FCCDD3E-60C3-4823-9DCE-044ADC9A59A6}"/>
    <cellStyle name="Separador de milhares 2 9 7 6" xfId="41632" xr:uid="{663FEB33-1CDA-40D2-A19F-AF952DAC47D8}"/>
    <cellStyle name="Separador de milhares 2 9 8" xfId="41633" xr:uid="{717D1D1C-619A-46A6-A043-CABF2B46A087}"/>
    <cellStyle name="Separador de milhares 2 9 8 2" xfId="41634" xr:uid="{F95F43B8-1817-4811-97BC-CCEFFF4A2840}"/>
    <cellStyle name="Separador de milhares 2 9 8 3" xfId="41635" xr:uid="{448A13CC-3B07-44F5-ACED-8854318CDBC5}"/>
    <cellStyle name="Separador de milhares 2 9 8 4" xfId="41636" xr:uid="{4C42121C-24DF-4696-BF29-E6F28C852734}"/>
    <cellStyle name="Separador de milhares 2 9 8 5" xfId="41637" xr:uid="{F0DBF02F-262E-482B-B1A9-0CCBAB036E0D}"/>
    <cellStyle name="Separador de milhares 2 9 8 6" xfId="41638" xr:uid="{82F77683-C8B6-4822-814B-403420CEF11C}"/>
    <cellStyle name="Separador de milhares 2 9 9" xfId="41639" xr:uid="{7CD8D818-EBB3-4903-823F-EAC03FDF553C}"/>
    <cellStyle name="Separador de milhares 2_COELBA_IRT 2010_Simulador_v19_MAR_10(Breno)_2 (envio)" xfId="43858" xr:uid="{80AC9E4F-545B-4EAD-9E4E-5602ED4B740F}"/>
    <cellStyle name="Separador de milhares 20" xfId="43859" xr:uid="{1AE6F480-AE7A-4D52-9AFB-64A37EC51A18}"/>
    <cellStyle name="Separador de milhares 21" xfId="43860" xr:uid="{0471CD22-0F4D-4F7F-BB48-E0504F496BEE}"/>
    <cellStyle name="Separador de milhares 22" xfId="43861" xr:uid="{DD1D71F9-7183-4AD7-A159-9AAE9BE1F68C}"/>
    <cellStyle name="Separador de milhares 23" xfId="41640" xr:uid="{363282F3-EB15-44CD-81CB-F66A08A16809}"/>
    <cellStyle name="Separador de milhares 24" xfId="43862" xr:uid="{5B39AD2F-A81B-4A98-913A-1FE0648AD686}"/>
    <cellStyle name="Separador de milhares 25" xfId="43863" xr:uid="{3834014F-D6CD-4FB1-890D-4C981F760630}"/>
    <cellStyle name="Separador de milhares 26" xfId="43864" xr:uid="{43C879B8-F50E-4055-9412-C9DA1AD609F3}"/>
    <cellStyle name="Separador de milhares 27" xfId="43865" xr:uid="{B9CF4993-F374-4801-AB0E-FC2F7D55BB77}"/>
    <cellStyle name="Separador de milhares 28" xfId="43866" xr:uid="{D7C395C9-268D-4602-BDE3-64D9EA3A6420}"/>
    <cellStyle name="Separador de milhares 3" xfId="895" xr:uid="{12F17DD8-5BD0-467D-B92C-63FF3E00051B}"/>
    <cellStyle name="Separador de milhares 3 10" xfId="41641" xr:uid="{553ED901-AFDB-4DE4-B686-FB14909CB91F}"/>
    <cellStyle name="Separador de milhares 3 11" xfId="41642" xr:uid="{66514DE8-10F8-48FE-97F0-4DF58F538DC1}"/>
    <cellStyle name="Separador de milhares 3 12" xfId="41643" xr:uid="{59E697BA-A4B1-45EC-99D8-4EA35FD193CA}"/>
    <cellStyle name="Separador de milhares 3 13" xfId="41644" xr:uid="{2D12118B-B953-440C-804B-6C1DC617498E}"/>
    <cellStyle name="Separador de milhares 3 14" xfId="41645" xr:uid="{57497585-1C18-4620-8264-8F11DB15BA55}"/>
    <cellStyle name="Separador de milhares 3 15" xfId="41646" xr:uid="{FF8E4406-66B2-4BD5-908A-D2F154E26C8D}"/>
    <cellStyle name="Separador de milhares 3 16" xfId="41647" xr:uid="{27B6B848-997E-4F50-857A-5B30261A1DA3}"/>
    <cellStyle name="Separador de milhares 3 17" xfId="41648" xr:uid="{E8307FEB-0F05-4E26-96EF-50A68604CB24}"/>
    <cellStyle name="Separador de milhares 3 18" xfId="41649" xr:uid="{64CA56E7-B71A-4F96-A290-066CB54DDE49}"/>
    <cellStyle name="Separador de milhares 3 19" xfId="41650" xr:uid="{D860CE7D-5822-4340-B74C-69E47CDC8D35}"/>
    <cellStyle name="Separador de milhares 3 2" xfId="1162" xr:uid="{0B39E57C-E048-4448-A84B-DC315F6D7E1C}"/>
    <cellStyle name="Separador de milhares 3 2 2" xfId="41651" xr:uid="{1C3718D6-B27D-4011-99D1-4C732C94B106}"/>
    <cellStyle name="Separador de milhares 3 2 2 2" xfId="41652" xr:uid="{C3AED497-AE25-40B0-9783-8D85E17F6E80}"/>
    <cellStyle name="Separador de milhares 3 2 2 3" xfId="41653" xr:uid="{3226D561-56C8-4C28-9A3C-D431EC857EA8}"/>
    <cellStyle name="Separador de milhares 3 2 3" xfId="41654" xr:uid="{97364549-D03D-404B-A45F-722464B62A81}"/>
    <cellStyle name="Separador de milhares 3 2 4" xfId="41655" xr:uid="{87B432E9-60E9-438A-AADF-4A341DDCAB11}"/>
    <cellStyle name="Separador de milhares 3 20" xfId="41656" xr:uid="{CEE6C0DE-887A-401A-8D9C-A72234C8FB3C}"/>
    <cellStyle name="Separador de milhares 3 21" xfId="41657" xr:uid="{AD5C7D66-736F-4B8A-BC65-580C06BF695D}"/>
    <cellStyle name="Separador de milhares 3 22" xfId="41658" xr:uid="{E931C72B-B3DC-4B8D-859A-EDFBE55D03D1}"/>
    <cellStyle name="Separador de milhares 3 23" xfId="41659" xr:uid="{6F8C2200-04BA-43BD-8C3F-09B1DCF63709}"/>
    <cellStyle name="Separador de milhares 3 24" xfId="41660" xr:uid="{DB7E7747-269C-4B2D-B45E-641F37304709}"/>
    <cellStyle name="Separador de milhares 3 25" xfId="41661" xr:uid="{10DE46BD-39DA-4C54-9A9D-15F6DA11438E}"/>
    <cellStyle name="Separador de milhares 3 26" xfId="41662" xr:uid="{83EAE9D6-F2FF-4E22-9B70-CBC83D7E73C5}"/>
    <cellStyle name="Separador de milhares 3 27" xfId="41663" xr:uid="{D77ACE63-F81B-4AEF-9E0F-456E2EC56202}"/>
    <cellStyle name="Separador de milhares 3 28" xfId="41664" xr:uid="{231E8C0E-D7C9-4C4C-88E4-4D3A4BA63D97}"/>
    <cellStyle name="Separador de milhares 3 29" xfId="41665" xr:uid="{65ACEC98-4BB0-467E-9E62-7D505B3ABF24}"/>
    <cellStyle name="Separador de milhares 3 3" xfId="1163" xr:uid="{BE2FA199-1AFF-46C4-9F99-26EFF36319C3}"/>
    <cellStyle name="Separador de milhares 3 30" xfId="41666" xr:uid="{9049A55D-B967-430B-A2DE-4A77FBFFF9C5}"/>
    <cellStyle name="Separador de milhares 3 31" xfId="41667" xr:uid="{7315853C-E98C-4DAF-8663-2BCAFA731FE1}"/>
    <cellStyle name="Separador de milhares 3 32" xfId="41668" xr:uid="{C1D07C33-CD45-4DF2-A2BC-1D7F27FB692E}"/>
    <cellStyle name="Separador de milhares 3 33" xfId="41669" xr:uid="{65ACC7E8-0587-47B0-AE51-DEC36DCBCBE7}"/>
    <cellStyle name="Separador de milhares 3 34" xfId="41670" xr:uid="{9932FD7D-EFE3-41ED-91A7-8D62ABF13D05}"/>
    <cellStyle name="Separador de milhares 3 35" xfId="41671" xr:uid="{95D67E08-3FED-4304-83BF-A422F4238EC7}"/>
    <cellStyle name="Separador de milhares 3 36" xfId="41672" xr:uid="{61529F02-FF8B-4583-817E-BC15D9825719}"/>
    <cellStyle name="Separador de milhares 3 37" xfId="41673" xr:uid="{927087D8-7872-4AF7-A304-91A9C98B73B0}"/>
    <cellStyle name="Separador de milhares 3 38" xfId="41674" xr:uid="{F9BE1588-0270-4DDB-ABD2-C3F20D7CEB7E}"/>
    <cellStyle name="Separador de milhares 3 39" xfId="41675" xr:uid="{8C5E5655-795A-447D-BADE-185CFC39822B}"/>
    <cellStyle name="Separador de milhares 3 4" xfId="1164" xr:uid="{290674AE-82CE-432E-AAE3-6792F9EE1314}"/>
    <cellStyle name="Separador de milhares 3 40" xfId="41676" xr:uid="{4165D63C-6443-40F4-A928-63E97B3A53BC}"/>
    <cellStyle name="Separador de milhares 3 41" xfId="41677" xr:uid="{ED88D73C-1135-463E-8387-50F7874F03EF}"/>
    <cellStyle name="Separador de milhares 3 42" xfId="41678" xr:uid="{65D14DE3-E1CB-438C-9CA8-79030E5B2447}"/>
    <cellStyle name="Separador de milhares 3 43" xfId="41679" xr:uid="{6233BDE0-BC3F-4AFB-8FC9-76F966673B62}"/>
    <cellStyle name="Separador de milhares 3 44" xfId="41680" xr:uid="{987B0B29-72AA-4327-9140-98E2C66A5260}"/>
    <cellStyle name="Separador de milhares 3 45" xfId="41681" xr:uid="{7313EC04-CD7C-4462-8AED-22925532F96F}"/>
    <cellStyle name="Separador de milhares 3 46" xfId="41682" xr:uid="{E480406C-B03E-4CB2-A96C-6B33394F8155}"/>
    <cellStyle name="Separador de milhares 3 47" xfId="41683" xr:uid="{E52B4182-4A23-4257-8D5D-FFEB26278C02}"/>
    <cellStyle name="Separador de milhares 3 48" xfId="41684" xr:uid="{A0BA7AD7-6FC8-44CA-B3FE-47F253D4791F}"/>
    <cellStyle name="Separador de milhares 3 5" xfId="1165" xr:uid="{17B3C4AD-8862-4674-B18D-2B8325C3F420}"/>
    <cellStyle name="Separador de milhares 3 6" xfId="41685" xr:uid="{AF2D74CC-507E-46CA-840E-F777C00316E3}"/>
    <cellStyle name="Separador de milhares 3 7" xfId="41686" xr:uid="{5E075FE2-CDF6-4E6A-98CD-02E5075587C6}"/>
    <cellStyle name="Separador de milhares 3 8" xfId="41687" xr:uid="{DC41B331-728F-46C5-9ABF-FA885B3005D9}"/>
    <cellStyle name="Separador de milhares 3 9" xfId="41688" xr:uid="{F7B4A2D1-F8A6-4FAE-A499-BB0C96D729E6}"/>
    <cellStyle name="Separador de milhares 34" xfId="43867" xr:uid="{5E720E95-4093-4334-8F9A-6099B2AAE11D}"/>
    <cellStyle name="Separador de milhares 4" xfId="1166" xr:uid="{2E69FCBE-AFCA-47C5-A157-1B769577DADE}"/>
    <cellStyle name="Separador de milhares 4 10" xfId="41689" xr:uid="{4FF3A1DB-C688-4BC7-8B4F-DD7AE2809E30}"/>
    <cellStyle name="Separador de milhares 4 10 2" xfId="41690" xr:uid="{1CE85EB7-A58E-4EE4-8C5C-924F49EFE388}"/>
    <cellStyle name="Separador de milhares 4 10 2 2" xfId="41691" xr:uid="{84A2EDB7-14E7-4F6D-8432-19D0CD2BB5BF}"/>
    <cellStyle name="Separador de milhares 4 10 2 3" xfId="41692" xr:uid="{44B3F634-BAAE-4A9D-AC17-4A355F9C25B4}"/>
    <cellStyle name="Separador de milhares 4 10 2 4" xfId="41693" xr:uid="{86F70A68-3DF7-44AA-9527-BEF31C9E314D}"/>
    <cellStyle name="Separador de milhares 4 10 3" xfId="41694" xr:uid="{C347E34D-021A-4EA9-996C-0804147C9F8B}"/>
    <cellStyle name="Separador de milhares 4 10 3 2" xfId="41695" xr:uid="{14AAEA6A-2F70-4D2D-AA42-3803C65BD796}"/>
    <cellStyle name="Separador de milhares 4 10 3 3" xfId="41696" xr:uid="{03A82722-8876-44E0-9457-5285CBC96225}"/>
    <cellStyle name="Separador de milhares 4 10 3 4" xfId="41697" xr:uid="{F1C1FC88-D0C2-4643-A98E-DB1DCE9BCB8F}"/>
    <cellStyle name="Separador de milhares 4 10 4" xfId="41698" xr:uid="{D2F0EA22-D125-433D-A20A-F8F7E708482B}"/>
    <cellStyle name="Separador de milhares 4 10 5" xfId="41699" xr:uid="{532294F1-F464-497D-822C-9072BC762887}"/>
    <cellStyle name="Separador de milhares 4 10 6" xfId="41700" xr:uid="{10035544-138B-460C-824F-6A50CC418539}"/>
    <cellStyle name="Separador de milhares 4 11" xfId="41701" xr:uid="{A45ECDB4-114F-4C9A-8930-9E561649A80A}"/>
    <cellStyle name="Separador de milhares 4 11 2" xfId="41702" xr:uid="{0E8FC8F3-E37B-48B6-9A93-BA147B46F84B}"/>
    <cellStyle name="Separador de milhares 4 11 2 2" xfId="41703" xr:uid="{047B4578-53FC-4311-BD19-BCAA080A26F5}"/>
    <cellStyle name="Separador de milhares 4 11 2 3" xfId="41704" xr:uid="{346ADE9D-A557-4EBD-80C0-D5D8B05C0308}"/>
    <cellStyle name="Separador de milhares 4 11 2 4" xfId="41705" xr:uid="{F5F3A671-9819-48CF-9E79-C67CF6EEE3BD}"/>
    <cellStyle name="Separador de milhares 4 11 3" xfId="41706" xr:uid="{AFC553FA-1E09-4651-AA96-CF85269015DA}"/>
    <cellStyle name="Separador de milhares 4 11 3 2" xfId="41707" xr:uid="{55FB794D-36DF-4DA4-B9B8-93CF88E94CBC}"/>
    <cellStyle name="Separador de milhares 4 11 3 3" xfId="41708" xr:uid="{A622C54C-5EF8-4E4C-85DB-960157F05694}"/>
    <cellStyle name="Separador de milhares 4 11 3 4" xfId="41709" xr:uid="{C66D2DD8-4FEF-4F9C-B582-6D68FFD8D0CF}"/>
    <cellStyle name="Separador de milhares 4 11 4" xfId="41710" xr:uid="{09B50EBF-C318-4B17-BE04-D1213B542413}"/>
    <cellStyle name="Separador de milhares 4 11 5" xfId="41711" xr:uid="{BC2656F4-9158-46A7-A085-348713EB92AD}"/>
    <cellStyle name="Separador de milhares 4 11 6" xfId="41712" xr:uid="{FE5CF9EE-513D-458D-A559-C9791CEE2F96}"/>
    <cellStyle name="Separador de milhares 4 12" xfId="41713" xr:uid="{790868C8-FCB9-4514-A4D7-7B9D031FC75A}"/>
    <cellStyle name="Separador de milhares 4 12 2" xfId="41714" xr:uid="{DD38A4D6-8B6A-4578-9E2E-2F4662CAF751}"/>
    <cellStyle name="Separador de milhares 4 12 2 2" xfId="41715" xr:uid="{F5D2C5D0-5396-4D70-B431-C0E3367058C3}"/>
    <cellStyle name="Separador de milhares 4 12 2 3" xfId="41716" xr:uid="{5EF78D49-54E8-4AF4-8566-97A5BEAC1C86}"/>
    <cellStyle name="Separador de milhares 4 12 2 4" xfId="41717" xr:uid="{D6B56BE7-CA06-42A7-8432-04461CB065CC}"/>
    <cellStyle name="Separador de milhares 4 12 3" xfId="41718" xr:uid="{B182FFB0-F02A-4FB8-9FA5-CF9D00D9F649}"/>
    <cellStyle name="Separador de milhares 4 12 3 2" xfId="41719" xr:uid="{A4029159-E0E0-4AAD-90E7-1A768CE5754E}"/>
    <cellStyle name="Separador de milhares 4 12 3 3" xfId="41720" xr:uid="{EAF40BFE-B0DA-41E7-8361-81274E4D579B}"/>
    <cellStyle name="Separador de milhares 4 12 3 4" xfId="41721" xr:uid="{F0C4C2D7-E95F-4C87-9502-6BF6139F5AE9}"/>
    <cellStyle name="Separador de milhares 4 12 4" xfId="41722" xr:uid="{7717E016-4894-4C8C-A8EC-66327F8EF3CA}"/>
    <cellStyle name="Separador de milhares 4 12 5" xfId="41723" xr:uid="{4991CC0C-A9E9-4633-ABF6-AB5830856B9F}"/>
    <cellStyle name="Separador de milhares 4 12 6" xfId="41724" xr:uid="{304F2C4C-7C71-43CC-A839-8BD4D3844088}"/>
    <cellStyle name="Separador de milhares 4 13" xfId="41725" xr:uid="{25E9744F-5591-4523-91C4-3256F20B46DD}"/>
    <cellStyle name="Separador de milhares 4 13 2" xfId="41726" xr:uid="{83EDA424-7FE7-484F-AB85-08E93DAE3BF4}"/>
    <cellStyle name="Separador de milhares 4 13 2 2" xfId="41727" xr:uid="{1B36B1B8-7875-42D4-8F43-18566CBF9BF8}"/>
    <cellStyle name="Separador de milhares 4 13 2 3" xfId="41728" xr:uid="{706D4CEA-5521-4C6F-A351-DBA63FC8329A}"/>
    <cellStyle name="Separador de milhares 4 13 2 4" xfId="41729" xr:uid="{1E566C07-CFF4-460F-B834-B6129CB6B45B}"/>
    <cellStyle name="Separador de milhares 4 13 3" xfId="41730" xr:uid="{ECF5461E-22E1-4C79-A6A6-3FA9016117CA}"/>
    <cellStyle name="Separador de milhares 4 13 3 2" xfId="41731" xr:uid="{AD27FEB8-7AC5-479C-99AD-6819E4F5081C}"/>
    <cellStyle name="Separador de milhares 4 13 3 3" xfId="41732" xr:uid="{3567F71C-6094-4D34-B4C8-3C2AD561B68C}"/>
    <cellStyle name="Separador de milhares 4 13 3 4" xfId="41733" xr:uid="{D463CD0C-29CF-4F83-8614-CCA030A7E891}"/>
    <cellStyle name="Separador de milhares 4 13 4" xfId="41734" xr:uid="{5EA0F407-E853-4B98-84AD-A807649FB4D4}"/>
    <cellStyle name="Separador de milhares 4 13 5" xfId="41735" xr:uid="{24CB26A1-2A88-46A8-BDD6-26B08D473533}"/>
    <cellStyle name="Separador de milhares 4 13 6" xfId="41736" xr:uid="{753AB417-8C0F-4B4C-A76E-78D0CD7A4E9E}"/>
    <cellStyle name="Separador de milhares 4 14" xfId="41737" xr:uid="{EB8A89A2-9AF0-435E-9C67-2E6761C81314}"/>
    <cellStyle name="Separador de milhares 4 14 2" xfId="41738" xr:uid="{99245070-218E-4B77-B762-70320CA95193}"/>
    <cellStyle name="Separador de milhares 4 14 2 2" xfId="41739" xr:uid="{18EA5DAE-4AEA-4D5E-BA99-EE5A78B009AA}"/>
    <cellStyle name="Separador de milhares 4 14 2 3" xfId="41740" xr:uid="{8D5D4502-C411-4C6A-93EF-85169CC0C549}"/>
    <cellStyle name="Separador de milhares 4 14 2 4" xfId="41741" xr:uid="{1FF90E98-85C7-4AE1-AF64-85A9958F952A}"/>
    <cellStyle name="Separador de milhares 4 14 3" xfId="41742" xr:uid="{B21EF572-B820-4DF0-B164-D8FDA47758AA}"/>
    <cellStyle name="Separador de milhares 4 14 3 2" xfId="41743" xr:uid="{58EF58A0-DBAB-4163-9CF7-12BF55EFA1D2}"/>
    <cellStyle name="Separador de milhares 4 14 3 3" xfId="41744" xr:uid="{830ADFD1-3CAA-41D3-B16C-E8EAFAEE2A30}"/>
    <cellStyle name="Separador de milhares 4 14 3 4" xfId="41745" xr:uid="{F0F18D8A-8F0D-40D8-8C4C-56D7AC92C82E}"/>
    <cellStyle name="Separador de milhares 4 14 4" xfId="41746" xr:uid="{D83FDD8E-2FB7-4AEA-BAD5-0A0716B33A9B}"/>
    <cellStyle name="Separador de milhares 4 14 5" xfId="41747" xr:uid="{EA8F0369-3F02-4864-8E11-476A0D750A70}"/>
    <cellStyle name="Separador de milhares 4 14 6" xfId="41748" xr:uid="{2C28F1EF-B0DD-4EBD-884E-C13720FCD11E}"/>
    <cellStyle name="Separador de milhares 4 15" xfId="41749" xr:uid="{C1FAF5C2-E1DA-4136-8FCA-0DCE67EC401D}"/>
    <cellStyle name="Separador de milhares 4 15 2" xfId="41750" xr:uid="{F9A70B20-9247-49BE-BD41-4E97390B8700}"/>
    <cellStyle name="Separador de milhares 4 15 2 2" xfId="41751" xr:uid="{307444AB-CF4F-429F-A00C-B114CFEE7F0A}"/>
    <cellStyle name="Separador de milhares 4 15 2 3" xfId="41752" xr:uid="{4B6EE094-5A38-404C-97B2-14879395D7C5}"/>
    <cellStyle name="Separador de milhares 4 15 2 4" xfId="41753" xr:uid="{B76AA206-4DE9-4F03-A760-4EAF11D52F19}"/>
    <cellStyle name="Separador de milhares 4 15 3" xfId="41754" xr:uid="{71926FF6-1C31-4FB8-ADE3-111DF4E7E8E5}"/>
    <cellStyle name="Separador de milhares 4 15 3 2" xfId="41755" xr:uid="{94369160-43DE-4951-BD48-265733B1D13B}"/>
    <cellStyle name="Separador de milhares 4 15 3 3" xfId="41756" xr:uid="{AA32511C-8B99-4FF7-9562-FCC84157EBD7}"/>
    <cellStyle name="Separador de milhares 4 15 3 4" xfId="41757" xr:uid="{B6169985-23EC-4499-8C4D-74BBF0300FE9}"/>
    <cellStyle name="Separador de milhares 4 15 4" xfId="41758" xr:uid="{BAB4D516-8F23-4392-9A98-7EF897F2E8BF}"/>
    <cellStyle name="Separador de milhares 4 15 5" xfId="41759" xr:uid="{34286AEE-512E-4947-82BD-A60C3739869E}"/>
    <cellStyle name="Separador de milhares 4 15 6" xfId="41760" xr:uid="{72E28998-6516-4633-ABA4-179D0F14582D}"/>
    <cellStyle name="Separador de milhares 4 16" xfId="41761" xr:uid="{5CB1BFE5-1ED0-451B-9CDC-61DA698CF616}"/>
    <cellStyle name="Separador de milhares 4 16 2" xfId="41762" xr:uid="{6B207376-6EAF-4FC8-AC67-39260E51D5CF}"/>
    <cellStyle name="Separador de milhares 4 16 2 2" xfId="41763" xr:uid="{9191FC57-75C4-4759-B826-9E16E588169B}"/>
    <cellStyle name="Separador de milhares 4 16 2 3" xfId="41764" xr:uid="{96352399-8639-43D0-9CFE-B7ECEC79FED4}"/>
    <cellStyle name="Separador de milhares 4 16 2 4" xfId="41765" xr:uid="{F9A4DB81-583F-4AA4-96EF-8FDA9868C7DF}"/>
    <cellStyle name="Separador de milhares 4 16 3" xfId="41766" xr:uid="{5442AC43-EE2C-48CB-B95D-8DCA0285D67A}"/>
    <cellStyle name="Separador de milhares 4 16 3 2" xfId="41767" xr:uid="{4FBBBCB3-DA36-48B5-8B43-FFE07F227565}"/>
    <cellStyle name="Separador de milhares 4 16 3 3" xfId="41768" xr:uid="{A1D3B556-08AB-4F82-8DFC-758212395658}"/>
    <cellStyle name="Separador de milhares 4 16 3 4" xfId="41769" xr:uid="{7FF72201-F1B7-4746-8295-31AAA9E4A2C1}"/>
    <cellStyle name="Separador de milhares 4 16 4" xfId="41770" xr:uid="{3422697A-FFE0-424F-82A0-7B16E5748E4F}"/>
    <cellStyle name="Separador de milhares 4 16 5" xfId="41771" xr:uid="{4C3EA0CE-85F6-43F0-A329-B3994C0FCD0D}"/>
    <cellStyle name="Separador de milhares 4 16 6" xfId="41772" xr:uid="{E28C9D80-9BB3-42C4-B366-1C602A1F898F}"/>
    <cellStyle name="Separador de milhares 4 17" xfId="41773" xr:uid="{2C9CA77A-8E12-45A3-885B-119DE2D993FD}"/>
    <cellStyle name="Separador de milhares 4 17 2" xfId="41774" xr:uid="{4C1B8498-E0BF-4C49-980E-B3D6E923D944}"/>
    <cellStyle name="Separador de milhares 4 17 2 2" xfId="41775" xr:uid="{6B63A7AF-74AB-4E65-990F-DA7871839945}"/>
    <cellStyle name="Separador de milhares 4 17 2 3" xfId="41776" xr:uid="{4A9424DF-3769-4E04-853F-4E3920BC51C7}"/>
    <cellStyle name="Separador de milhares 4 17 2 4" xfId="41777" xr:uid="{0E4E0E43-B87A-4DD0-859C-0E7384D137FB}"/>
    <cellStyle name="Separador de milhares 4 17 3" xfId="41778" xr:uid="{8BB17C1D-C37F-4AF6-AE79-7CD1F0F7B7CD}"/>
    <cellStyle name="Separador de milhares 4 17 3 2" xfId="41779" xr:uid="{5D812412-5AC7-4B67-82E1-C9DFEA1F81AF}"/>
    <cellStyle name="Separador de milhares 4 17 3 3" xfId="41780" xr:uid="{F0C19257-54EE-4752-8F5D-3D6CD9E0ACB6}"/>
    <cellStyle name="Separador de milhares 4 17 3 4" xfId="41781" xr:uid="{E0498B35-2E3A-4120-A3D9-2E296E1C276A}"/>
    <cellStyle name="Separador de milhares 4 17 4" xfId="41782" xr:uid="{20BB820E-544B-47CB-AF91-F9B72B7D1EC5}"/>
    <cellStyle name="Separador de milhares 4 17 5" xfId="41783" xr:uid="{3BA35E11-6E30-4486-BC2B-306FA83C6AE9}"/>
    <cellStyle name="Separador de milhares 4 17 6" xfId="41784" xr:uid="{AD44B232-F19D-414D-86CC-2107B443CC0A}"/>
    <cellStyle name="Separador de milhares 4 18" xfId="41785" xr:uid="{3E826D5A-9DB4-4328-8B6A-203D8BC6DEB0}"/>
    <cellStyle name="Separador de milhares 4 18 2" xfId="41786" xr:uid="{5D62AFC4-7232-48E9-8F1E-7B9EC0329075}"/>
    <cellStyle name="Separador de milhares 4 18 2 2" xfId="41787" xr:uid="{ED6D471B-7AEE-4361-B581-D99FE60F22D6}"/>
    <cellStyle name="Separador de milhares 4 18 2 3" xfId="41788" xr:uid="{821C762C-8BB9-482A-A3B6-0B2CFFFD1C06}"/>
    <cellStyle name="Separador de milhares 4 18 2 4" xfId="41789" xr:uid="{2E54F45E-81BD-4522-A484-EDCCA5114462}"/>
    <cellStyle name="Separador de milhares 4 18 3" xfId="41790" xr:uid="{E7DEC074-7010-4CC9-86AA-6C74383D9D15}"/>
    <cellStyle name="Separador de milhares 4 18 3 2" xfId="41791" xr:uid="{B410C5D1-6F86-4902-AE26-58EECDA50173}"/>
    <cellStyle name="Separador de milhares 4 18 3 3" xfId="41792" xr:uid="{BA80671E-C5A3-4BD8-ACEE-9B2A431F1C21}"/>
    <cellStyle name="Separador de milhares 4 18 3 4" xfId="41793" xr:uid="{FDBB6C74-1207-4C0A-8C5D-DC70F060DE1F}"/>
    <cellStyle name="Separador de milhares 4 18 4" xfId="41794" xr:uid="{20786AE6-A230-4302-9835-2D5BE595F0AA}"/>
    <cellStyle name="Separador de milhares 4 18 5" xfId="41795" xr:uid="{633F217A-34F0-4696-B5DF-C53B89034E7E}"/>
    <cellStyle name="Separador de milhares 4 18 6" xfId="41796" xr:uid="{8D138079-28F7-437C-9613-68D5BED7A347}"/>
    <cellStyle name="Separador de milhares 4 19" xfId="41797" xr:uid="{ACFFB4F3-0BCC-4802-9C88-3CBD2E602E7A}"/>
    <cellStyle name="Separador de milhares 4 19 2" xfId="41798" xr:uid="{D734FF24-0F2D-485C-9300-99CC93AB2A68}"/>
    <cellStyle name="Separador de milhares 4 19 2 2" xfId="41799" xr:uid="{906D133F-13CC-434B-8701-CE8A4B82BF45}"/>
    <cellStyle name="Separador de milhares 4 19 2 3" xfId="41800" xr:uid="{A0B464DD-4185-41DA-BFEC-172C17E46753}"/>
    <cellStyle name="Separador de milhares 4 19 2 4" xfId="41801" xr:uid="{5C04B76D-5332-4DDB-9C67-63B53797756D}"/>
    <cellStyle name="Separador de milhares 4 19 3" xfId="41802" xr:uid="{5F9F1BB9-15FA-4F17-B1C4-D1EF6D92960A}"/>
    <cellStyle name="Separador de milhares 4 19 3 2" xfId="41803" xr:uid="{1C6E61D4-9F87-4DE1-879B-03CC40D9FC10}"/>
    <cellStyle name="Separador de milhares 4 19 3 3" xfId="41804" xr:uid="{1F361A2E-CA6F-4F1F-B938-53CCF93BC35F}"/>
    <cellStyle name="Separador de milhares 4 19 3 4" xfId="41805" xr:uid="{074EB809-155F-4090-BEDC-224600F4D172}"/>
    <cellStyle name="Separador de milhares 4 19 4" xfId="41806" xr:uid="{04C1199D-F141-4271-934D-3BD0B572B0E1}"/>
    <cellStyle name="Separador de milhares 4 19 5" xfId="41807" xr:uid="{69CDB756-BEEE-4274-BC71-DAD4EA0B8F65}"/>
    <cellStyle name="Separador de milhares 4 19 6" xfId="41808" xr:uid="{44F51E41-950A-4E0E-998E-21AAD927DD26}"/>
    <cellStyle name="Separador de milhares 4 2" xfId="1167" xr:uid="{22B2352C-179C-4759-90E8-E937561330C4}"/>
    <cellStyle name="Separador de milhares 4 2 10" xfId="41809" xr:uid="{44DAE3A5-A58D-4CC4-AA82-6D681BD2F3B7}"/>
    <cellStyle name="Separador de milhares 4 2 10 2" xfId="41810" xr:uid="{4A7DD814-C3CB-4039-B9A0-C1B3F1C778EA}"/>
    <cellStyle name="Separador de milhares 4 2 10 2 2" xfId="41811" xr:uid="{922E1347-8A19-4974-9009-E390325F8B3D}"/>
    <cellStyle name="Separador de milhares 4 2 10 2 3" xfId="41812" xr:uid="{064467D6-F2F6-4ED6-B8EE-C076791043B6}"/>
    <cellStyle name="Separador de milhares 4 2 10 2 4" xfId="41813" xr:uid="{55CD5ECD-5D41-4002-A096-9B3225BE882E}"/>
    <cellStyle name="Separador de milhares 4 2 10 3" xfId="41814" xr:uid="{689F18D1-B304-4EB8-8A88-AFEF05B2DD4B}"/>
    <cellStyle name="Separador de milhares 4 2 10 3 2" xfId="41815" xr:uid="{82281A2A-1D7C-40AE-B073-D807A99C9558}"/>
    <cellStyle name="Separador de milhares 4 2 10 3 3" xfId="41816" xr:uid="{3205AD4B-3C6F-4D21-A5F4-5A077E0017AB}"/>
    <cellStyle name="Separador de milhares 4 2 10 3 4" xfId="41817" xr:uid="{94468044-327E-4A20-81FB-6AAF3572ACF4}"/>
    <cellStyle name="Separador de milhares 4 2 10 4" xfId="41818" xr:uid="{D80CEE1B-B110-43A1-9A18-386BC1C9EFC0}"/>
    <cellStyle name="Separador de milhares 4 2 10 5" xfId="41819" xr:uid="{80BA95F9-0AF8-4A0A-ACE4-BF4841036C16}"/>
    <cellStyle name="Separador de milhares 4 2 10 6" xfId="41820" xr:uid="{BC587ADC-536A-43BC-BD9F-113E440C9DC4}"/>
    <cellStyle name="Separador de milhares 4 2 11" xfId="41821" xr:uid="{F3B13C38-CCCF-4DCE-B945-3DEC547EF7C4}"/>
    <cellStyle name="Separador de milhares 4 2 11 2" xfId="41822" xr:uid="{7745B5D8-1DC4-445E-987C-0BB989551087}"/>
    <cellStyle name="Separador de milhares 4 2 11 2 2" xfId="41823" xr:uid="{33072122-717D-4FFE-98DF-23A865B04F87}"/>
    <cellStyle name="Separador de milhares 4 2 11 2 3" xfId="41824" xr:uid="{2380269A-7330-4B26-A9A4-54978B4B937A}"/>
    <cellStyle name="Separador de milhares 4 2 11 2 4" xfId="41825" xr:uid="{1D8F9196-9F20-4C76-B0F5-A0236C89DDF7}"/>
    <cellStyle name="Separador de milhares 4 2 11 3" xfId="41826" xr:uid="{601495A3-6B10-42CB-A000-4A99CDBFEA4F}"/>
    <cellStyle name="Separador de milhares 4 2 11 3 2" xfId="41827" xr:uid="{E997993F-DFC2-4FB8-B6C3-722C37ECE6CC}"/>
    <cellStyle name="Separador de milhares 4 2 11 3 3" xfId="41828" xr:uid="{88BA18BA-9243-41F0-A946-F3501BBAEB4F}"/>
    <cellStyle name="Separador de milhares 4 2 11 3 4" xfId="41829" xr:uid="{826A00EA-4D9C-4A67-AF15-4E39D42D35BC}"/>
    <cellStyle name="Separador de milhares 4 2 11 4" xfId="41830" xr:uid="{F8BFBD78-C774-4AC8-83E9-80E27E7B1816}"/>
    <cellStyle name="Separador de milhares 4 2 11 5" xfId="41831" xr:uid="{E226ADDB-A905-4BDA-AFEE-49B5DBD7BAFB}"/>
    <cellStyle name="Separador de milhares 4 2 11 6" xfId="41832" xr:uid="{73CDF8A0-C3BB-4293-B44A-7C0A7A3DCAA1}"/>
    <cellStyle name="Separador de milhares 4 2 12" xfId="41833" xr:uid="{1FFA651B-5D2A-49BB-A6FC-C507D2D2ED30}"/>
    <cellStyle name="Separador de milhares 4 2 12 2" xfId="41834" xr:uid="{A5695486-830B-4E6F-8853-5A229720C625}"/>
    <cellStyle name="Separador de milhares 4 2 12 2 2" xfId="41835" xr:uid="{C43CC696-7611-48A5-ABF1-4D52019CAC77}"/>
    <cellStyle name="Separador de milhares 4 2 12 2 3" xfId="41836" xr:uid="{6DFB6106-16BD-49D4-827A-72D83858F576}"/>
    <cellStyle name="Separador de milhares 4 2 12 2 4" xfId="41837" xr:uid="{7C93BD67-C82C-45BE-BA7F-1CD6B1780BDB}"/>
    <cellStyle name="Separador de milhares 4 2 12 3" xfId="41838" xr:uid="{C067D478-3D9B-4E2E-B3C9-A87E3BEB2307}"/>
    <cellStyle name="Separador de milhares 4 2 12 3 2" xfId="41839" xr:uid="{4F2D8678-375A-4ED0-B6A2-4C7311A4F2B3}"/>
    <cellStyle name="Separador de milhares 4 2 12 3 3" xfId="41840" xr:uid="{7670F7F0-7C72-42A9-AFC9-08A415F3F603}"/>
    <cellStyle name="Separador de milhares 4 2 12 3 4" xfId="41841" xr:uid="{40434AB3-E844-4894-8826-491C1953BA7B}"/>
    <cellStyle name="Separador de milhares 4 2 12 4" xfId="41842" xr:uid="{C3802E74-90F7-4065-9858-9EBD3473992C}"/>
    <cellStyle name="Separador de milhares 4 2 12 5" xfId="41843" xr:uid="{DB2A0209-99DB-42E6-B76D-351ED326999B}"/>
    <cellStyle name="Separador de milhares 4 2 12 6" xfId="41844" xr:uid="{5A1B727F-3763-497A-B2AA-5474C68474D6}"/>
    <cellStyle name="Separador de milhares 4 2 13" xfId="41845" xr:uid="{17D4E9E0-67C5-479F-B085-548CFC76656A}"/>
    <cellStyle name="Separador de milhares 4 2 13 2" xfId="41846" xr:uid="{38AF6E21-73CC-4E56-9F8F-13D4EFD77A85}"/>
    <cellStyle name="Separador de milhares 4 2 13 2 2" xfId="41847" xr:uid="{20804CD0-1765-498F-9352-68DF8533C070}"/>
    <cellStyle name="Separador de milhares 4 2 13 2 3" xfId="41848" xr:uid="{FBC81BE8-1E8E-48BE-BC41-A6707CDC46B7}"/>
    <cellStyle name="Separador de milhares 4 2 13 2 4" xfId="41849" xr:uid="{2702232B-028C-411E-BA4A-F1DDE0D80505}"/>
    <cellStyle name="Separador de milhares 4 2 13 3" xfId="41850" xr:uid="{A22AE54A-6E49-4F58-883A-65E7567E9BBA}"/>
    <cellStyle name="Separador de milhares 4 2 13 3 2" xfId="41851" xr:uid="{99BE8E49-B1C4-4D65-830D-F2BF38661393}"/>
    <cellStyle name="Separador de milhares 4 2 13 3 3" xfId="41852" xr:uid="{33FC6D16-6B01-4046-843B-226CF99609BD}"/>
    <cellStyle name="Separador de milhares 4 2 13 3 4" xfId="41853" xr:uid="{95002BED-6204-4B9E-B583-7104DA115D7A}"/>
    <cellStyle name="Separador de milhares 4 2 13 4" xfId="41854" xr:uid="{C42C8579-0E05-41AB-98AD-BDDD2261FB63}"/>
    <cellStyle name="Separador de milhares 4 2 13 5" xfId="41855" xr:uid="{F883459A-E9D4-4FB3-94D3-6CE05A8C29E8}"/>
    <cellStyle name="Separador de milhares 4 2 13 6" xfId="41856" xr:uid="{34363F30-AFD1-42E5-931D-D6F4D2FDA935}"/>
    <cellStyle name="Separador de milhares 4 2 14" xfId="41857" xr:uid="{317CAC9A-4C7F-44C8-AC85-6254E48886B8}"/>
    <cellStyle name="Separador de milhares 4 2 14 2" xfId="41858" xr:uid="{76B06439-0C7D-4053-A0AF-719C84B59D9C}"/>
    <cellStyle name="Separador de milhares 4 2 14 2 2" xfId="41859" xr:uid="{F2EB1544-C7B4-4DCF-9326-D5C945248FFB}"/>
    <cellStyle name="Separador de milhares 4 2 14 2 3" xfId="41860" xr:uid="{3768E6C7-44FC-40CE-8A25-87CB97D57E3E}"/>
    <cellStyle name="Separador de milhares 4 2 14 2 4" xfId="41861" xr:uid="{612FAC1A-7362-4A3B-B03B-1D1A9BC88F03}"/>
    <cellStyle name="Separador de milhares 4 2 14 3" xfId="41862" xr:uid="{4CF4C0E1-F640-405A-987A-77858A181424}"/>
    <cellStyle name="Separador de milhares 4 2 14 3 2" xfId="41863" xr:uid="{A4AC99E5-55CA-43A4-8387-1BF7CEAA5F29}"/>
    <cellStyle name="Separador de milhares 4 2 14 3 3" xfId="41864" xr:uid="{D5DB24B8-415B-49CC-B24E-A1116458515F}"/>
    <cellStyle name="Separador de milhares 4 2 14 3 4" xfId="41865" xr:uid="{1037F772-5D3C-4E50-A2FD-16B36BA0928C}"/>
    <cellStyle name="Separador de milhares 4 2 14 4" xfId="41866" xr:uid="{D62AD3FB-242B-4068-8D41-5754863CEF94}"/>
    <cellStyle name="Separador de milhares 4 2 14 5" xfId="41867" xr:uid="{75E4292C-CD1C-4891-B91D-9E3501C2CA30}"/>
    <cellStyle name="Separador de milhares 4 2 14 6" xfId="41868" xr:uid="{66F45519-65C9-44E6-90E8-41A6D0AC9B20}"/>
    <cellStyle name="Separador de milhares 4 2 15" xfId="41869" xr:uid="{13317C7E-4FE3-4719-800C-4EF210EFEB4D}"/>
    <cellStyle name="Separador de milhares 4 2 15 2" xfId="41870" xr:uid="{2FD36DAE-1811-49EB-96BF-44C4DC9A67DB}"/>
    <cellStyle name="Separador de milhares 4 2 15 2 2" xfId="41871" xr:uid="{2B9595B3-EB80-4136-A158-ED661E00FEF2}"/>
    <cellStyle name="Separador de milhares 4 2 15 2 3" xfId="41872" xr:uid="{6CF523AA-A51A-46D3-8C4C-0CF1D6ADA29F}"/>
    <cellStyle name="Separador de milhares 4 2 15 2 4" xfId="41873" xr:uid="{C1C8EB9A-3BDB-4543-928F-420A74CDB9F7}"/>
    <cellStyle name="Separador de milhares 4 2 15 3" xfId="41874" xr:uid="{334CDF21-5D24-4455-90D7-D413ACA2CA9C}"/>
    <cellStyle name="Separador de milhares 4 2 15 3 2" xfId="41875" xr:uid="{D43FA323-9ED7-4700-8A62-41A261C439A3}"/>
    <cellStyle name="Separador de milhares 4 2 15 3 3" xfId="41876" xr:uid="{9A1D5049-3F9A-4B02-898C-53AF8140ED5F}"/>
    <cellStyle name="Separador de milhares 4 2 15 3 4" xfId="41877" xr:uid="{8B9413FA-3717-400F-A444-B1C881637351}"/>
    <cellStyle name="Separador de milhares 4 2 15 4" xfId="41878" xr:uid="{A34FCA4C-8C0D-4757-9F11-32B4DBAA4ECB}"/>
    <cellStyle name="Separador de milhares 4 2 15 5" xfId="41879" xr:uid="{3EB0D009-4EE7-4771-A7D6-E805A3EA635E}"/>
    <cellStyle name="Separador de milhares 4 2 15 6" xfId="41880" xr:uid="{E376870C-1D15-4872-9937-7727F1592A2D}"/>
    <cellStyle name="Separador de milhares 4 2 16" xfId="41881" xr:uid="{83BBAB9B-21CD-4935-BDB0-30F133E08C52}"/>
    <cellStyle name="Separador de milhares 4 2 16 2" xfId="41882" xr:uid="{74535EB6-6EDA-49B5-9D0C-EFEAE52FD062}"/>
    <cellStyle name="Separador de milhares 4 2 16 2 2" xfId="41883" xr:uid="{B1EE8E8C-CACA-4D60-9071-30E6083449E9}"/>
    <cellStyle name="Separador de milhares 4 2 16 2 3" xfId="41884" xr:uid="{5F5B81AC-5E64-4410-A3FA-2FD27F48BB8F}"/>
    <cellStyle name="Separador de milhares 4 2 16 2 4" xfId="41885" xr:uid="{E5B635E2-B77C-45BB-83FE-3C47022E74E9}"/>
    <cellStyle name="Separador de milhares 4 2 16 3" xfId="41886" xr:uid="{AA812730-8E07-4C12-9245-ABF6F13BE63F}"/>
    <cellStyle name="Separador de milhares 4 2 16 3 2" xfId="41887" xr:uid="{486C1D44-E055-43FD-BC57-DE8C38211F59}"/>
    <cellStyle name="Separador de milhares 4 2 16 3 3" xfId="41888" xr:uid="{3E1AF8F1-8096-4E22-84BF-92F7DF156DDF}"/>
    <cellStyle name="Separador de milhares 4 2 16 3 4" xfId="41889" xr:uid="{525676A9-610E-4F65-B3DF-9B1ECA114EA0}"/>
    <cellStyle name="Separador de milhares 4 2 16 4" xfId="41890" xr:uid="{7A2A3E54-27AB-4A80-A33D-4F63CACDCEA8}"/>
    <cellStyle name="Separador de milhares 4 2 16 5" xfId="41891" xr:uid="{923AF9D3-D1AF-4060-A376-73FDFA6425EF}"/>
    <cellStyle name="Separador de milhares 4 2 16 6" xfId="41892" xr:uid="{39B440A1-442B-472B-BED2-AC4821AFF734}"/>
    <cellStyle name="Separador de milhares 4 2 17" xfId="41893" xr:uid="{F688F3A4-B6DD-4B07-9CF3-C77D8084284B}"/>
    <cellStyle name="Separador de milhares 4 2 17 2" xfId="41894" xr:uid="{7E7C035C-2F81-4716-B2D8-FD2A2FD65AC3}"/>
    <cellStyle name="Separador de milhares 4 2 17 2 2" xfId="41895" xr:uid="{3CA275E6-398C-4776-95E0-36EC0065B8FE}"/>
    <cellStyle name="Separador de milhares 4 2 17 2 3" xfId="41896" xr:uid="{7A51D1E1-1ED4-44B8-A367-52964B684819}"/>
    <cellStyle name="Separador de milhares 4 2 17 2 4" xfId="41897" xr:uid="{0A978DBA-8D85-4C2F-9B3B-7812EA7B520D}"/>
    <cellStyle name="Separador de milhares 4 2 17 3" xfId="41898" xr:uid="{03DDB8BD-EECB-4A41-A642-AC241EBDA25F}"/>
    <cellStyle name="Separador de milhares 4 2 17 3 2" xfId="41899" xr:uid="{4F9B6928-96F0-40EF-AF8F-C16B397B2BBF}"/>
    <cellStyle name="Separador de milhares 4 2 17 3 3" xfId="41900" xr:uid="{4849DAA4-290C-4B31-BDCF-88DA592D1CF6}"/>
    <cellStyle name="Separador de milhares 4 2 17 3 4" xfId="41901" xr:uid="{2B8FC179-B72F-465E-8AF8-AEAE4286BDB1}"/>
    <cellStyle name="Separador de milhares 4 2 17 4" xfId="41902" xr:uid="{0AE13D4E-5675-4C7F-B450-01108C362228}"/>
    <cellStyle name="Separador de milhares 4 2 17 5" xfId="41903" xr:uid="{F183A161-3D78-4045-8B94-1A1CCED2B651}"/>
    <cellStyle name="Separador de milhares 4 2 17 6" xfId="41904" xr:uid="{A3196CD5-A272-4405-BD81-3001353881C0}"/>
    <cellStyle name="Separador de milhares 4 2 18" xfId="41905" xr:uid="{4AF88B58-CAAE-4D37-9243-25834D80EAA6}"/>
    <cellStyle name="Separador de milhares 4 2 18 2" xfId="41906" xr:uid="{622CAB5E-890D-4B5B-9253-8BC589877F91}"/>
    <cellStyle name="Separador de milhares 4 2 18 3" xfId="41907" xr:uid="{7B8975BA-568B-4047-89AC-8E3F403C647F}"/>
    <cellStyle name="Separador de milhares 4 2 18 4" xfId="41908" xr:uid="{33D66398-2470-48C8-9103-68340A84D545}"/>
    <cellStyle name="Separador de milhares 4 2 19" xfId="41909" xr:uid="{AC066678-548D-4DFD-AFBB-F5D883DEA5E6}"/>
    <cellStyle name="Separador de milhares 4 2 19 2" xfId="41910" xr:uid="{FCBF5F60-FBF7-40EA-A1A8-D394BEF92914}"/>
    <cellStyle name="Separador de milhares 4 2 19 3" xfId="41911" xr:uid="{7F15C4FA-BC9E-4BBC-8BBD-401374D4F476}"/>
    <cellStyle name="Separador de milhares 4 2 19 4" xfId="41912" xr:uid="{0ACEBA44-9215-454B-802A-E8F6F6BF3903}"/>
    <cellStyle name="Separador de milhares 4 2 2" xfId="41913" xr:uid="{6D3A0C21-2003-4EC0-8DCA-699DECF5D2F3}"/>
    <cellStyle name="Separador de milhares 4 2 2 2" xfId="41914" xr:uid="{BD147115-27D7-464A-A2C2-6A47DC86991E}"/>
    <cellStyle name="Separador de milhares 4 2 2 2 2" xfId="41915" xr:uid="{951AAAC4-040D-463D-96E9-3D28BE582333}"/>
    <cellStyle name="Separador de milhares 4 2 2 2 3" xfId="41916" xr:uid="{863477E7-474F-4C4F-A543-DCE97D544C81}"/>
    <cellStyle name="Separador de milhares 4 2 2 2 4" xfId="41917" xr:uid="{622F2192-B56E-46C4-BD5E-C8AD1C900443}"/>
    <cellStyle name="Separador de milhares 4 2 2 3" xfId="41918" xr:uid="{76BDFBE4-EB9E-4889-A5C8-A5CCBF332815}"/>
    <cellStyle name="Separador de milhares 4 2 2 3 2" xfId="41919" xr:uid="{D18056D5-EB15-46B1-8AEB-2E86323DE0A7}"/>
    <cellStyle name="Separador de milhares 4 2 2 3 3" xfId="41920" xr:uid="{6712D66A-3B96-4C4D-BF04-08FB0A0ACC9A}"/>
    <cellStyle name="Separador de milhares 4 2 2 3 4" xfId="41921" xr:uid="{7BA1F9E9-DB5C-4443-B1DF-A9831082A8D0}"/>
    <cellStyle name="Separador de milhares 4 2 2 4" xfId="41922" xr:uid="{05E0AFE6-A4B0-4702-8A09-5574C06F56D8}"/>
    <cellStyle name="Separador de milhares 4 2 2 5" xfId="41923" xr:uid="{D57690EE-55B2-4A2A-BA06-36854708491B}"/>
    <cellStyle name="Separador de milhares 4 2 2 6" xfId="41924" xr:uid="{757251E1-4120-441B-86DE-D39FA6E73D50}"/>
    <cellStyle name="Separador de milhares 4 2 20" xfId="41925" xr:uid="{C91E96A6-DD23-484E-99D1-17A78DE4D58F}"/>
    <cellStyle name="Separador de milhares 4 2 20 2" xfId="41926" xr:uid="{A2A0ACF1-08D5-4079-9106-03472519775E}"/>
    <cellStyle name="Separador de milhares 4 2 20 3" xfId="41927" xr:uid="{07080EA9-6ABC-47B6-98E6-5CA56C2BC543}"/>
    <cellStyle name="Separador de milhares 4 2 20 4" xfId="41928" xr:uid="{AB29EE9D-D5D4-4382-A92B-FC84A140C208}"/>
    <cellStyle name="Separador de milhares 4 2 21" xfId="41929" xr:uid="{8E07F372-70E6-4BA3-A60C-68D40E97D399}"/>
    <cellStyle name="Separador de milhares 4 2 22" xfId="41930" xr:uid="{3E1F496F-DDF9-4C1D-A6E3-EA7F3D0F90EC}"/>
    <cellStyle name="Separador de milhares 4 2 23" xfId="41931" xr:uid="{0B0D4139-58DE-4F86-93F7-F410AD6C6E98}"/>
    <cellStyle name="Separador de milhares 4 2 3" xfId="41932" xr:uid="{89B4D918-F0BA-49C8-B668-A05C710AD3D9}"/>
    <cellStyle name="Separador de milhares 4 2 3 2" xfId="41933" xr:uid="{CE422D9A-6158-4A03-97F1-A17A6188025F}"/>
    <cellStyle name="Separador de milhares 4 2 3 2 2" xfId="41934" xr:uid="{48BE8C04-9951-487B-9E6D-364F0D318CEB}"/>
    <cellStyle name="Separador de milhares 4 2 3 2 3" xfId="41935" xr:uid="{D537137B-A9FC-4E60-933B-BF1B26EFBA60}"/>
    <cellStyle name="Separador de milhares 4 2 3 2 4" xfId="41936" xr:uid="{A13E5BBD-8295-4395-90B0-214B754C5F19}"/>
    <cellStyle name="Separador de milhares 4 2 3 3" xfId="41937" xr:uid="{5EABADF6-07BF-4112-9F83-505BE7846054}"/>
    <cellStyle name="Separador de milhares 4 2 3 3 2" xfId="41938" xr:uid="{351A82A9-84D3-4798-B26E-EDBB13941FD5}"/>
    <cellStyle name="Separador de milhares 4 2 3 3 3" xfId="41939" xr:uid="{A0BB8F0B-74AE-43C8-8C48-76477ACC5680}"/>
    <cellStyle name="Separador de milhares 4 2 3 3 4" xfId="41940" xr:uid="{4D8C1E1C-FFFC-4311-9E9B-1F13BD2657F7}"/>
    <cellStyle name="Separador de milhares 4 2 3 4" xfId="41941" xr:uid="{50C6C693-C85C-48DF-B09D-3793037FB144}"/>
    <cellStyle name="Separador de milhares 4 2 3 5" xfId="41942" xr:uid="{41DC9FB9-E233-4ED0-B0AE-90454EC34130}"/>
    <cellStyle name="Separador de milhares 4 2 3 6" xfId="41943" xr:uid="{670825B3-28F8-47C4-ACFC-2D1E656F33DE}"/>
    <cellStyle name="Separador de milhares 4 2 4" xfId="41944" xr:uid="{854F71E2-C354-4DB8-9587-11B795AEDF7D}"/>
    <cellStyle name="Separador de milhares 4 2 4 2" xfId="41945" xr:uid="{9584F26C-825C-41B4-BB8D-80D8332E8160}"/>
    <cellStyle name="Separador de milhares 4 2 4 2 2" xfId="41946" xr:uid="{F9360B6E-BB7F-479A-9373-2689B93A0628}"/>
    <cellStyle name="Separador de milhares 4 2 4 2 3" xfId="41947" xr:uid="{DED38AD3-AE49-4A36-A15B-5E4B5C4708D9}"/>
    <cellStyle name="Separador de milhares 4 2 4 2 4" xfId="41948" xr:uid="{1B66DC07-8B55-4530-94D6-F902F0A11CB3}"/>
    <cellStyle name="Separador de milhares 4 2 4 3" xfId="41949" xr:uid="{16AFF14C-8AF9-4448-973F-43580777887B}"/>
    <cellStyle name="Separador de milhares 4 2 4 3 2" xfId="41950" xr:uid="{2A619698-8391-4F6A-8C91-234296667068}"/>
    <cellStyle name="Separador de milhares 4 2 4 3 3" xfId="41951" xr:uid="{6ED7AD73-DDA9-49FB-9EB6-6CEF7BD8ABBD}"/>
    <cellStyle name="Separador de milhares 4 2 4 3 4" xfId="41952" xr:uid="{CD7B866E-C01C-40E8-B8F6-8B1508CB4284}"/>
    <cellStyle name="Separador de milhares 4 2 4 4" xfId="41953" xr:uid="{8D1FB97D-FFD8-4194-8B0E-2D510C665A32}"/>
    <cellStyle name="Separador de milhares 4 2 4 5" xfId="41954" xr:uid="{8BD527B9-6028-4D66-B695-212A948F0E86}"/>
    <cellStyle name="Separador de milhares 4 2 4 6" xfId="41955" xr:uid="{5F744EDE-3261-42DB-8158-B73CCE568469}"/>
    <cellStyle name="Separador de milhares 4 2 5" xfId="41956" xr:uid="{48FA0817-6A10-424C-BEA6-3A920832B4DD}"/>
    <cellStyle name="Separador de milhares 4 2 5 2" xfId="41957" xr:uid="{9A4C50B6-604B-4353-A7D3-3BE5E41AAFE2}"/>
    <cellStyle name="Separador de milhares 4 2 5 2 2" xfId="41958" xr:uid="{484CC836-3E86-431B-ACC4-7B311691A230}"/>
    <cellStyle name="Separador de milhares 4 2 5 2 3" xfId="41959" xr:uid="{DE1EF21D-E9DF-41AA-B424-69EB92E06005}"/>
    <cellStyle name="Separador de milhares 4 2 5 2 4" xfId="41960" xr:uid="{E449F2E5-041B-4DDD-80C1-D446AA4F745A}"/>
    <cellStyle name="Separador de milhares 4 2 5 3" xfId="41961" xr:uid="{7059295D-00C3-4933-BCB3-FF9170A00F47}"/>
    <cellStyle name="Separador de milhares 4 2 5 3 2" xfId="41962" xr:uid="{5A63B07E-C25A-48F1-ABD9-309622496A23}"/>
    <cellStyle name="Separador de milhares 4 2 5 3 3" xfId="41963" xr:uid="{F44F3EE1-77BF-4B55-94FE-355CB2D0DB93}"/>
    <cellStyle name="Separador de milhares 4 2 5 3 4" xfId="41964" xr:uid="{5402C1D9-4D82-4460-983E-B5EDECC6A1B6}"/>
    <cellStyle name="Separador de milhares 4 2 5 4" xfId="41965" xr:uid="{9C09A984-BFF3-414E-8BCB-0A05AB9D6CAB}"/>
    <cellStyle name="Separador de milhares 4 2 5 5" xfId="41966" xr:uid="{93FCB7EF-D7AC-4F46-820E-4F346019E1FC}"/>
    <cellStyle name="Separador de milhares 4 2 5 6" xfId="41967" xr:uid="{30C7C4A0-FA2E-4580-BABE-9186B284A358}"/>
    <cellStyle name="Separador de milhares 4 2 6" xfId="41968" xr:uid="{443E602F-B43B-478A-AE92-20BB6E681B78}"/>
    <cellStyle name="Separador de milhares 4 2 6 2" xfId="41969" xr:uid="{804EEEBA-EB44-4451-992B-306F353494BD}"/>
    <cellStyle name="Separador de milhares 4 2 6 2 2" xfId="41970" xr:uid="{9B5BAA0D-A304-4C1D-96CB-BAF8750BE801}"/>
    <cellStyle name="Separador de milhares 4 2 6 2 3" xfId="41971" xr:uid="{135C2247-F5C6-48EA-84F1-F70FCB9D559A}"/>
    <cellStyle name="Separador de milhares 4 2 6 2 4" xfId="41972" xr:uid="{04F3597E-EF6B-4C2F-A798-D8551447B9F2}"/>
    <cellStyle name="Separador de milhares 4 2 6 3" xfId="41973" xr:uid="{C921D5AE-B984-433C-A31C-625D4544086C}"/>
    <cellStyle name="Separador de milhares 4 2 6 3 2" xfId="41974" xr:uid="{6845993B-49B7-4768-926F-26FD1FAFF106}"/>
    <cellStyle name="Separador de milhares 4 2 6 3 3" xfId="41975" xr:uid="{F5FE7D5C-3C68-4BA2-B845-7749CADB8926}"/>
    <cellStyle name="Separador de milhares 4 2 6 3 4" xfId="41976" xr:uid="{538190F4-28BF-471D-85F0-61A25105A5ED}"/>
    <cellStyle name="Separador de milhares 4 2 6 4" xfId="41977" xr:uid="{D49BDC19-97C5-4A97-AC9A-AF849A379C85}"/>
    <cellStyle name="Separador de milhares 4 2 6 5" xfId="41978" xr:uid="{1911C2DD-3536-46AF-BDA4-3DE5B439B0B3}"/>
    <cellStyle name="Separador de milhares 4 2 6 6" xfId="41979" xr:uid="{5CF2973B-3E85-4338-A91F-F9FB85B3EDFA}"/>
    <cellStyle name="Separador de milhares 4 2 7" xfId="41980" xr:uid="{57913EF3-1A64-4E2A-83DA-5B98243B6621}"/>
    <cellStyle name="Separador de milhares 4 2 7 2" xfId="41981" xr:uid="{EEB2522E-DCAE-4DDD-BD11-1CC43CA8958F}"/>
    <cellStyle name="Separador de milhares 4 2 7 2 2" xfId="41982" xr:uid="{F30767C4-AAEC-436C-BBD0-AE3FE28BD782}"/>
    <cellStyle name="Separador de milhares 4 2 7 2 3" xfId="41983" xr:uid="{51A6FBE5-29A2-4978-8093-A0873ADAFBE2}"/>
    <cellStyle name="Separador de milhares 4 2 7 2 4" xfId="41984" xr:uid="{56A80533-7903-499A-AE95-87BEE01BB3D3}"/>
    <cellStyle name="Separador de milhares 4 2 7 3" xfId="41985" xr:uid="{7BADAAEB-5B80-43BD-94E4-7267C3BD4DB2}"/>
    <cellStyle name="Separador de milhares 4 2 7 3 2" xfId="41986" xr:uid="{31DA699E-29BB-4164-B7C6-1E102590FE69}"/>
    <cellStyle name="Separador de milhares 4 2 7 3 3" xfId="41987" xr:uid="{C371D3DA-B840-4222-BC2A-FEE4982F6DEA}"/>
    <cellStyle name="Separador de milhares 4 2 7 3 4" xfId="41988" xr:uid="{BF358B99-FDA4-4A6E-A46A-51A9999C29AB}"/>
    <cellStyle name="Separador de milhares 4 2 7 4" xfId="41989" xr:uid="{83C218B5-EAA6-4CB2-9610-2C27E4772633}"/>
    <cellStyle name="Separador de milhares 4 2 7 5" xfId="41990" xr:uid="{2826E217-64F7-40D7-B6E8-570A8EDB0283}"/>
    <cellStyle name="Separador de milhares 4 2 7 6" xfId="41991" xr:uid="{9FDB3AB5-2646-4BF6-B422-DDEBE8CA4A8A}"/>
    <cellStyle name="Separador de milhares 4 2 8" xfId="41992" xr:uid="{A153CB71-CA55-44CB-A3C4-36B354F7E0AD}"/>
    <cellStyle name="Separador de milhares 4 2 8 2" xfId="41993" xr:uid="{5FC9153B-7E36-415A-908F-DC506AA15FAE}"/>
    <cellStyle name="Separador de milhares 4 2 8 2 2" xfId="41994" xr:uid="{708F0EDD-81AD-435F-8EE2-E697D2AC6306}"/>
    <cellStyle name="Separador de milhares 4 2 8 2 3" xfId="41995" xr:uid="{2C438768-E416-4282-BC51-A7216508ED53}"/>
    <cellStyle name="Separador de milhares 4 2 8 2 4" xfId="41996" xr:uid="{E438C2A0-9DE0-4C0B-85DF-721D216C2442}"/>
    <cellStyle name="Separador de milhares 4 2 8 3" xfId="41997" xr:uid="{98317146-1026-4EC7-8C24-33A8D594009E}"/>
    <cellStyle name="Separador de milhares 4 2 8 3 2" xfId="41998" xr:uid="{CA7868DB-FC9D-4F72-B215-FB3F3E2E13FB}"/>
    <cellStyle name="Separador de milhares 4 2 8 3 3" xfId="41999" xr:uid="{D9BB804D-C03C-48A5-86BB-0008C7EC04A9}"/>
    <cellStyle name="Separador de milhares 4 2 8 3 4" xfId="42000" xr:uid="{E6A890E3-23D2-448A-A22A-947C45C00777}"/>
    <cellStyle name="Separador de milhares 4 2 8 4" xfId="42001" xr:uid="{54F9F34C-B9BB-420D-A85E-FC27D7E84CE0}"/>
    <cellStyle name="Separador de milhares 4 2 8 5" xfId="42002" xr:uid="{E7403553-49D2-4189-A436-0E0C085E053E}"/>
    <cellStyle name="Separador de milhares 4 2 8 6" xfId="42003" xr:uid="{18E934C4-C376-48FD-972C-9C011B5BE8BC}"/>
    <cellStyle name="Separador de milhares 4 2 9" xfId="42004" xr:uid="{120B4AA7-0F7D-49CF-BF4C-836111579A66}"/>
    <cellStyle name="Separador de milhares 4 2 9 2" xfId="42005" xr:uid="{E8D0A4A0-7554-4892-B82C-E81D9EB68F0D}"/>
    <cellStyle name="Separador de milhares 4 2 9 2 2" xfId="42006" xr:uid="{5F3740BB-C97E-43D9-AC59-4A0E3F9DC0E4}"/>
    <cellStyle name="Separador de milhares 4 2 9 2 3" xfId="42007" xr:uid="{AAB68A19-C96E-4952-A795-2DA2EC27B1C2}"/>
    <cellStyle name="Separador de milhares 4 2 9 2 4" xfId="42008" xr:uid="{50154346-BD0D-4FFF-A689-7D7179988074}"/>
    <cellStyle name="Separador de milhares 4 2 9 3" xfId="42009" xr:uid="{DD5A36D6-E55D-4760-BEAF-DF1A97FD0255}"/>
    <cellStyle name="Separador de milhares 4 2 9 3 2" xfId="42010" xr:uid="{6DE62F73-90F1-4D21-9CBA-040BD59E5299}"/>
    <cellStyle name="Separador de milhares 4 2 9 3 3" xfId="42011" xr:uid="{B56C21E3-3E75-4FA6-943F-0EC44D177866}"/>
    <cellStyle name="Separador de milhares 4 2 9 3 4" xfId="42012" xr:uid="{34A476D6-4909-4A32-AA14-E59D3EBD98E6}"/>
    <cellStyle name="Separador de milhares 4 2 9 4" xfId="42013" xr:uid="{48F86394-A8BC-4DBC-BAA7-402C9A5376A7}"/>
    <cellStyle name="Separador de milhares 4 2 9 5" xfId="42014" xr:uid="{6CABFA11-3BD3-41F4-BA98-868DFA8687DC}"/>
    <cellStyle name="Separador de milhares 4 2 9 6" xfId="42015" xr:uid="{0EAD7FBA-ED12-4109-93E5-30D6FDC16070}"/>
    <cellStyle name="Separador de milhares 4 20" xfId="42016" xr:uid="{59DB6B40-FD6F-4C13-AFE6-1D42A54D0E0F}"/>
    <cellStyle name="Separador de milhares 4 20 2" xfId="42017" xr:uid="{AA3DDEBD-2D03-4912-9845-518D665FC7BE}"/>
    <cellStyle name="Separador de milhares 4 20 3" xfId="42018" xr:uid="{0DD2F5E1-F611-483C-AD42-A3E902C1F38A}"/>
    <cellStyle name="Separador de milhares 4 20 4" xfId="42019" xr:uid="{BD481A24-2B28-4D8C-B0C1-54D8B0A3FF4A}"/>
    <cellStyle name="Separador de milhares 4 21" xfId="42020" xr:uid="{B04EADCF-A948-4DAC-8ABA-01E7CEB7F95C}"/>
    <cellStyle name="Separador de milhares 4 21 2" xfId="42021" xr:uid="{5BADF59C-8518-4630-9C29-CA5BDC69F18C}"/>
    <cellStyle name="Separador de milhares 4 21 3" xfId="42022" xr:uid="{998F1327-A023-47E8-9291-4C8F469CAE05}"/>
    <cellStyle name="Separador de milhares 4 21 4" xfId="42023" xr:uid="{844CC2F7-79D6-4BFD-A239-9A551DC3F626}"/>
    <cellStyle name="Separador de milhares 4 22" xfId="42024" xr:uid="{84EFF4B4-B132-44B0-B302-9249D2B6C310}"/>
    <cellStyle name="Separador de milhares 4 22 2" xfId="42025" xr:uid="{2771567E-15E8-4E1F-8CFE-FED9B5A664D6}"/>
    <cellStyle name="Separador de milhares 4 22 3" xfId="42026" xr:uid="{4BC1C567-B2E6-4F9B-8DFE-57C26EBAC912}"/>
    <cellStyle name="Separador de milhares 4 22 4" xfId="42027" xr:uid="{3AA68C2D-1984-47CC-ADC4-49F08875C665}"/>
    <cellStyle name="Separador de milhares 4 23" xfId="42028" xr:uid="{94AAC107-9715-48C1-AC44-FB92EA5699EA}"/>
    <cellStyle name="Separador de milhares 4 24" xfId="42029" xr:uid="{C74D407F-ACE5-4FCC-A562-3991F7AB3DD2}"/>
    <cellStyle name="Separador de milhares 4 25" xfId="42030" xr:uid="{14ACEB7F-D2C7-4854-8F04-8EBB82FF3D7A}"/>
    <cellStyle name="Separador de milhares 4 26" xfId="43868" xr:uid="{5F810488-8650-4B2A-AF10-0D137CE489AE}"/>
    <cellStyle name="Separador de milhares 4 27" xfId="43869" xr:uid="{AB79E9C7-E44E-4495-8302-9BB36CB73BB5}"/>
    <cellStyle name="Separador de milhares 4 28" xfId="43870" xr:uid="{C5B06DD2-2CA3-47AD-BB33-6F878EB5601E}"/>
    <cellStyle name="Separador de milhares 4 29" xfId="43871" xr:uid="{955F2E64-DF78-4E5E-947E-885CBA79AED0}"/>
    <cellStyle name="Separador de milhares 4 3" xfId="42031" xr:uid="{9E23F7F1-54B4-49D6-8831-A8D9D82F9B8C}"/>
    <cellStyle name="Separador de milhares 4 3 10" xfId="42032" xr:uid="{5DAF530C-D685-4B01-8819-6C253A0A082D}"/>
    <cellStyle name="Separador de milhares 4 3 10 2" xfId="42033" xr:uid="{662EB674-8DBB-4447-A51B-8ACF4EEDE95F}"/>
    <cellStyle name="Separador de milhares 4 3 10 2 2" xfId="42034" xr:uid="{0B5B5C8F-AE59-433F-B9D8-5E765B0D9AA6}"/>
    <cellStyle name="Separador de milhares 4 3 10 2 3" xfId="42035" xr:uid="{D9F8C31C-03D2-4DC1-99B2-0ACAD4D0E9C8}"/>
    <cellStyle name="Separador de milhares 4 3 10 2 4" xfId="42036" xr:uid="{005AC3EC-7A15-4C3B-AC91-197EC8E825E1}"/>
    <cellStyle name="Separador de milhares 4 3 10 3" xfId="42037" xr:uid="{AD296D80-149B-425C-8FF6-9647B2013302}"/>
    <cellStyle name="Separador de milhares 4 3 10 3 2" xfId="42038" xr:uid="{F3D4AE92-C4C9-4AE6-B4CB-F6283FF17E2D}"/>
    <cellStyle name="Separador de milhares 4 3 10 3 3" xfId="42039" xr:uid="{8617A29C-A417-4E73-A30F-E12AF5C82174}"/>
    <cellStyle name="Separador de milhares 4 3 10 3 4" xfId="42040" xr:uid="{FAD7C4C9-A4CE-4A4F-94E1-B02B86AB6944}"/>
    <cellStyle name="Separador de milhares 4 3 10 4" xfId="42041" xr:uid="{A5A7AF71-D623-4370-AED6-0DB54131E820}"/>
    <cellStyle name="Separador de milhares 4 3 10 5" xfId="42042" xr:uid="{EBA83E0F-2464-4A4A-B2F7-BA127FA5505D}"/>
    <cellStyle name="Separador de milhares 4 3 10 6" xfId="42043" xr:uid="{D94E5B3E-2A0B-4C34-A8A9-0361F9FD50A0}"/>
    <cellStyle name="Separador de milhares 4 3 11" xfId="42044" xr:uid="{9F6F0F1F-96EB-465A-996F-0346CE5075BB}"/>
    <cellStyle name="Separador de milhares 4 3 11 2" xfId="42045" xr:uid="{0B309467-FC4A-4FD7-8475-057B2E9D74B0}"/>
    <cellStyle name="Separador de milhares 4 3 11 2 2" xfId="42046" xr:uid="{BC97DD83-A554-4F5D-997B-1948291127DF}"/>
    <cellStyle name="Separador de milhares 4 3 11 2 3" xfId="42047" xr:uid="{6D43E95D-6D08-4952-B744-997C932908C0}"/>
    <cellStyle name="Separador de milhares 4 3 11 2 4" xfId="42048" xr:uid="{B7D0AA01-510B-41D6-92BD-CBFA2E6A3F63}"/>
    <cellStyle name="Separador de milhares 4 3 11 3" xfId="42049" xr:uid="{F9BDD47C-646A-406F-9559-8BDD63307270}"/>
    <cellStyle name="Separador de milhares 4 3 11 3 2" xfId="42050" xr:uid="{BE4A6BC2-4B38-42A0-B94C-5C3CF182FCC0}"/>
    <cellStyle name="Separador de milhares 4 3 11 3 3" xfId="42051" xr:uid="{AB783A39-4C87-43F6-B4DB-AFE31F91A215}"/>
    <cellStyle name="Separador de milhares 4 3 11 3 4" xfId="42052" xr:uid="{A29BAFEC-9495-43F7-A095-B0127E348034}"/>
    <cellStyle name="Separador de milhares 4 3 11 4" xfId="42053" xr:uid="{F55F28DE-E80F-4C53-AE24-3D43CA184EAC}"/>
    <cellStyle name="Separador de milhares 4 3 11 5" xfId="42054" xr:uid="{0BA080B1-4138-49E1-8EBA-0D8F920DDA10}"/>
    <cellStyle name="Separador de milhares 4 3 11 6" xfId="42055" xr:uid="{4583DD99-3C53-4319-B812-06CC49206A17}"/>
    <cellStyle name="Separador de milhares 4 3 12" xfId="42056" xr:uid="{43140FF5-44BA-4735-92CF-295F393A1EDE}"/>
    <cellStyle name="Separador de milhares 4 3 12 2" xfId="42057" xr:uid="{5F0AD554-5813-4042-9BE8-E54278A146BA}"/>
    <cellStyle name="Separador de milhares 4 3 12 2 2" xfId="42058" xr:uid="{BE1501C8-F724-47E5-856B-E06B23D3AE15}"/>
    <cellStyle name="Separador de milhares 4 3 12 2 3" xfId="42059" xr:uid="{01767D14-EF5C-4779-8C28-416CF473C4F0}"/>
    <cellStyle name="Separador de milhares 4 3 12 2 4" xfId="42060" xr:uid="{55E4EDB1-E597-488E-9873-6695ED077E4D}"/>
    <cellStyle name="Separador de milhares 4 3 12 3" xfId="42061" xr:uid="{E559FE7B-4167-43CE-A61A-6DAE9B42F0A4}"/>
    <cellStyle name="Separador de milhares 4 3 12 3 2" xfId="42062" xr:uid="{C9C72042-ED9B-4CFB-BE36-06103B11EA75}"/>
    <cellStyle name="Separador de milhares 4 3 12 3 3" xfId="42063" xr:uid="{3755E91F-3507-47F9-B649-1D41ACEFDDD5}"/>
    <cellStyle name="Separador de milhares 4 3 12 3 4" xfId="42064" xr:uid="{35E470EB-A626-45C0-9497-A4AC5EA1E10E}"/>
    <cellStyle name="Separador de milhares 4 3 12 4" xfId="42065" xr:uid="{691EF356-1E38-4F45-AB0D-942A1F7E42C5}"/>
    <cellStyle name="Separador de milhares 4 3 12 5" xfId="42066" xr:uid="{F86E5F74-1B4D-493C-990C-C4B82EE7536E}"/>
    <cellStyle name="Separador de milhares 4 3 12 6" xfId="42067" xr:uid="{0CEB5DB0-E293-445B-A88F-6CB2BA906D94}"/>
    <cellStyle name="Separador de milhares 4 3 13" xfId="42068" xr:uid="{4312C0DF-9D7D-46EF-917A-46A4612A02ED}"/>
    <cellStyle name="Separador de milhares 4 3 13 2" xfId="42069" xr:uid="{8A8E0C47-F9FB-4750-B7FC-205B52A54C38}"/>
    <cellStyle name="Separador de milhares 4 3 13 2 2" xfId="42070" xr:uid="{8A48495D-5A28-40A4-84D2-FAF8B064D1BB}"/>
    <cellStyle name="Separador de milhares 4 3 13 2 3" xfId="42071" xr:uid="{E2D05A5B-CBAC-45E6-A9B9-ABD3A9825790}"/>
    <cellStyle name="Separador de milhares 4 3 13 2 4" xfId="42072" xr:uid="{8A6D35B8-CB2D-44F6-A2DC-010AC0CE097D}"/>
    <cellStyle name="Separador de milhares 4 3 13 3" xfId="42073" xr:uid="{57E212CF-63EF-48D1-8B29-C02F9E07A252}"/>
    <cellStyle name="Separador de milhares 4 3 13 3 2" xfId="42074" xr:uid="{1911B5B1-E063-46B4-8446-A21097693350}"/>
    <cellStyle name="Separador de milhares 4 3 13 3 3" xfId="42075" xr:uid="{CABFCCA8-192A-4A81-9E50-521BCECF9D6F}"/>
    <cellStyle name="Separador de milhares 4 3 13 3 4" xfId="42076" xr:uid="{A54C27A0-62F5-4DFF-A89B-ACAC18222D19}"/>
    <cellStyle name="Separador de milhares 4 3 13 4" xfId="42077" xr:uid="{BFEB9AC4-D59B-4770-90EE-07413DB7BDD6}"/>
    <cellStyle name="Separador de milhares 4 3 13 5" xfId="42078" xr:uid="{15D11950-76D6-4885-AEFD-00909215C5D7}"/>
    <cellStyle name="Separador de milhares 4 3 13 6" xfId="42079" xr:uid="{B13C3E69-8816-4F32-82CB-5004B2982DB4}"/>
    <cellStyle name="Separador de milhares 4 3 14" xfId="42080" xr:uid="{ABD10013-9342-4C23-8456-09B235400B0E}"/>
    <cellStyle name="Separador de milhares 4 3 14 2" xfId="42081" xr:uid="{76C40A96-B097-4132-B547-5B637D7D9D17}"/>
    <cellStyle name="Separador de milhares 4 3 14 2 2" xfId="42082" xr:uid="{2B231074-8839-4C81-9694-CC49E704B0EC}"/>
    <cellStyle name="Separador de milhares 4 3 14 2 3" xfId="42083" xr:uid="{3DE5DAB8-A877-4CE9-98DB-AD3C0D3CEE81}"/>
    <cellStyle name="Separador de milhares 4 3 14 2 4" xfId="42084" xr:uid="{C92241D3-41DB-4EE9-AD35-453674480CC1}"/>
    <cellStyle name="Separador de milhares 4 3 14 3" xfId="42085" xr:uid="{E9686629-DBF7-40B2-A611-7E48A0E29B1D}"/>
    <cellStyle name="Separador de milhares 4 3 14 3 2" xfId="42086" xr:uid="{CA39A933-6E85-4E39-861D-1395084E7751}"/>
    <cellStyle name="Separador de milhares 4 3 14 3 3" xfId="42087" xr:uid="{BEAEFA27-1FE3-4791-8F0D-64DBE21198AE}"/>
    <cellStyle name="Separador de milhares 4 3 14 3 4" xfId="42088" xr:uid="{E5788894-CD5B-40D0-B794-4EE8D0A58188}"/>
    <cellStyle name="Separador de milhares 4 3 14 4" xfId="42089" xr:uid="{0893928F-0993-4FDF-943F-55403BC32388}"/>
    <cellStyle name="Separador de milhares 4 3 14 5" xfId="42090" xr:uid="{2EDD392A-74E9-4429-954A-E07035990E1D}"/>
    <cellStyle name="Separador de milhares 4 3 14 6" xfId="42091" xr:uid="{4EDD7436-E92A-45CB-9CF6-B41FBCE06ADB}"/>
    <cellStyle name="Separador de milhares 4 3 15" xfId="42092" xr:uid="{8A849A75-3ECD-448D-ACF7-8D837B154A9D}"/>
    <cellStyle name="Separador de milhares 4 3 15 2" xfId="42093" xr:uid="{A4B5BDAC-FE0D-464B-AF85-D37550F6FBBE}"/>
    <cellStyle name="Separador de milhares 4 3 15 2 2" xfId="42094" xr:uid="{A91A5BA9-45FD-4416-A86E-E0E82805ECB9}"/>
    <cellStyle name="Separador de milhares 4 3 15 2 3" xfId="42095" xr:uid="{7DC1BF0D-9749-45EB-8C74-3662C4CF905B}"/>
    <cellStyle name="Separador de milhares 4 3 15 2 4" xfId="42096" xr:uid="{6AC7F763-A9CE-4345-BD96-CE7E75FCA765}"/>
    <cellStyle name="Separador de milhares 4 3 15 3" xfId="42097" xr:uid="{C151F896-5D77-4D38-8685-F9A9658E0B6A}"/>
    <cellStyle name="Separador de milhares 4 3 15 3 2" xfId="42098" xr:uid="{12F31B13-F742-441B-B615-58DF2CF45348}"/>
    <cellStyle name="Separador de milhares 4 3 15 3 3" xfId="42099" xr:uid="{43645F67-A99D-4696-A85B-73D338A17C26}"/>
    <cellStyle name="Separador de milhares 4 3 15 3 4" xfId="42100" xr:uid="{A3C11DCC-0CAB-443D-9FBC-7D6EE77FA9DD}"/>
    <cellStyle name="Separador de milhares 4 3 15 4" xfId="42101" xr:uid="{4BD59E34-47AC-464F-9EB1-2161E8A5604B}"/>
    <cellStyle name="Separador de milhares 4 3 15 5" xfId="42102" xr:uid="{215652EB-A946-407C-90B9-2FA93A3B5B65}"/>
    <cellStyle name="Separador de milhares 4 3 15 6" xfId="42103" xr:uid="{5D83EB28-FF99-4995-80E6-35B5C481C6F7}"/>
    <cellStyle name="Separador de milhares 4 3 16" xfId="42104" xr:uid="{7A626546-718C-440C-9DC4-715C46F8CFBD}"/>
    <cellStyle name="Separador de milhares 4 3 16 2" xfId="42105" xr:uid="{38FEC3F2-F391-4AEB-8146-47E8E504AB45}"/>
    <cellStyle name="Separador de milhares 4 3 16 2 2" xfId="42106" xr:uid="{3DB1A83A-17A3-478B-BB9F-3C45ECCECB15}"/>
    <cellStyle name="Separador de milhares 4 3 16 2 3" xfId="42107" xr:uid="{6B5E3458-BC7F-4899-A8ED-4C682C649179}"/>
    <cellStyle name="Separador de milhares 4 3 16 2 4" xfId="42108" xr:uid="{694D7882-F9FD-4510-807B-EB112B94B8C7}"/>
    <cellStyle name="Separador de milhares 4 3 16 3" xfId="42109" xr:uid="{A548EAFC-EE21-43AF-8980-30C05F30857C}"/>
    <cellStyle name="Separador de milhares 4 3 16 3 2" xfId="42110" xr:uid="{B92E5279-FE76-4A61-8D09-42D0F40B1D2B}"/>
    <cellStyle name="Separador de milhares 4 3 16 3 3" xfId="42111" xr:uid="{549E45C0-00CC-450A-90D6-566E9B7DE68E}"/>
    <cellStyle name="Separador de milhares 4 3 16 3 4" xfId="42112" xr:uid="{F440962C-6F43-4367-9EA6-D8D3AA2D537C}"/>
    <cellStyle name="Separador de milhares 4 3 16 4" xfId="42113" xr:uid="{D2F41659-FB08-4851-8927-943BF74203E3}"/>
    <cellStyle name="Separador de milhares 4 3 16 5" xfId="42114" xr:uid="{C4D91626-98F5-4134-9C07-1A577A216BA6}"/>
    <cellStyle name="Separador de milhares 4 3 16 6" xfId="42115" xr:uid="{0E993CFA-0AB5-4E45-AF9B-3AF51C3AFBEB}"/>
    <cellStyle name="Separador de milhares 4 3 17" xfId="42116" xr:uid="{213F3821-79BE-4B1E-88C1-179E541FAFE9}"/>
    <cellStyle name="Separador de milhares 4 3 17 2" xfId="42117" xr:uid="{7383048B-652E-49DE-B648-38E0A45D1053}"/>
    <cellStyle name="Separador de milhares 4 3 17 2 2" xfId="42118" xr:uid="{B7608F02-ADC4-4C20-AF79-0568060754B9}"/>
    <cellStyle name="Separador de milhares 4 3 17 2 3" xfId="42119" xr:uid="{3A200281-1917-4119-AA8F-BB8FE7ECA307}"/>
    <cellStyle name="Separador de milhares 4 3 17 2 4" xfId="42120" xr:uid="{56045796-1AE4-4AF3-8AAF-A3F357860267}"/>
    <cellStyle name="Separador de milhares 4 3 17 3" xfId="42121" xr:uid="{AF5A2DA7-A836-4287-9A0D-3B7785281F83}"/>
    <cellStyle name="Separador de milhares 4 3 17 3 2" xfId="42122" xr:uid="{CF8C1362-F171-4730-A697-C26A1B489902}"/>
    <cellStyle name="Separador de milhares 4 3 17 3 3" xfId="42123" xr:uid="{2D1501B4-560D-4EAD-BB03-C1DFF0E2121B}"/>
    <cellStyle name="Separador de milhares 4 3 17 3 4" xfId="42124" xr:uid="{7B92FA72-A5FF-44D8-AF54-DEAAE726F95F}"/>
    <cellStyle name="Separador de milhares 4 3 17 4" xfId="42125" xr:uid="{DC8F578A-115D-4412-B4A2-8A84C0F381AA}"/>
    <cellStyle name="Separador de milhares 4 3 17 5" xfId="42126" xr:uid="{94E16EB2-D8C6-4E18-98C6-3F9858568513}"/>
    <cellStyle name="Separador de milhares 4 3 17 6" xfId="42127" xr:uid="{53F919CB-66D6-4B9C-A6E7-CD98D47B0BB6}"/>
    <cellStyle name="Separador de milhares 4 3 18" xfId="42128" xr:uid="{ADBD6807-AA44-40DF-AF26-8C3B1E6FB9FB}"/>
    <cellStyle name="Separador de milhares 4 3 18 2" xfId="42129" xr:uid="{EEAC99DD-EEDD-4EAC-A081-79ADB9BB04F1}"/>
    <cellStyle name="Separador de milhares 4 3 18 3" xfId="42130" xr:uid="{51B8014F-16E3-4B57-A984-1420B4BA4F39}"/>
    <cellStyle name="Separador de milhares 4 3 18 4" xfId="42131" xr:uid="{D919F522-8660-4DDB-8297-5D06901A8D4E}"/>
    <cellStyle name="Separador de milhares 4 3 19" xfId="42132" xr:uid="{EF277CC7-996E-404D-8C0C-6795A375C785}"/>
    <cellStyle name="Separador de milhares 4 3 19 2" xfId="42133" xr:uid="{BBF26753-3AA6-44F5-B561-FA08FF1F55AC}"/>
    <cellStyle name="Separador de milhares 4 3 19 3" xfId="42134" xr:uid="{8E86243B-5B5E-4026-88E1-62F9E78C7AEE}"/>
    <cellStyle name="Separador de milhares 4 3 19 4" xfId="42135" xr:uid="{2492BB0A-E2F6-44C9-A330-0C6E560EECCE}"/>
    <cellStyle name="Separador de milhares 4 3 2" xfId="42136" xr:uid="{2F5E0F64-D17D-4347-9275-5A7EE7F91CF0}"/>
    <cellStyle name="Separador de milhares 4 3 2 2" xfId="42137" xr:uid="{7E58EF63-7F07-493A-976E-4FE2BAB5C048}"/>
    <cellStyle name="Separador de milhares 4 3 2 2 2" xfId="42138" xr:uid="{96881B80-FA56-4EF5-9E4A-4CF5D4671948}"/>
    <cellStyle name="Separador de milhares 4 3 2 2 3" xfId="42139" xr:uid="{41EE135A-5994-4EBE-A1C4-8F32C175B62F}"/>
    <cellStyle name="Separador de milhares 4 3 2 2 4" xfId="42140" xr:uid="{07E65D4A-1752-4D71-A244-1EF9A4BEC4BE}"/>
    <cellStyle name="Separador de milhares 4 3 2 3" xfId="42141" xr:uid="{77A89F27-09AF-4F6C-9495-A0C34C8E2A99}"/>
    <cellStyle name="Separador de milhares 4 3 2 3 2" xfId="42142" xr:uid="{11C83FF7-7242-4F5F-80EC-69C3F61E9C7F}"/>
    <cellStyle name="Separador de milhares 4 3 2 3 3" xfId="42143" xr:uid="{5E96C558-3FA5-4B22-A52D-E5CB75F017D5}"/>
    <cellStyle name="Separador de milhares 4 3 2 3 4" xfId="42144" xr:uid="{56E9898D-5FBF-40A1-A6EF-95B1BE12035E}"/>
    <cellStyle name="Separador de milhares 4 3 2 4" xfId="42145" xr:uid="{48EB447E-280E-4094-A961-32591806E532}"/>
    <cellStyle name="Separador de milhares 4 3 2 5" xfId="42146" xr:uid="{8A20F432-FD83-4F78-AE8E-1B759441212F}"/>
    <cellStyle name="Separador de milhares 4 3 2 6" xfId="42147" xr:uid="{61F7261A-B190-4C64-8DCC-6DC2E961245B}"/>
    <cellStyle name="Separador de milhares 4 3 20" xfId="42148" xr:uid="{44C6A7EA-BB45-4807-AFAB-983567D1F3E8}"/>
    <cellStyle name="Separador de milhares 4 3 20 2" xfId="42149" xr:uid="{7EC226D4-8041-4DCC-8F6B-7774FC271474}"/>
    <cellStyle name="Separador de milhares 4 3 20 3" xfId="42150" xr:uid="{D2DA0000-FF89-428A-9FC5-3EB436EE77E3}"/>
    <cellStyle name="Separador de milhares 4 3 20 4" xfId="42151" xr:uid="{9321D4E0-2867-43DD-80F7-65EC33FBCEC0}"/>
    <cellStyle name="Separador de milhares 4 3 21" xfId="42152" xr:uid="{3928F8D3-30F7-483A-9FB1-23830D88B6F3}"/>
    <cellStyle name="Separador de milhares 4 3 22" xfId="42153" xr:uid="{9DFE83A7-4172-4375-B4A7-F64339613EA2}"/>
    <cellStyle name="Separador de milhares 4 3 23" xfId="42154" xr:uid="{6D1AB783-7F9B-4A48-8F23-EE2BAB37C66F}"/>
    <cellStyle name="Separador de milhares 4 3 3" xfId="42155" xr:uid="{CED1E1F7-B593-44BC-AF28-946293C9EFC6}"/>
    <cellStyle name="Separador de milhares 4 3 3 2" xfId="42156" xr:uid="{56DB1206-C10D-4C8C-ABD1-FA19BFD847A3}"/>
    <cellStyle name="Separador de milhares 4 3 3 2 2" xfId="42157" xr:uid="{35092865-4D5B-4E29-9CC9-D1D1916548E2}"/>
    <cellStyle name="Separador de milhares 4 3 3 2 3" xfId="42158" xr:uid="{74CA7C0A-0719-4413-BEDE-8963F48F73A9}"/>
    <cellStyle name="Separador de milhares 4 3 3 2 4" xfId="42159" xr:uid="{16B4D814-0860-491E-92FC-DEB9EF8367FB}"/>
    <cellStyle name="Separador de milhares 4 3 3 3" xfId="42160" xr:uid="{769A571E-9E01-4838-B404-D98930232935}"/>
    <cellStyle name="Separador de milhares 4 3 3 3 2" xfId="42161" xr:uid="{D973420D-819F-4487-9261-62FC6CE42CA3}"/>
    <cellStyle name="Separador de milhares 4 3 3 3 3" xfId="42162" xr:uid="{8704DD6F-05A4-480F-BD3F-EAFD7BE85CE2}"/>
    <cellStyle name="Separador de milhares 4 3 3 3 4" xfId="42163" xr:uid="{A92BF09F-4154-47C3-9AF9-048C170DAD83}"/>
    <cellStyle name="Separador de milhares 4 3 3 4" xfId="42164" xr:uid="{DC7DE528-379A-446A-8BD6-28D7559CF02A}"/>
    <cellStyle name="Separador de milhares 4 3 3 5" xfId="42165" xr:uid="{03D8F0E0-94CB-4FF3-86ED-FEE8A3071B83}"/>
    <cellStyle name="Separador de milhares 4 3 3 6" xfId="42166" xr:uid="{3CD6F300-F603-4DE4-9423-CB600E7EA0A6}"/>
    <cellStyle name="Separador de milhares 4 3 4" xfId="42167" xr:uid="{632C3093-58F7-437B-91B0-5E5976AD1D98}"/>
    <cellStyle name="Separador de milhares 4 3 4 2" xfId="42168" xr:uid="{28035EF1-F6C1-4A14-9FAB-4ACD07CAFF82}"/>
    <cellStyle name="Separador de milhares 4 3 4 2 2" xfId="42169" xr:uid="{4AC0E8A1-9E66-47D6-A27C-7C00A999C2C5}"/>
    <cellStyle name="Separador de milhares 4 3 4 2 3" xfId="42170" xr:uid="{B53A5E28-EE62-4A82-B4A0-03DBA5E12E37}"/>
    <cellStyle name="Separador de milhares 4 3 4 2 4" xfId="42171" xr:uid="{487A51E6-46BC-4DE9-B826-90660210638C}"/>
    <cellStyle name="Separador de milhares 4 3 4 3" xfId="42172" xr:uid="{8532AA6A-3298-48D8-A7F2-8579756EFB0D}"/>
    <cellStyle name="Separador de milhares 4 3 4 3 2" xfId="42173" xr:uid="{BC1EB25A-4ABA-458B-8C7B-A5F4600E9C39}"/>
    <cellStyle name="Separador de milhares 4 3 4 3 3" xfId="42174" xr:uid="{B9138002-2F8F-4A36-9344-22115E3451B8}"/>
    <cellStyle name="Separador de milhares 4 3 4 3 4" xfId="42175" xr:uid="{68A8FE4B-6215-49F0-B960-3F3ABE1C7244}"/>
    <cellStyle name="Separador de milhares 4 3 4 4" xfId="42176" xr:uid="{61367178-2E51-45DC-B79C-DF752E142857}"/>
    <cellStyle name="Separador de milhares 4 3 4 5" xfId="42177" xr:uid="{9AC82D39-2D35-4581-9E07-C0F14C1022B5}"/>
    <cellStyle name="Separador de milhares 4 3 4 6" xfId="42178" xr:uid="{B3F3A33E-D6BA-44F4-A47B-1F2CBD244B46}"/>
    <cellStyle name="Separador de milhares 4 3 5" xfId="42179" xr:uid="{7733A6B9-95B8-4F19-A338-B722258E7862}"/>
    <cellStyle name="Separador de milhares 4 3 5 2" xfId="42180" xr:uid="{812C75FF-375E-41E9-B018-A3CF7148F2BC}"/>
    <cellStyle name="Separador de milhares 4 3 5 2 2" xfId="42181" xr:uid="{F36150C0-C0BF-47B1-AEF6-20C92177520B}"/>
    <cellStyle name="Separador de milhares 4 3 5 2 3" xfId="42182" xr:uid="{250BD5E9-C693-47B0-8227-D4F36E73090A}"/>
    <cellStyle name="Separador de milhares 4 3 5 2 4" xfId="42183" xr:uid="{73698D4A-6C38-43AC-A94B-32ADA539C009}"/>
    <cellStyle name="Separador de milhares 4 3 5 3" xfId="42184" xr:uid="{E9B57210-C2C8-47B7-A6A2-01097388E4C4}"/>
    <cellStyle name="Separador de milhares 4 3 5 3 2" xfId="42185" xr:uid="{9C6421CE-9834-4370-81B8-B663ABDEAA00}"/>
    <cellStyle name="Separador de milhares 4 3 5 3 3" xfId="42186" xr:uid="{E3F0C483-188B-4CC8-8FAF-F0FA587DD169}"/>
    <cellStyle name="Separador de milhares 4 3 5 3 4" xfId="42187" xr:uid="{ECE39485-A6CC-4894-95FD-B09214F904DD}"/>
    <cellStyle name="Separador de milhares 4 3 5 4" xfId="42188" xr:uid="{97A86738-F977-40F8-BE56-319A68BB695C}"/>
    <cellStyle name="Separador de milhares 4 3 5 5" xfId="42189" xr:uid="{43BDE88D-B6DE-4A3B-A8C7-571EDB8DB3A2}"/>
    <cellStyle name="Separador de milhares 4 3 5 6" xfId="42190" xr:uid="{AC56A4C5-5EDA-46DB-8571-98F004500CD2}"/>
    <cellStyle name="Separador de milhares 4 3 6" xfId="42191" xr:uid="{2637301C-C06D-490A-B19C-A1736216AA62}"/>
    <cellStyle name="Separador de milhares 4 3 6 2" xfId="42192" xr:uid="{DFFDF477-ECE5-4F9B-B798-A5867015FAF3}"/>
    <cellStyle name="Separador de milhares 4 3 6 2 2" xfId="42193" xr:uid="{93D92125-E102-4500-BE0F-1D891109CFAD}"/>
    <cellStyle name="Separador de milhares 4 3 6 2 3" xfId="42194" xr:uid="{27BDF5E1-0066-4BC1-A01D-8F2A08D4C1BE}"/>
    <cellStyle name="Separador de milhares 4 3 6 2 4" xfId="42195" xr:uid="{0BE58164-FB0C-4ADF-80F4-AFD05A348E8A}"/>
    <cellStyle name="Separador de milhares 4 3 6 3" xfId="42196" xr:uid="{78FFCA52-E818-41FE-AF9E-C1C2CEBBE9DC}"/>
    <cellStyle name="Separador de milhares 4 3 6 3 2" xfId="42197" xr:uid="{8406FB20-7A9A-4F9F-9D72-9F8533641A6D}"/>
    <cellStyle name="Separador de milhares 4 3 6 3 3" xfId="42198" xr:uid="{978C7DD8-B830-4024-B4EC-F3D80CB63360}"/>
    <cellStyle name="Separador de milhares 4 3 6 3 4" xfId="42199" xr:uid="{B9C531B5-E9CC-4446-B5C1-D0657218E539}"/>
    <cellStyle name="Separador de milhares 4 3 6 4" xfId="42200" xr:uid="{D7315D7E-10A5-43AE-B896-B78CCD592ECE}"/>
    <cellStyle name="Separador de milhares 4 3 6 5" xfId="42201" xr:uid="{41889A88-77E1-47B7-9D58-AD49190D3AFA}"/>
    <cellStyle name="Separador de milhares 4 3 6 6" xfId="42202" xr:uid="{2DCD7068-466A-4C7C-9CF5-C3B5FDF4EB85}"/>
    <cellStyle name="Separador de milhares 4 3 7" xfId="42203" xr:uid="{4C9E7F1C-D09F-4687-92BD-C7DFD58B2DDD}"/>
    <cellStyle name="Separador de milhares 4 3 7 2" xfId="42204" xr:uid="{CF8D6875-9848-4EA2-8635-A6317BAC3392}"/>
    <cellStyle name="Separador de milhares 4 3 7 2 2" xfId="42205" xr:uid="{3442732D-C907-43B8-89D4-584FC887B5E2}"/>
    <cellStyle name="Separador de milhares 4 3 7 2 3" xfId="42206" xr:uid="{CDC12753-A9EB-47B0-828D-4629CA452DA3}"/>
    <cellStyle name="Separador de milhares 4 3 7 2 4" xfId="42207" xr:uid="{B9D4EC1F-78D8-4C6F-8533-DB43CF918A66}"/>
    <cellStyle name="Separador de milhares 4 3 7 3" xfId="42208" xr:uid="{022465BD-34AD-4655-896C-20928DB914D1}"/>
    <cellStyle name="Separador de milhares 4 3 7 3 2" xfId="42209" xr:uid="{D211A300-57A2-49FA-82E9-F9C2FD2538F3}"/>
    <cellStyle name="Separador de milhares 4 3 7 3 3" xfId="42210" xr:uid="{05AD734D-CF38-4B36-AB19-20FBDA157FE4}"/>
    <cellStyle name="Separador de milhares 4 3 7 3 4" xfId="42211" xr:uid="{88E830CC-65AE-4FCE-AD5F-79983CF5C6D3}"/>
    <cellStyle name="Separador de milhares 4 3 7 4" xfId="42212" xr:uid="{F916817D-FD3E-4AC4-9A10-09BB225941B2}"/>
    <cellStyle name="Separador de milhares 4 3 7 5" xfId="42213" xr:uid="{C7D7BBAE-6503-493B-85A7-603C4FACEB51}"/>
    <cellStyle name="Separador de milhares 4 3 7 6" xfId="42214" xr:uid="{31682B9C-F880-46DF-A3A0-BAEF719CBA47}"/>
    <cellStyle name="Separador de milhares 4 3 8" xfId="42215" xr:uid="{A210C42C-0BA2-489E-9747-5468B249AEBB}"/>
    <cellStyle name="Separador de milhares 4 3 8 2" xfId="42216" xr:uid="{0270F0D7-7C8D-4523-8FA4-AE7D5200128A}"/>
    <cellStyle name="Separador de milhares 4 3 8 2 2" xfId="42217" xr:uid="{B8AD5EB3-4938-4209-8D45-DCA3A69FF10D}"/>
    <cellStyle name="Separador de milhares 4 3 8 2 3" xfId="42218" xr:uid="{8A50418C-FDCE-4903-A333-FFBCFEB37F7C}"/>
    <cellStyle name="Separador de milhares 4 3 8 2 4" xfId="42219" xr:uid="{654EBF2E-B5CD-4F03-94AE-8C63E008FB51}"/>
    <cellStyle name="Separador de milhares 4 3 8 3" xfId="42220" xr:uid="{4AF76FAF-86DB-4876-B03A-69562956495E}"/>
    <cellStyle name="Separador de milhares 4 3 8 3 2" xfId="42221" xr:uid="{C001942F-5DBF-4848-B7FE-5E99C35D78F6}"/>
    <cellStyle name="Separador de milhares 4 3 8 3 3" xfId="42222" xr:uid="{F9A19151-FB9F-4EC8-B2AE-DD7B978EDB76}"/>
    <cellStyle name="Separador de milhares 4 3 8 3 4" xfId="42223" xr:uid="{38B2C6BE-BCB4-422E-B91A-1F1CACCD04DD}"/>
    <cellStyle name="Separador de milhares 4 3 8 4" xfId="42224" xr:uid="{E0619F11-52BC-46F7-820A-8FD9794C9C3A}"/>
    <cellStyle name="Separador de milhares 4 3 8 5" xfId="42225" xr:uid="{F42916F1-F30F-4DAC-8C31-3D0833E060E5}"/>
    <cellStyle name="Separador de milhares 4 3 8 6" xfId="42226" xr:uid="{9A5A284E-A21F-4271-B999-A767B5D31DA8}"/>
    <cellStyle name="Separador de milhares 4 3 9" xfId="42227" xr:uid="{80B65A55-4507-4D0F-8946-1187637C2369}"/>
    <cellStyle name="Separador de milhares 4 3 9 2" xfId="42228" xr:uid="{6E9D0DB2-784A-413A-8817-E9A03E8FA645}"/>
    <cellStyle name="Separador de milhares 4 3 9 2 2" xfId="42229" xr:uid="{187DE050-37C3-4D8E-9668-C00C23443C36}"/>
    <cellStyle name="Separador de milhares 4 3 9 2 3" xfId="42230" xr:uid="{C8E8A774-5DB4-44E0-92D4-FA6909BDB723}"/>
    <cellStyle name="Separador de milhares 4 3 9 2 4" xfId="42231" xr:uid="{2F8D9EE0-F4E2-42EB-AC0F-42AF4179CDFE}"/>
    <cellStyle name="Separador de milhares 4 3 9 3" xfId="42232" xr:uid="{2C353ACF-85C1-4F3E-938F-6740F8D554E7}"/>
    <cellStyle name="Separador de milhares 4 3 9 3 2" xfId="42233" xr:uid="{A1B8C235-3477-4DAC-91B7-EB3D8DD63E2C}"/>
    <cellStyle name="Separador de milhares 4 3 9 3 3" xfId="42234" xr:uid="{9334A3C7-1A59-4285-A5FA-93C8AF95A185}"/>
    <cellStyle name="Separador de milhares 4 3 9 3 4" xfId="42235" xr:uid="{BCFB265E-C7A3-4C23-8A2E-D9B33322B3DF}"/>
    <cellStyle name="Separador de milhares 4 3 9 4" xfId="42236" xr:uid="{9406450E-0ED1-472B-9254-C7E61E9725DA}"/>
    <cellStyle name="Separador de milhares 4 3 9 5" xfId="42237" xr:uid="{51636846-F6D3-42B7-ABE5-CADC41F17242}"/>
    <cellStyle name="Separador de milhares 4 3 9 6" xfId="42238" xr:uid="{5431A970-05AB-4749-A8D3-38EDD297F880}"/>
    <cellStyle name="Separador de milhares 4 4" xfId="42239" xr:uid="{23FA2ED2-906C-474B-8985-A9E129216FD9}"/>
    <cellStyle name="Separador de milhares 4 4 2" xfId="42240" xr:uid="{B4C3BEBB-3B51-4B0C-8A85-E3E55D853C6E}"/>
    <cellStyle name="Separador de milhares 4 4 2 2" xfId="42241" xr:uid="{69127ADE-1E4D-4B79-A400-DC895AB533EC}"/>
    <cellStyle name="Separador de milhares 4 4 2 3" xfId="42242" xr:uid="{DC17AA5B-F70B-4D65-9311-7285A7D12B9B}"/>
    <cellStyle name="Separador de milhares 4 4 2 4" xfId="42243" xr:uid="{A521BA81-20A7-4FAF-8D55-B1C113D7DFED}"/>
    <cellStyle name="Separador de milhares 4 4 3" xfId="42244" xr:uid="{656D90B9-4087-4984-A30D-7655AB0CA755}"/>
    <cellStyle name="Separador de milhares 4 4 3 2" xfId="42245" xr:uid="{6FB9563E-B3C0-4637-9426-447564692DB8}"/>
    <cellStyle name="Separador de milhares 4 4 3 3" xfId="42246" xr:uid="{399E9AB8-0552-430D-B5D0-6C086FB94D3F}"/>
    <cellStyle name="Separador de milhares 4 4 3 4" xfId="42247" xr:uid="{5FB11D6E-8EF8-4298-BBE8-DFA97CAA7B3C}"/>
    <cellStyle name="Separador de milhares 4 4 4" xfId="42248" xr:uid="{2CFFF2E1-4619-46F7-BC02-98390B773099}"/>
    <cellStyle name="Separador de milhares 4 4 5" xfId="42249" xr:uid="{2D74CA4C-1148-4E96-B966-C5D27A85CFCF}"/>
    <cellStyle name="Separador de milhares 4 4 6" xfId="42250" xr:uid="{DF5D5C18-EED7-4920-A258-68BB2A497B8D}"/>
    <cellStyle name="Separador de milhares 4 5" xfId="42251" xr:uid="{2B5E5939-E00D-4DFA-8A94-1CACB7ADCB14}"/>
    <cellStyle name="Separador de milhares 4 5 2" xfId="42252" xr:uid="{C5CBB51B-376A-4BE8-859C-45CA68857FB8}"/>
    <cellStyle name="Separador de milhares 4 5 2 2" xfId="42253" xr:uid="{FF6C1365-18A1-4056-9098-577ABEC4A1B4}"/>
    <cellStyle name="Separador de milhares 4 5 2 3" xfId="42254" xr:uid="{951F6F6B-215C-4691-AC11-ADF4522E569B}"/>
    <cellStyle name="Separador de milhares 4 5 2 4" xfId="42255" xr:uid="{DCB0D963-D252-4856-AD9D-F924E1ADAD65}"/>
    <cellStyle name="Separador de milhares 4 5 3" xfId="42256" xr:uid="{AEC6CBAA-8863-4F27-B50C-2FABD08A94D7}"/>
    <cellStyle name="Separador de milhares 4 5 3 2" xfId="42257" xr:uid="{C816A52F-16BB-44D9-918A-5E06F4F3CC02}"/>
    <cellStyle name="Separador de milhares 4 5 3 3" xfId="42258" xr:uid="{18D3B674-8091-4139-B68D-CC91A5B0CA79}"/>
    <cellStyle name="Separador de milhares 4 5 3 4" xfId="42259" xr:uid="{BF7718FE-855F-4C99-88AF-C9CD431A902F}"/>
    <cellStyle name="Separador de milhares 4 5 4" xfId="42260" xr:uid="{89B7126D-E9F2-4BB0-A3DE-AC0E4F7087D1}"/>
    <cellStyle name="Separador de milhares 4 5 5" xfId="42261" xr:uid="{AE289C77-795D-4CC5-9113-C7AF6E006DE5}"/>
    <cellStyle name="Separador de milhares 4 5 6" xfId="42262" xr:uid="{682CE92B-EB48-474A-B28E-AD0CCC91B06C}"/>
    <cellStyle name="Separador de milhares 4 6" xfId="42263" xr:uid="{1F6234F9-F734-46AF-A08C-8997448F7DB0}"/>
    <cellStyle name="Separador de milhares 4 6 2" xfId="42264" xr:uid="{AAEA2610-0FFC-41DE-AF8B-48DA3A8A1CFF}"/>
    <cellStyle name="Separador de milhares 4 6 2 2" xfId="42265" xr:uid="{65116D51-D786-4A3D-B3A6-600E58CEAB64}"/>
    <cellStyle name="Separador de milhares 4 6 2 3" xfId="42266" xr:uid="{01C41AB0-DA81-4E4B-9017-0450BD7D4AE2}"/>
    <cellStyle name="Separador de milhares 4 6 2 4" xfId="42267" xr:uid="{AB96FA9B-B340-474E-A528-5394FCAEBB8B}"/>
    <cellStyle name="Separador de milhares 4 6 3" xfId="42268" xr:uid="{FC4D4276-8028-4E33-8CA3-DB08DC26C64C}"/>
    <cellStyle name="Separador de milhares 4 6 3 2" xfId="42269" xr:uid="{F4784782-000D-40BB-A8C4-D243B5B4FAD8}"/>
    <cellStyle name="Separador de milhares 4 6 3 3" xfId="42270" xr:uid="{169E299B-0CA0-4B2E-A920-A2C63F2959BA}"/>
    <cellStyle name="Separador de milhares 4 6 3 4" xfId="42271" xr:uid="{112F7646-0C24-41F2-98A3-75A8F46CC517}"/>
    <cellStyle name="Separador de milhares 4 6 4" xfId="42272" xr:uid="{C6B28F0A-1950-421B-9C5E-05C3D3DEA7A0}"/>
    <cellStyle name="Separador de milhares 4 6 5" xfId="42273" xr:uid="{C50C8B51-C330-4830-8163-A8B040668609}"/>
    <cellStyle name="Separador de milhares 4 6 6" xfId="42274" xr:uid="{C59F9312-6593-47B4-9F09-8A4582A38C8F}"/>
    <cellStyle name="Separador de milhares 4 7" xfId="42275" xr:uid="{5EED29C5-3E90-4241-8D54-B88E7A46EC3C}"/>
    <cellStyle name="Separador de milhares 4 7 2" xfId="42276" xr:uid="{9BF21FE7-0600-46A5-91FE-1959FEBBC6A2}"/>
    <cellStyle name="Separador de milhares 4 7 2 2" xfId="42277" xr:uid="{0EFF72FE-2EFF-46E5-988B-20E46D5C7450}"/>
    <cellStyle name="Separador de milhares 4 7 2 3" xfId="42278" xr:uid="{4E88AEA1-6265-4A8D-AFBD-52C4CB02A229}"/>
    <cellStyle name="Separador de milhares 4 7 2 4" xfId="42279" xr:uid="{52DA0E6C-128B-4759-A2A2-72F100D884BE}"/>
    <cellStyle name="Separador de milhares 4 7 3" xfId="42280" xr:uid="{B2540BE3-6E0D-4BA1-B893-9A45C3B2CDC3}"/>
    <cellStyle name="Separador de milhares 4 7 3 2" xfId="42281" xr:uid="{B89E9AE5-BEAD-41DE-AC83-4C74932B75F4}"/>
    <cellStyle name="Separador de milhares 4 7 3 3" xfId="42282" xr:uid="{AEEB77E7-FD8C-410C-9D2A-0A613852E229}"/>
    <cellStyle name="Separador de milhares 4 7 3 4" xfId="42283" xr:uid="{13E01268-D9EC-4BF1-9E6D-5D5450975A1A}"/>
    <cellStyle name="Separador de milhares 4 7 4" xfId="42284" xr:uid="{4113A46E-D5B4-466C-ADE8-9115B36AE3C7}"/>
    <cellStyle name="Separador de milhares 4 7 5" xfId="42285" xr:uid="{AAF73712-F932-4615-8163-C34D3DCA2B5B}"/>
    <cellStyle name="Separador de milhares 4 7 6" xfId="42286" xr:uid="{D22BC293-B4C5-49E0-A316-1A802B358B3D}"/>
    <cellStyle name="Separador de milhares 4 8" xfId="42287" xr:uid="{DADF03B2-1C48-44E2-90E5-9C68542E276B}"/>
    <cellStyle name="Separador de milhares 4 8 2" xfId="42288" xr:uid="{742F0966-E53D-4C71-A6F5-2C330B6F68B8}"/>
    <cellStyle name="Separador de milhares 4 8 2 2" xfId="42289" xr:uid="{EE9C1CDA-3DC9-44C4-9D23-F8A7AC6B36BD}"/>
    <cellStyle name="Separador de milhares 4 8 2 3" xfId="42290" xr:uid="{CB3037F9-28D3-4D13-BA4C-413712993139}"/>
    <cellStyle name="Separador de milhares 4 8 2 4" xfId="42291" xr:uid="{1C31A9EE-C213-49C7-9098-FB4FD7E5B5A6}"/>
    <cellStyle name="Separador de milhares 4 8 3" xfId="42292" xr:uid="{687F5A1B-E263-45C9-B9E2-D21A187C1016}"/>
    <cellStyle name="Separador de milhares 4 8 3 2" xfId="42293" xr:uid="{B0A290FD-758A-4AC2-A082-627465411F0F}"/>
    <cellStyle name="Separador de milhares 4 8 3 3" xfId="42294" xr:uid="{B2336D5B-7A39-47BF-8D24-B232C9BA1AA9}"/>
    <cellStyle name="Separador de milhares 4 8 3 4" xfId="42295" xr:uid="{5B86BBDE-2D66-413E-8DAE-740CD40ECFBD}"/>
    <cellStyle name="Separador de milhares 4 8 4" xfId="42296" xr:uid="{D3488165-75D8-4602-8671-0D87810305AA}"/>
    <cellStyle name="Separador de milhares 4 8 5" xfId="42297" xr:uid="{3342FE68-C5F5-41CF-91A7-1EEA8525B17F}"/>
    <cellStyle name="Separador de milhares 4 8 6" xfId="42298" xr:uid="{B9E239DB-49F7-42B4-B260-12B78A2B9B6B}"/>
    <cellStyle name="Separador de milhares 4 9" xfId="42299" xr:uid="{8E13DA84-237F-44B3-96F5-E1A9E4A3EB7E}"/>
    <cellStyle name="Separador de milhares 4 9 2" xfId="42300" xr:uid="{BB5A0837-E5F1-4D53-82FC-57BA9C11DE55}"/>
    <cellStyle name="Separador de milhares 4 9 2 2" xfId="42301" xr:uid="{6C4053A5-A47F-4219-83D9-DC120BCE183E}"/>
    <cellStyle name="Separador de milhares 4 9 2 3" xfId="42302" xr:uid="{3ED6E95F-1C0B-486B-963C-AD5B2FDBAF85}"/>
    <cellStyle name="Separador de milhares 4 9 2 4" xfId="42303" xr:uid="{277E24AC-E797-4A85-8846-E2F8DF739485}"/>
    <cellStyle name="Separador de milhares 4 9 3" xfId="42304" xr:uid="{372D564A-9384-4A19-A88C-642D25C951D1}"/>
    <cellStyle name="Separador de milhares 4 9 3 2" xfId="42305" xr:uid="{A473E984-4442-4D11-A7F4-54ABDBD5E4A7}"/>
    <cellStyle name="Separador de milhares 4 9 3 3" xfId="42306" xr:uid="{90661B8E-0C43-45D6-899E-7E3A33E00957}"/>
    <cellStyle name="Separador de milhares 4 9 3 4" xfId="42307" xr:uid="{02BA00D3-B05F-4F4D-A477-2C56DAB41277}"/>
    <cellStyle name="Separador de milhares 4 9 4" xfId="42308" xr:uid="{5A74919B-54F3-4A07-87D1-FE91E515FC90}"/>
    <cellStyle name="Separador de milhares 4 9 5" xfId="42309" xr:uid="{7FF5B6B8-94D6-497B-853D-56DC87133E72}"/>
    <cellStyle name="Separador de milhares 4 9 6" xfId="42310" xr:uid="{20A97B58-E1C5-4F69-B94C-A5F28AD8EFD6}"/>
    <cellStyle name="Separador de milhares 40" xfId="43872" xr:uid="{D007BC8D-1AB4-4606-ABFA-7FBE424BEF18}"/>
    <cellStyle name="Separador de milhares 44" xfId="43873" xr:uid="{AD1EDE41-D248-4BFD-BE8B-B5B383A8E17E}"/>
    <cellStyle name="Separador de milhares 48" xfId="43874" xr:uid="{ACB3F537-AE62-46F7-87CE-B61F808B3EA3}"/>
    <cellStyle name="Separador de milhares 5" xfId="1168" xr:uid="{EF3DE930-AF6A-4A31-A61E-68C011452629}"/>
    <cellStyle name="Separador de milhares 5 2" xfId="1807" xr:uid="{02C65EC1-AE3E-4EBF-BEAC-FD77D3B26019}"/>
    <cellStyle name="Separador de milhares 5 2 2" xfId="42311" xr:uid="{ED8F8ED5-395C-4081-A21F-A95557303864}"/>
    <cellStyle name="Separador de milhares 5 3" xfId="42312" xr:uid="{E311E45F-785F-4629-A56C-1DBC535F11AE}"/>
    <cellStyle name="Separador de milhares 5 3 2" xfId="43875" xr:uid="{CF63A9DD-C72D-48FF-92E1-819BB603D736}"/>
    <cellStyle name="Separador de milhares 5 4" xfId="43876" xr:uid="{413ED0B1-7C20-4FAE-90E3-64174D8DE918}"/>
    <cellStyle name="Separador de milhares 52" xfId="43877" xr:uid="{2874DAC4-AD87-435D-BDF0-EC7E0918A78B}"/>
    <cellStyle name="Separador de milhares 56" xfId="43878" xr:uid="{3B1842EA-1682-4095-80A6-C33A38CB14E5}"/>
    <cellStyle name="Separador de milhares 6" xfId="1169" xr:uid="{5426BBAB-5DC6-46B3-99EC-1FE0A5769698}"/>
    <cellStyle name="Separador de milhares 6 2" xfId="1500" xr:uid="{EB22C7A3-373C-4B2D-843A-AE486B01609D}"/>
    <cellStyle name="Separador de milhares 6 3" xfId="42313" xr:uid="{0818957E-BC1C-41E5-B9B1-EFE9CADFB030}"/>
    <cellStyle name="Separador de milhares 60" xfId="43879" xr:uid="{09D19F1B-A3AD-47AE-96C0-D57CCC5AEFA2}"/>
    <cellStyle name="Separador de milhares 64" xfId="43880" xr:uid="{5221AC1D-1E45-4508-B69E-B09DE4EE0CF5}"/>
    <cellStyle name="Separador de milhares 7" xfId="1170" xr:uid="{1722E322-997F-4CC9-9443-67CF6DA65970}"/>
    <cellStyle name="Separador de milhares 7 2" xfId="42314" xr:uid="{6D2B6112-7436-43FA-9274-71EA89653DE7}"/>
    <cellStyle name="Separador de milhares 7 2 2" xfId="43881" xr:uid="{71943CC1-9C16-45F5-95A4-D3C3F283DE76}"/>
    <cellStyle name="Separador de milhares 7 3" xfId="42315" xr:uid="{3613C641-329A-4EB3-A3B4-C9A7E24054B3}"/>
    <cellStyle name="Separador de milhares 7 4" xfId="42316" xr:uid="{55281838-038A-4404-8EF8-EF54A7844DD3}"/>
    <cellStyle name="Separador de milhares 7 5" xfId="42317" xr:uid="{83C6749A-E0B3-4B29-BCB1-7F74A47AA0F4}"/>
    <cellStyle name="Separador de milhares 8" xfId="1171" xr:uid="{5F59366D-FE6E-4D22-90C7-D6B24C6B53D3}"/>
    <cellStyle name="Separador de milhares 8 10" xfId="43882" xr:uid="{A78C2E4B-4489-4E33-B4F5-A2E3F2F9C79D}"/>
    <cellStyle name="Separador de milhares 8 11" xfId="43883" xr:uid="{C7920B40-B747-4424-B704-7172C0B3F075}"/>
    <cellStyle name="Separador de milhares 8 12" xfId="43884" xr:uid="{55208A57-BCE3-4F92-81D2-A62AC8800D41}"/>
    <cellStyle name="Separador de milhares 8 13" xfId="43885" xr:uid="{22BC2F88-770D-4441-977A-908E753D270A}"/>
    <cellStyle name="Separador de milhares 8 14" xfId="43886" xr:uid="{D34A6FAC-16EB-495B-AF6B-139212FC6C4F}"/>
    <cellStyle name="Separador de milhares 8 15" xfId="43887" xr:uid="{72FA7903-3981-4F7E-A469-00A0CDA40151}"/>
    <cellStyle name="Separador de milhares 8 16" xfId="43888" xr:uid="{3C27F041-2F27-438B-BD3B-CAE1DF7D37F3}"/>
    <cellStyle name="Separador de milhares 8 17" xfId="43889" xr:uid="{6719E8E9-0390-48A8-8DF9-E504289E9014}"/>
    <cellStyle name="Separador de milhares 8 18" xfId="43890" xr:uid="{339B7761-3BD9-49E7-AA01-CC74A7E3CDA5}"/>
    <cellStyle name="Separador de milhares 8 19" xfId="43891" xr:uid="{74D13E9A-7782-4D19-9B48-827952CF33D1}"/>
    <cellStyle name="Separador de milhares 8 2" xfId="42318" xr:uid="{FDE5C2BA-9732-400D-BAE4-E40EB8959415}"/>
    <cellStyle name="Separador de milhares 8 20" xfId="43892" xr:uid="{0860334D-6202-4966-BFA5-0659F52FBFB4}"/>
    <cellStyle name="Separador de milhares 8 21" xfId="43893" xr:uid="{915A158E-A904-41A9-A955-ABDEC14EC658}"/>
    <cellStyle name="Separador de milhares 8 22" xfId="43894" xr:uid="{7C7BC854-5039-4914-A6FC-81422A627F66}"/>
    <cellStyle name="Separador de milhares 8 23" xfId="43895" xr:uid="{7780254E-5A2B-49B3-8C85-481A82D461AB}"/>
    <cellStyle name="Separador de milhares 8 24" xfId="43896" xr:uid="{9B3BF161-CC63-4082-8B6D-9E8EA62CA0B0}"/>
    <cellStyle name="Separador de milhares 8 25" xfId="43897" xr:uid="{F9B2EB79-2DFA-4736-9A7C-41129EAF3DF1}"/>
    <cellStyle name="Separador de milhares 8 26" xfId="43898" xr:uid="{21BB2027-1B52-4BBB-96D7-1E8BB2396E95}"/>
    <cellStyle name="Separador de milhares 8 27" xfId="43899" xr:uid="{1ACFE86C-58E2-412F-A6F1-F04377B595C5}"/>
    <cellStyle name="Separador de milhares 8 28" xfId="43900" xr:uid="{837EDC80-4177-468F-ABC7-4E5EA7900B5D}"/>
    <cellStyle name="Separador de milhares 8 3" xfId="42319" xr:uid="{7A4A0D4C-8844-4E9E-982F-2B9572060DE6}"/>
    <cellStyle name="Separador de milhares 8 4" xfId="43901" xr:uid="{6E5E177D-8D9F-4372-89D5-D1948D10815D}"/>
    <cellStyle name="Separador de milhares 8 5" xfId="43902" xr:uid="{37D0CBD5-4A38-411A-9980-321E9B70EAC3}"/>
    <cellStyle name="Separador de milhares 8 6" xfId="43903" xr:uid="{4321E948-2E85-420E-AA34-3E6DD643208C}"/>
    <cellStyle name="Separador de milhares 8 7" xfId="43904" xr:uid="{6B57431E-6AE8-48E5-AF95-1EB9AFCE3FD0}"/>
    <cellStyle name="Separador de milhares 8 8" xfId="43905" xr:uid="{39F41F94-A6CF-4303-B175-59872F1D38EB}"/>
    <cellStyle name="Separador de milhares 8 9" xfId="43906" xr:uid="{68F53738-4968-48F9-8268-28275E9E466B}"/>
    <cellStyle name="Separador de milhares 9" xfId="1172" xr:uid="{A0E6E231-E4B1-428C-8671-6FF7C35B5B26}"/>
    <cellStyle name="Separador de milhares 9 2" xfId="1739" xr:uid="{776A7514-F1D0-444E-957A-6D54B70EB390}"/>
    <cellStyle name="Separador de milhares 9 3" xfId="42320" xr:uid="{EA87C4E3-E8C0-4FA5-A78A-628DF61A2324}"/>
    <cellStyle name="Separador de milhares 9 4" xfId="42321" xr:uid="{F33C9031-9B57-48FB-9A8F-5621A9DCDD50}"/>
    <cellStyle name="Separador de milhares 9 5" xfId="42322" xr:uid="{54226D39-81BC-4BDC-AF1A-9DA0E5C916AF}"/>
    <cellStyle name="Shaded" xfId="896" xr:uid="{D1DB2B09-1F7E-4712-868D-BC5624399E5F}"/>
    <cellStyle name="Shaded 2" xfId="42323" xr:uid="{06652F87-426C-44D2-9513-600D0E128866}"/>
    <cellStyle name="Sheet Title" xfId="42324" xr:uid="{B7CC5CBF-6D97-4C10-B44D-7FFB86F1CCA6}"/>
    <cellStyle name="ssubtitulo" xfId="897" xr:uid="{B4468379-E21B-4139-B211-A417EA56FB2F}"/>
    <cellStyle name="Standard format" xfId="1173" xr:uid="{F01D31C4-ED3B-458F-AC98-C81ADC5FA921}"/>
    <cellStyle name="STA-TI - Style4" xfId="42325" xr:uid="{9A717A78-9DE1-422E-97AE-A0E3A2B5A181}"/>
    <cellStyle name="Strange" xfId="1740" xr:uid="{235F046E-9938-4D0B-8D1A-5F157213AF23}"/>
    <cellStyle name="Style 1" xfId="898" xr:uid="{3874A7E8-2CF9-43ED-B48E-0CF0649AB43F}"/>
    <cellStyle name="Style 1 2" xfId="937" xr:uid="{953980FA-562C-420E-8886-683683389716}"/>
    <cellStyle name="Style 1 3" xfId="42326" xr:uid="{01BC1A53-F911-4DFC-96BC-A94C5FE74B49}"/>
    <cellStyle name="Style 1_IF - Autoprodutores" xfId="42327" xr:uid="{0E871781-F388-43C3-BB6F-1F7CE54F3C16}"/>
    <cellStyle name="Style 21" xfId="42328" xr:uid="{3E39A701-3B3B-46F8-B121-A87DA695F3C8}"/>
    <cellStyle name="Style 22" xfId="42329" xr:uid="{F4DB41E7-6346-4E2F-BEC0-8F046E9703E0}"/>
    <cellStyle name="Style 23" xfId="42330" xr:uid="{960FA0DD-14BF-4B59-82F0-5C6322D0005B}"/>
    <cellStyle name="Style 24" xfId="42331" xr:uid="{F91FA74E-64B5-4EDA-A571-EC88CA665A41}"/>
    <cellStyle name="Style 25" xfId="42332" xr:uid="{2236FA5B-8148-4B4C-9097-19BA6106E7B0}"/>
    <cellStyle name="STYLE1 - Style1" xfId="899" xr:uid="{E588A9C8-4CB6-459B-9C23-2E9136C466AF}"/>
    <cellStyle name="STYLE1 - Style1 10" xfId="42333" xr:uid="{0ACFF84A-5A94-4C93-8B30-D637C1306E6C}"/>
    <cellStyle name="STYLE1 - Style1 2" xfId="1174" xr:uid="{675FBE58-1D72-4B9D-9E10-308F8838B386}"/>
    <cellStyle name="STYLE1 - Style1 3" xfId="42334" xr:uid="{8ABB00A8-0AA3-4AE6-B153-EF2BDE5DEC1B}"/>
    <cellStyle name="STYLE1 - Style1 4" xfId="42335" xr:uid="{840523C7-6D64-4799-9CA3-D56574C66D8D}"/>
    <cellStyle name="STYLE1 - Style1 5" xfId="42336" xr:uid="{8C3C42B6-A289-415D-B94D-C62F3FB9E14B}"/>
    <cellStyle name="STYLE1 - Style1 6" xfId="42337" xr:uid="{3CBEFB79-E78C-4234-ABE1-A0CBF8B68BA9}"/>
    <cellStyle name="STYLE1 - Style1 7" xfId="42338" xr:uid="{C0C9A1A5-B486-40EA-BB17-B79B2AC9162D}"/>
    <cellStyle name="STYLE1 - Style1 8" xfId="42339" xr:uid="{B19C7970-F916-474D-A770-A769404D710D}"/>
    <cellStyle name="STYLE1 - Style1 9" xfId="42340" xr:uid="{6CE6CEB6-BCB1-45D7-B2BD-D55F7EED6AC7}"/>
    <cellStyle name="STYLE1 - Style1_COELCE CVA SRE (4)" xfId="42341" xr:uid="{79EC78A0-D859-46EB-B47A-F92EC864176B}"/>
    <cellStyle name="STYLE2 - Style2" xfId="900" xr:uid="{5325BDF0-5BA5-4657-8F9A-AEC202C2BF97}"/>
    <cellStyle name="STYLE2 - Style2 10" xfId="42342" xr:uid="{81D56E2F-4B0A-40A7-B087-AC1DE285A8FF}"/>
    <cellStyle name="STYLE2 - Style2 2" xfId="1175" xr:uid="{43C8836E-79BB-4094-A29A-852967F23737}"/>
    <cellStyle name="STYLE2 - Style2 3" xfId="42343" xr:uid="{4B96DCB1-F891-4EAC-A0D2-9118C1822D4B}"/>
    <cellStyle name="STYLE2 - Style2 4" xfId="42344" xr:uid="{F75207E8-337F-4C9B-B86E-64EF07070644}"/>
    <cellStyle name="STYLE2 - Style2 5" xfId="42345" xr:uid="{A1C6CBDB-08A5-4F45-B138-621B820BD14A}"/>
    <cellStyle name="STYLE2 - Style2 6" xfId="42346" xr:uid="{306AAADF-17AB-44FC-9857-9AB8A2BA0EB3}"/>
    <cellStyle name="STYLE2 - Style2 7" xfId="42347" xr:uid="{5605A173-8943-4DCC-BD48-82B7D76B4A24}"/>
    <cellStyle name="STYLE2 - Style2 8" xfId="42348" xr:uid="{79C9F458-C981-4985-A843-25275EC60D78}"/>
    <cellStyle name="STYLE2 - Style2 9" xfId="42349" xr:uid="{54E50FC2-7A64-4957-8FAC-4B24FA2CDF19}"/>
    <cellStyle name="STYLE2 - Style2_COELCE CVA SRE (4)" xfId="42350" xr:uid="{1F3B4259-7433-4C14-9012-57515BA6A0A4}"/>
    <cellStyle name="STYLE3 - Style3" xfId="901" xr:uid="{6AFBD3B1-8EAB-4100-B39E-DBA14339A215}"/>
    <cellStyle name="STYLE3 - Style3 10" xfId="42351" xr:uid="{32F26F39-D516-43F4-B24C-17446A5EA979}"/>
    <cellStyle name="STYLE3 - Style3 2" xfId="1176" xr:uid="{B381F29C-246B-446E-AEC0-14FEA78E3C86}"/>
    <cellStyle name="STYLE3 - Style3 3" xfId="42352" xr:uid="{4B0C4B7B-D0FD-4A9D-87C8-7F4C3BB87FA3}"/>
    <cellStyle name="STYLE3 - Style3 4" xfId="42353" xr:uid="{39A6DA56-AA46-4DAE-9B91-7C57A86A96A7}"/>
    <cellStyle name="STYLE3 - Style3 5" xfId="42354" xr:uid="{AF3AE641-BCB4-4D04-A684-270ADD44807B}"/>
    <cellStyle name="STYLE3 - Style3 6" xfId="42355" xr:uid="{48B84AC9-3817-43EE-B9FE-3901D7FAEC71}"/>
    <cellStyle name="STYLE3 - Style3 7" xfId="42356" xr:uid="{B7ECB55E-3CF5-48BC-BB13-395B58C34067}"/>
    <cellStyle name="STYLE3 - Style3 8" xfId="42357" xr:uid="{3688050E-A200-4875-A66F-769111A748F7}"/>
    <cellStyle name="STYLE3 - Style3 9" xfId="42358" xr:uid="{3502D4F6-0A4C-4D4D-BE42-E44497041077}"/>
    <cellStyle name="STYLE3 - Style3_COELCE CVA SRE (4)" xfId="42359" xr:uid="{6CDA50CB-462F-4D3A-941E-52DDB47DCA13}"/>
    <cellStyle name="STYLE4 - Style4" xfId="902" xr:uid="{FB2DE232-FAF8-4932-8E43-CA8528352F08}"/>
    <cellStyle name="STYLE4 - Style4 10" xfId="42360" xr:uid="{CDCF18FD-FAB3-4BD4-B4B5-A3942694CB65}"/>
    <cellStyle name="STYLE4 - Style4 2" xfId="1177" xr:uid="{2F39E7EB-694B-41A5-B241-F07DD61B5023}"/>
    <cellStyle name="STYLE4 - Style4 3" xfId="42361" xr:uid="{F55A3FBE-C675-43A4-932C-CD086A710F05}"/>
    <cellStyle name="STYLE4 - Style4 4" xfId="42362" xr:uid="{A02214B9-9F90-4032-8953-FE16AD9DB488}"/>
    <cellStyle name="STYLE4 - Style4 5" xfId="42363" xr:uid="{C3943532-6109-4645-9A72-F9C249161ECA}"/>
    <cellStyle name="STYLE4 - Style4 6" xfId="42364" xr:uid="{92A2A55D-7B9D-430D-87BE-A6C7736DCEAC}"/>
    <cellStyle name="STYLE4 - Style4 7" xfId="42365" xr:uid="{C287942E-76AA-4F53-B7C3-7DDEE1478A7C}"/>
    <cellStyle name="STYLE4 - Style4 8" xfId="42366" xr:uid="{79FF1130-FE14-4FC7-9AA5-4AEA803D30F1}"/>
    <cellStyle name="STYLE4 - Style4 9" xfId="42367" xr:uid="{9E6B4851-820E-40DB-9400-59ACE1AB1F57}"/>
    <cellStyle name="STYLE4 - Style4_COELCE CVA SRE (4)" xfId="42368" xr:uid="{226BFCEC-3805-425B-A1DF-A4DCB8537889}"/>
    <cellStyle name="sub-to - Style3" xfId="42369" xr:uid="{77B5D95D-CB00-4505-BE30-4B492D6B977E}"/>
    <cellStyle name="Sum" xfId="903" xr:uid="{67E26B0F-5F6D-42D2-A4CB-02F2A278C7FB}"/>
    <cellStyle name="Sum %of HV" xfId="904" xr:uid="{4771CD4E-09E2-40AB-BF18-6E6C70884789}"/>
    <cellStyle name="Sum %of HV 2" xfId="42370" xr:uid="{78AF590C-EEF6-45AA-82C8-6DF5ECB1431B}"/>
    <cellStyle name="Sum %of HV 3" xfId="42371" xr:uid="{977711FD-EF02-4409-9EC5-081B4BBED4EF}"/>
    <cellStyle name="Sum %of HV 3 2" xfId="42372" xr:uid="{397C93A4-CF2C-45C0-B7B5-49084A6B11A6}"/>
    <cellStyle name="Sum %of HV_IF - Autoprodutores 2" xfId="42373" xr:uid="{1494DBF2-B409-418B-A6DD-CCB7A47502F1}"/>
    <cellStyle name="t" xfId="42374" xr:uid="{D9439B1B-5C92-4EF6-B77C-EFE73848887A}"/>
    <cellStyle name="T¡tu-1 - Style2" xfId="42375" xr:uid="{343D4414-48B7-4257-A7DF-B7C219A5553F}"/>
    <cellStyle name="T0" xfId="1741" xr:uid="{1CE193D3-3F17-4716-8000-3CE25BF1A999}"/>
    <cellStyle name="T1" xfId="1742" xr:uid="{B2E85C97-C257-49F6-9330-1C9A9DF90863}"/>
    <cellStyle name="Table Head" xfId="42376" xr:uid="{EC40EAFB-92AC-4B0E-AFC0-975DD16BAFBE}"/>
    <cellStyle name="Table Head Aligned" xfId="42377" xr:uid="{D45CBA04-3AD6-4439-8508-BCECFB73526D}"/>
    <cellStyle name="Table Head Aligned 2" xfId="43907" xr:uid="{6214CC5E-7CDB-4CFD-91FE-E6204FAC6D1E}"/>
    <cellStyle name="Table Head Blue" xfId="42378" xr:uid="{A626819A-6CFE-479E-A302-EB6C948F3279}"/>
    <cellStyle name="Table Head Green" xfId="42379" xr:uid="{703864D6-506D-46EB-858D-AA13F736A728}"/>
    <cellStyle name="Table Head Green 2" xfId="43908" xr:uid="{44383AF6-7C9D-4AD9-8560-914269149925}"/>
    <cellStyle name="Table Title" xfId="42380" xr:uid="{7FE4F119-9FFE-4DD8-9338-DACF3B982B49}"/>
    <cellStyle name="Table Units" xfId="42381" xr:uid="{AAD8CF2A-7D15-462F-BA82-C755FAF4B69B}"/>
    <cellStyle name="Table Units 2" xfId="43909" xr:uid="{3D207220-B0BD-439F-9A13-FE76C44BC8DF}"/>
    <cellStyle name="taples Plaza" xfId="42382" xr:uid="{FB371ACE-BD5C-4826-B59C-0AEF13C83CE5}"/>
    <cellStyle name="TESTE" xfId="42383" xr:uid="{2D0D3417-55B7-4085-AAF9-8CACE4080448}"/>
    <cellStyle name="Text" xfId="42384" xr:uid="{29B607B9-1D31-4DB7-B73D-4400FB6E350F}"/>
    <cellStyle name="Text Indent A" xfId="905" xr:uid="{7C319B1F-22E4-4468-A7E5-003B000ECDA1}"/>
    <cellStyle name="Text Indent A 2" xfId="1178" xr:uid="{D914EAC9-BA1F-4691-AEAE-E1FAAAB7799B}"/>
    <cellStyle name="Text Indent A 3" xfId="42385" xr:uid="{CFE7E1DD-95A2-4FDF-82F6-9CA41693F3FD}"/>
    <cellStyle name="Text Indent A_IRT_Planilha Básica_ v2010_CERRP" xfId="1808" xr:uid="{A061E256-56B5-4D11-A567-7629554D062A}"/>
    <cellStyle name="Text Indent B" xfId="906" xr:uid="{BD8B820C-64EF-4BEA-A99E-2506629A790A}"/>
    <cellStyle name="Text Indent B 2" xfId="1179" xr:uid="{D7F865FA-0DE1-4604-B100-8C861E57C946}"/>
    <cellStyle name="Text Indent B 3" xfId="42386" xr:uid="{48B8D1A3-20AB-4C91-858E-469839AB89B1}"/>
    <cellStyle name="Text Indent B_IRT_Planilha Básica_ v2010_CERRP" xfId="1809" xr:uid="{9BF1F964-5F05-4840-B32F-52346A8C89D8}"/>
    <cellStyle name="Text Indent C" xfId="907" xr:uid="{AEB7D4AD-9AD2-43AB-9224-102C63738914}"/>
    <cellStyle name="Text Indent C 2" xfId="1180" xr:uid="{87A74233-6654-42BC-8D2E-68C9B0E9C7C1}"/>
    <cellStyle name="Text Indent C 3" xfId="42387" xr:uid="{1B0E559F-B974-4A46-BA4C-2D80DC112298}"/>
    <cellStyle name="Text Indent C_IRT_Planilha Básica_ v2010_CERRP" xfId="1810" xr:uid="{A6302C39-EF19-49F3-8380-A8B67A1FA333}"/>
    <cellStyle name="Texto de advertencia" xfId="1181" xr:uid="{06DAE7FF-D2A3-4471-8F4E-F168EC74C803}"/>
    <cellStyle name="Texto de Aviso 2" xfId="1182" xr:uid="{FCDC0271-1E6B-4ECC-B802-DEB48D7DAE54}"/>
    <cellStyle name="Texto de Aviso 2 2" xfId="42388" xr:uid="{E5DC3651-C57E-4A9C-BF35-B560450EA337}"/>
    <cellStyle name="Texto de Aviso 3" xfId="1811" xr:uid="{3D4F3C4A-F317-48DC-8F51-2FDB1CE0FFA4}"/>
    <cellStyle name="Texto de Aviso 4" xfId="42389" xr:uid="{521FDDC7-684D-41C6-B206-67595C3D3132}"/>
    <cellStyle name="Texto de Aviso 5" xfId="43910" xr:uid="{0757AAF5-C197-401B-AB34-7E3B8B5B8121}"/>
    <cellStyle name="Texto de Aviso 6" xfId="43911" xr:uid="{BDF53A7F-A1AB-4543-AB1B-E92246F09C88}"/>
    <cellStyle name="Texto de Aviso 7" xfId="43912" xr:uid="{473F4D91-EE98-47D5-B105-8CC9FE3E5951}"/>
    <cellStyle name="Texto de Aviso 8" xfId="43913" xr:uid="{FAEDECCA-B0E4-4FA9-A1FD-080BCD8EF401}"/>
    <cellStyle name="Texto de Aviso 9" xfId="908" xr:uid="{FAB404CE-05AF-432F-A771-C6A5540004A1}"/>
    <cellStyle name="Texto explicativo 10" xfId="42390" xr:uid="{52EDE067-6DCE-4D12-AFBD-FB58359492A4}"/>
    <cellStyle name="Texto Explicativo 11" xfId="43914" xr:uid="{1F95E557-BBB3-4F8B-8B9E-C3828D35AFFB}"/>
    <cellStyle name="Texto Explicativo 12" xfId="43915" xr:uid="{DA6D737C-5D81-46F9-9344-C41AA1C7494F}"/>
    <cellStyle name="Texto Explicativo 13" xfId="909" xr:uid="{76255D60-797D-44FB-99A3-6D272876075A}"/>
    <cellStyle name="Texto Explicativo 2" xfId="1183" xr:uid="{D46DC2B9-36A9-44B9-835D-4F59E1BC3D08}"/>
    <cellStyle name="Texto explicativo 2 2" xfId="42391" xr:uid="{85DF20F1-B152-4025-9F13-D698374D799C}"/>
    <cellStyle name="Texto Explicativo 3" xfId="1812" xr:uid="{7D6866D4-48DE-4134-AAF4-87695C0F3AA2}"/>
    <cellStyle name="Texto explicativo 3 2" xfId="42392" xr:uid="{137D64DF-B29A-42B5-A898-FEE3E8095034}"/>
    <cellStyle name="Texto explicativo 4" xfId="42393" xr:uid="{AA4E5903-6FDA-48C4-A8D8-E7692C7A5355}"/>
    <cellStyle name="Texto explicativo 4 2" xfId="42394" xr:uid="{D7C8C7DF-BFAF-4B7E-85CB-E36C33101428}"/>
    <cellStyle name="Texto explicativo 5" xfId="42395" xr:uid="{E47F3009-C441-4509-9598-4C207C921BB0}"/>
    <cellStyle name="Texto explicativo 6" xfId="42396" xr:uid="{26AF673D-1A4E-4281-83AD-28D6FB58C193}"/>
    <cellStyle name="Texto explicativo 7" xfId="42397" xr:uid="{FB888227-FCF1-4E13-B6BC-308101F23028}"/>
    <cellStyle name="Texto explicativo 8" xfId="42398" xr:uid="{6D838E5C-C1D5-488A-BA46-24514A804753}"/>
    <cellStyle name="Texto explicativo 9" xfId="42399" xr:uid="{9E1DA2BF-A51E-4B0B-998F-489F90A0770B}"/>
    <cellStyle name="Thousands (0)" xfId="910" xr:uid="{1D4B5011-6092-45C2-956B-0507E0972B03}"/>
    <cellStyle name="Thousands (0) 2" xfId="42400" xr:uid="{4D6D38DB-836D-4ACA-B4F4-2D96CD856FC5}"/>
    <cellStyle name="Thousands (0) 3" xfId="42401" xr:uid="{5F051BE2-BACC-41C0-A60E-3ADCA620E11B}"/>
    <cellStyle name="Thousands (0) 3 2" xfId="42402" xr:uid="{462A2BD5-6507-4071-B172-F9DF8B690030}"/>
    <cellStyle name="Thousands (1)" xfId="911" xr:uid="{23626451-CD24-4DB1-AE77-807F5C42F933}"/>
    <cellStyle name="Thousands (1) 2" xfId="42403" xr:uid="{F58901D5-B032-4AA8-B546-AB9CF6699A29}"/>
    <cellStyle name="Thousands (1) 3" xfId="42404" xr:uid="{750BAEE3-E18C-4D6E-9BD7-2EF486AE2EF5}"/>
    <cellStyle name="Thousands (1) 3 2" xfId="42405" xr:uid="{18085C0E-E3D4-4272-9FA3-43DA1905603F}"/>
    <cellStyle name="time" xfId="912" xr:uid="{9F28B9B9-72FA-4A89-A14C-9D21914CF18D}"/>
    <cellStyle name="Times New Roman" xfId="42406" xr:uid="{BD371BB0-6B8C-48FA-AD53-A974FA9A6FE1}"/>
    <cellStyle name="Title" xfId="913" xr:uid="{1D6F1DDD-3B0F-40F2-8D29-7AE2B9150BA3}"/>
    <cellStyle name="Title 2" xfId="42407" xr:uid="{7A9CBAC6-1622-4A09-B9AD-239A5EBB5B89}"/>
    <cellStyle name="titulo" xfId="914" xr:uid="{9E18FA93-0139-48FC-9470-630732DC4B1E}"/>
    <cellStyle name="Título 1 10" xfId="42408" xr:uid="{7312A667-425B-446C-81B8-A184BCAE3199}"/>
    <cellStyle name="Título 1 11" xfId="43916" xr:uid="{350542F6-0FF6-4A98-8FFB-CF95BC4FA4E7}"/>
    <cellStyle name="Título 1 12" xfId="916" xr:uid="{3D19E82B-5A5C-4725-972D-66296F083446}"/>
    <cellStyle name="Título 1 2" xfId="1184" xr:uid="{A59DACA5-8918-4BD3-BCA6-7B1851D7B95B}"/>
    <cellStyle name="Título 1 2 2" xfId="42409" xr:uid="{5731FF00-BD20-4664-9941-9F4F619C85BF}"/>
    <cellStyle name="Título 1 2 3" xfId="42410" xr:uid="{66420204-5E3F-44BF-81F1-8475D7E7DCCF}"/>
    <cellStyle name="Título 1 3" xfId="1813" xr:uid="{CD2AB706-6C71-4C58-89B7-5CC680E8A30C}"/>
    <cellStyle name="Título 1 3 2" xfId="42411" xr:uid="{AC760C8C-F6CB-434E-B580-E088051A0878}"/>
    <cellStyle name="Título 1 4" xfId="1814" xr:uid="{806FB943-E938-439F-A91F-29C277CD5E12}"/>
    <cellStyle name="Título 1 4 2" xfId="42412" xr:uid="{30495E22-C9FD-4B9C-A47B-00EA889A3ED5}"/>
    <cellStyle name="Título 1 5" xfId="42413" xr:uid="{6D1496F7-94D5-4C87-9085-AC046492FB87}"/>
    <cellStyle name="Título 1 6" xfId="42414" xr:uid="{C0852883-7D38-4B57-9C4A-EDF9DE462A9C}"/>
    <cellStyle name="Título 1 7" xfId="42415" xr:uid="{1C1E5DFA-9607-47FB-8FE9-1B7B1C76710E}"/>
    <cellStyle name="Título 1 8" xfId="42416" xr:uid="{776455E4-0E2E-4EC0-AB97-7D81FC7E9DBD}"/>
    <cellStyle name="Título 1 9" xfId="42417" xr:uid="{EDD77D5F-E6FD-4830-A507-21D10F7445C0}"/>
    <cellStyle name="Título 10" xfId="42418" xr:uid="{A84E7166-6831-435E-B552-4624D9A5A323}"/>
    <cellStyle name="Título 11" xfId="42419" xr:uid="{1E8FC74E-4C4D-4D40-BF69-8AA62125C133}"/>
    <cellStyle name="Título 12" xfId="42420" xr:uid="{2CF1743A-9FF5-493B-948C-E87297A3C7F2}"/>
    <cellStyle name="Título 13" xfId="42421" xr:uid="{21B02456-DBCC-4A03-BE8E-9F481900589F}"/>
    <cellStyle name="Título 14" xfId="43917" xr:uid="{B6BFC587-B723-470D-9A2A-5D9919C44AB1}"/>
    <cellStyle name="Título 15" xfId="915" xr:uid="{9C49B1B0-5144-472F-A2B8-3AB45BCADCA5}"/>
    <cellStyle name="Título 2 10" xfId="42422" xr:uid="{85131A87-4BE3-4B21-A276-6A0F00A95B4B}"/>
    <cellStyle name="Título 2 11" xfId="43918" xr:uid="{7748CA62-0021-4C5F-8508-97153D1A195A}"/>
    <cellStyle name="Título 2 12" xfId="917" xr:uid="{C03A7196-6437-4A21-B455-63E70D886FB0}"/>
    <cellStyle name="Título 2 2" xfId="1185" xr:uid="{BE85E0A2-D41A-432D-83B1-20FDF7D4F068}"/>
    <cellStyle name="Título 2 2 2" xfId="42423" xr:uid="{CE11A8EE-A01E-4635-9578-B45306E6B1C9}"/>
    <cellStyle name="Título 2 2 3" xfId="42424" xr:uid="{B4DEE478-39B0-462D-A8B3-12C0AB2FEDFE}"/>
    <cellStyle name="Título 2 3" xfId="1815" xr:uid="{194391F7-D761-4FEC-A373-7A279A4F7580}"/>
    <cellStyle name="Título 2 3 2" xfId="42425" xr:uid="{4E251086-97B2-4223-AA57-B612D7748448}"/>
    <cellStyle name="Título 2 4" xfId="1816" xr:uid="{4D131DFE-9D97-4346-801A-05D385AF5969}"/>
    <cellStyle name="Título 2 4 2" xfId="42426" xr:uid="{0841BFE5-DE08-4C97-811C-0F7A5FAA257F}"/>
    <cellStyle name="Título 2 5" xfId="42427" xr:uid="{D8679A67-6FFC-4C77-95B7-4E7D7F93622E}"/>
    <cellStyle name="Título 2 6" xfId="42428" xr:uid="{2C9CB9F2-EBA2-40A6-928B-25EFC66798D8}"/>
    <cellStyle name="Título 2 7" xfId="42429" xr:uid="{07F85E1A-20CF-4028-9A4E-7D8BFF1E1CB8}"/>
    <cellStyle name="Título 2 8" xfId="42430" xr:uid="{E410CDDE-7688-459F-B184-C60BF70EAD57}"/>
    <cellStyle name="Título 2 9" xfId="42431" xr:uid="{3101E596-A0C9-420B-8168-FA63132AFE07}"/>
    <cellStyle name="Título 3 10" xfId="42432" xr:uid="{C0A13002-3CD6-42A6-815F-41179AB6D7F0}"/>
    <cellStyle name="Título 3 11" xfId="43919" xr:uid="{589BBDA4-5461-4740-8B85-5D73487E2E58}"/>
    <cellStyle name="Título 3 12" xfId="918" xr:uid="{AE8230B5-AA7E-46A5-8B5B-A3CBBB3C916E}"/>
    <cellStyle name="Título 3 2" xfId="1186" xr:uid="{BCF4E052-582D-41D8-A6D7-74AC34380B37}"/>
    <cellStyle name="Título 3 2 2" xfId="42433" xr:uid="{DAFBAA72-5F4F-4AED-9DA3-B102106BF9FB}"/>
    <cellStyle name="Título 3 3" xfId="1817" xr:uid="{8851579F-150B-4D11-8CA6-ECDBC46ED75E}"/>
    <cellStyle name="Título 3 3 2" xfId="42434" xr:uid="{9A3701FE-0266-4808-B83C-038A87521995}"/>
    <cellStyle name="Título 3 4" xfId="42435" xr:uid="{6E9D69E5-26DF-4E2C-9D1B-002D4AD9F9AA}"/>
    <cellStyle name="Título 3 4 2" xfId="42436" xr:uid="{34D7BA3A-47F8-48F0-A218-49019E86C6F7}"/>
    <cellStyle name="Título 3 5" xfId="42437" xr:uid="{B2A34693-E63C-4A42-892C-434724D15AF3}"/>
    <cellStyle name="Título 3 6" xfId="42438" xr:uid="{DE301CAA-186F-4044-8F3E-4FDB810855FC}"/>
    <cellStyle name="Título 3 7" xfId="42439" xr:uid="{DFADEAC0-636A-4D25-9107-7967C1919600}"/>
    <cellStyle name="Título 3 8" xfId="42440" xr:uid="{ABB0D6EC-DC70-46A0-AB12-736ED37E2944}"/>
    <cellStyle name="Título 3 9" xfId="42441" xr:uid="{044BDE98-179E-41A9-A668-22E8D5CFA611}"/>
    <cellStyle name="Título 4 2" xfId="1187" xr:uid="{BC9604CA-D61D-48F8-946A-2E6C3CC665DC}"/>
    <cellStyle name="Título 4 2 2" xfId="42442" xr:uid="{54415F3B-26D4-48C5-AC30-71084FCE9FBB}"/>
    <cellStyle name="Título 4 3" xfId="1818" xr:uid="{D0A3FD75-2220-4B78-A789-7A15BFAE3D03}"/>
    <cellStyle name="Título 4 4" xfId="42443" xr:uid="{8E56597C-186C-4392-9A8D-39E464F4B9E1}"/>
    <cellStyle name="Título 4 5" xfId="43920" xr:uid="{FB6D9FA1-9C43-44A5-8F9D-85E408AAFEFB}"/>
    <cellStyle name="Título 4 6" xfId="43921" xr:uid="{CCA8304B-F0F6-49AB-B62F-2C4DFA2E9236}"/>
    <cellStyle name="Título 4 7" xfId="43922" xr:uid="{A9FDADBF-D98F-46B7-BC9D-88292D5D8D30}"/>
    <cellStyle name="Título 4 8" xfId="43923" xr:uid="{AA195562-78F3-4169-AA9F-705042AFBBAA}"/>
    <cellStyle name="Título 4 9" xfId="919" xr:uid="{BE5F75B7-F994-4314-9515-2C0F65085BBB}"/>
    <cellStyle name="Título 5" xfId="1188" xr:uid="{17F1A235-5BF6-4954-8742-A801EEBDDD69}"/>
    <cellStyle name="Título 5 2" xfId="42444" xr:uid="{C920A1B9-3BE2-43CB-B815-38AADBE0B7A1}"/>
    <cellStyle name="Título 6" xfId="1819" xr:uid="{2FD370D1-0AAB-43F8-8676-DA6425454266}"/>
    <cellStyle name="Título 6 2" xfId="42445" xr:uid="{631A28C3-4BB4-494A-82F5-E1167B213BA1}"/>
    <cellStyle name="Título 7" xfId="42446" xr:uid="{E3341391-3C01-453B-8248-38F70BF5011D}"/>
    <cellStyle name="Título 7 2" xfId="42447" xr:uid="{5F416A07-8791-4A97-A7D1-A57FC38D724D}"/>
    <cellStyle name="Título 8" xfId="42448" xr:uid="{A9F25BB5-E734-4167-9C72-BC5D804A93E7}"/>
    <cellStyle name="Título 9" xfId="42449" xr:uid="{7484D7A4-20AD-4F8C-9BEF-8679E8532B67}"/>
    <cellStyle name="Titulo1" xfId="42450" xr:uid="{D5060067-EC08-400D-8868-5D194B0A270B}"/>
    <cellStyle name="Titulo2" xfId="42451" xr:uid="{16CB133A-8CEB-4B59-B124-742F5C2008DE}"/>
    <cellStyle name="Todos" xfId="920" xr:uid="{7B2793B3-FE51-4C99-B279-FB77A7DCF06C}"/>
    <cellStyle name="Tope - Style1" xfId="42452" xr:uid="{BA0C203C-1A36-45E9-90BA-7A4C5BA5999E}"/>
    <cellStyle name="TopGrey" xfId="42453" xr:uid="{A061F3C1-27D6-435A-B787-2701AF081833}"/>
    <cellStyle name="Total 10" xfId="921" xr:uid="{4E68787A-D759-4EB0-9002-B50055EB93D2}"/>
    <cellStyle name="Total 2" xfId="1189" xr:uid="{CE2F668E-C2CE-4A55-A80E-AAD4C90224F2}"/>
    <cellStyle name="Total 2 2" xfId="42454" xr:uid="{D34A7468-F5B7-4C86-BACB-04D4B4A59303}"/>
    <cellStyle name="Total 2 3" xfId="42455" xr:uid="{1EB0B054-7F5F-4FD7-B8F4-647ACA09C7D1}"/>
    <cellStyle name="Total 3" xfId="1820" xr:uid="{29B1093C-E88B-4831-B4BB-DA38666786B9}"/>
    <cellStyle name="Total 4" xfId="1821" xr:uid="{CD094B2F-0A99-450C-8CDA-D249B93776BD}"/>
    <cellStyle name="Total 4 2" xfId="42456" xr:uid="{0B57EB7F-D206-440A-B9E4-6D161E2E4763}"/>
    <cellStyle name="Total 5" xfId="42457" xr:uid="{3ED1E339-BAF1-48D0-B400-AD99FAA814DF}"/>
    <cellStyle name="Total 6" xfId="43924" xr:uid="{BF3FE3BE-6688-4866-87F4-29891CEBE68F}"/>
    <cellStyle name="Total 7" xfId="43925" xr:uid="{A8CA5A5C-60A2-4347-8DEA-35386050F266}"/>
    <cellStyle name="Total 8" xfId="43926" xr:uid="{95E135C1-12D1-4DD1-B148-D6536FC05D1F}"/>
    <cellStyle name="Total 9" xfId="43927" xr:uid="{9296448F-FAD2-4631-8DB2-DCF23F8EAB68}"/>
    <cellStyle name="totalbalan" xfId="922" xr:uid="{A9C791CF-DEA3-4379-A338-D84A94E7AB28}"/>
    <cellStyle name="ubordinated Debt" xfId="42458" xr:uid="{06A5005A-F062-403A-9FFC-1C7B64D63020}"/>
    <cellStyle name="Underline 2" xfId="923" xr:uid="{2BD6A5F2-81D2-4150-8782-49C394F436EA}"/>
    <cellStyle name="UNIDAGSCode" xfId="42459" xr:uid="{A35F150A-8924-4AC2-B8EC-66CD3B78A1E3}"/>
    <cellStyle name="UNIDAGSCode 2" xfId="42460" xr:uid="{387D6F6C-0A6C-4B3D-882F-14A1E05D500F}"/>
    <cellStyle name="UNIDAGSCode 3" xfId="42461" xr:uid="{5687CC8E-D5CD-4694-8AAA-7F4F0DD5F786}"/>
    <cellStyle name="UNIDAGSCode2" xfId="42462" xr:uid="{33BB25FB-D2D5-4CF8-9D03-02FAE7E86A28}"/>
    <cellStyle name="UNIDAGSCurrency" xfId="42463" xr:uid="{F5E25C6C-8593-4DBB-A07B-E3E2CA9355E1}"/>
    <cellStyle name="UNIDAGSCurrency 2" xfId="42464" xr:uid="{11756489-6561-4790-B2A6-45B1F29761A1}"/>
    <cellStyle name="UNIDAGSCurrency 3" xfId="42465" xr:uid="{9D1CACE5-673D-4EB8-9E43-17D90DAAAE80}"/>
    <cellStyle name="UNIDAGSDate" xfId="42466" xr:uid="{8C88F52B-2798-49DE-B61B-B4EDAB802066}"/>
    <cellStyle name="UNIDAGSDate 2" xfId="42467" xr:uid="{C7FC3AF0-0B46-4388-B514-66F6BF45BEE7}"/>
    <cellStyle name="UNIDAGSDate 3" xfId="42468" xr:uid="{ED31703F-5276-4427-AAD6-2346FBA44782}"/>
    <cellStyle name="UNIDAGSPercent" xfId="42469" xr:uid="{DC461626-9B12-4E47-9002-939F5ACB5EB8}"/>
    <cellStyle name="UNIDAGSPercent 2" xfId="42470" xr:uid="{363608FB-2EE8-4378-AB52-0AC5495F001E}"/>
    <cellStyle name="UNIDAGSPercent 3" xfId="42471" xr:uid="{97252CCA-0960-46ED-916C-BDED82BE6619}"/>
    <cellStyle name="UNIDAGSPercent2" xfId="42472" xr:uid="{CCF89955-FA31-4AB7-B25E-4AE0124D7863}"/>
    <cellStyle name="UNIDAGSPercent2 2" xfId="42473" xr:uid="{117020F1-CCCF-4A88-A2EE-5D87696B732E}"/>
    <cellStyle name="UNIDAGSPercent2 3" xfId="42474" xr:uid="{EEB499AA-781A-489A-A050-2D1D727A0750}"/>
    <cellStyle name="Unprot" xfId="924" xr:uid="{A82151B1-0689-4302-9575-4CC598967B9F}"/>
    <cellStyle name="Unprot 2" xfId="1190" xr:uid="{6A18D767-474F-4D9D-8490-B25DCD1B3F91}"/>
    <cellStyle name="Unprot 3" xfId="1191" xr:uid="{998704C3-F88F-48DD-970C-4C47D1DFAAEF}"/>
    <cellStyle name="Unprot 4" xfId="1192" xr:uid="{02739503-81CE-4492-A7AA-CBAE9167F89A}"/>
    <cellStyle name="Unprot 5" xfId="1193" xr:uid="{5A6E3B5F-F015-4CD7-8391-A6D7757194D8}"/>
    <cellStyle name="Unprot 6" xfId="42475" xr:uid="{8BCB826A-5528-4FA3-BCDB-DEF1D7F041D6}"/>
    <cellStyle name="Unprot 7" xfId="42476" xr:uid="{2192BFFE-AA32-4C0D-AB4A-45E90C7949A1}"/>
    <cellStyle name="Unprot 8" xfId="42477" xr:uid="{5A38F7D2-A1FE-4D9D-BD14-30DAD5730675}"/>
    <cellStyle name="Unprot 9" xfId="42478" xr:uid="{2B828945-E56E-4E08-80FE-31AD718F504C}"/>
    <cellStyle name="Unprot$" xfId="925" xr:uid="{D769D113-A242-4306-A89D-8B04BAD0B0A6}"/>
    <cellStyle name="Unprot$ 10" xfId="43928" xr:uid="{320A989D-F45D-468F-A9B8-EE03A390F6D8}"/>
    <cellStyle name="Unprot$ 11" xfId="43929" xr:uid="{0D81BDB7-1F01-49B9-9B0B-DE79341F4921}"/>
    <cellStyle name="Unprot$ 12" xfId="43930" xr:uid="{883FCB73-76F5-4299-A163-BAB7A816A340}"/>
    <cellStyle name="Unprot$ 13" xfId="43931" xr:uid="{24781D6B-448A-4A6F-A808-E7EE0ABBF8AF}"/>
    <cellStyle name="Unprot$ 14" xfId="43932" xr:uid="{614A65A1-4721-45E2-AB8A-EA4A1B2D604D}"/>
    <cellStyle name="Unprot$ 15" xfId="43933" xr:uid="{073DF418-2F32-47F4-98A1-E8BCDA7B20A7}"/>
    <cellStyle name="Unprot$ 16" xfId="43934" xr:uid="{81790FD7-82A0-4A40-85AB-CDD6FEFC1893}"/>
    <cellStyle name="Unprot$ 17" xfId="43935" xr:uid="{DECA5210-0E28-4412-826F-F6BF7686BF98}"/>
    <cellStyle name="Unprot$ 18" xfId="43936" xr:uid="{199B6176-1401-4D32-AED6-821344FDB730}"/>
    <cellStyle name="Unprot$ 19" xfId="43937" xr:uid="{13B6203B-5DDE-49BB-A816-94FA7F6F1D36}"/>
    <cellStyle name="Unprot$ 2" xfId="42479" xr:uid="{2D795847-7833-4A3B-88AB-EC3BF3D50D63}"/>
    <cellStyle name="Unprot$ 20" xfId="43938" xr:uid="{EA5FB25C-C71B-4FA9-887B-638ED3A6805E}"/>
    <cellStyle name="Unprot$ 21" xfId="43939" xr:uid="{74717B99-C133-496A-BED6-A510BCD3DECE}"/>
    <cellStyle name="Unprot$ 22" xfId="43940" xr:uid="{AA7F0713-B599-44E3-9CE4-823140DA48A6}"/>
    <cellStyle name="Unprot$ 23" xfId="43941" xr:uid="{A5638A26-8B36-4CEE-B77F-2A44293FEE9E}"/>
    <cellStyle name="Unprot$ 24" xfId="43942" xr:uid="{68BA9C76-24EA-40F4-A722-05B312E2D78E}"/>
    <cellStyle name="Unprot$ 25" xfId="43943" xr:uid="{DCB6F424-4888-4A70-BFB8-3A8BD1D8BA34}"/>
    <cellStyle name="Unprot$ 26" xfId="43944" xr:uid="{BD0426D1-7434-4C10-97B9-774FB7848979}"/>
    <cellStyle name="Unprot$ 27" xfId="43945" xr:uid="{80C22F02-E221-447B-B79E-0157A8779B06}"/>
    <cellStyle name="Unprot$ 28" xfId="43946" xr:uid="{298C9445-C424-48FC-A2EF-2CA1207C1D51}"/>
    <cellStyle name="Unprot$ 3" xfId="42480" xr:uid="{1031F33F-B42F-447E-999A-84DE8AC0E2A4}"/>
    <cellStyle name="Unprot$ 4" xfId="43947" xr:uid="{A91C738D-F990-4567-9245-C6C71E699D46}"/>
    <cellStyle name="Unprot$ 5" xfId="43948" xr:uid="{1E84FC91-0D07-4100-930E-310904BA499F}"/>
    <cellStyle name="Unprot$ 6" xfId="43949" xr:uid="{886396A8-3C30-4490-AC28-496E07045C2D}"/>
    <cellStyle name="Unprot$ 7" xfId="43950" xr:uid="{F21AC188-33BB-4E3E-8495-159412084265}"/>
    <cellStyle name="Unprot$ 8" xfId="43951" xr:uid="{A7F6E1FE-B401-4D22-AAE7-B7BA6042F14C}"/>
    <cellStyle name="Unprot$ 9" xfId="43952" xr:uid="{ED72D436-5DCE-4913-9D1A-9687BE662651}"/>
    <cellStyle name="Unprot$_IF - Autoprodutores 2" xfId="42481" xr:uid="{EEF54BCB-AD80-4A8F-B1CB-A853AAECE73D}"/>
    <cellStyle name="Unprot_Abertura Tarifária CEB RTP 2008" xfId="42482" xr:uid="{76B57FD5-A1BB-483F-B44E-FCBE45725778}"/>
    <cellStyle name="Unprotect" xfId="926" xr:uid="{811F56A8-7176-40FB-9E5A-018EBEEFBC3A}"/>
    <cellStyle name="Update" xfId="42483" xr:uid="{8B69E57E-C7BA-43D9-9722-B6F2266F3C3D}"/>
    <cellStyle name="User Entered" xfId="42484" xr:uid="{797671CA-4FB6-49B4-B129-2CED66B9A9B0}"/>
    <cellStyle name="V¡rgula" xfId="927" xr:uid="{8D6D4E36-CA79-4C95-9ABD-7E5B0A7A3EEC}"/>
    <cellStyle name="V¡rgula 2" xfId="42485" xr:uid="{BED76C2E-D5A1-41EA-8901-62D8E57E563C}"/>
    <cellStyle name="V¡rgula 3" xfId="42486" xr:uid="{BFD973BF-1070-4150-84D4-0603E4CBF6CA}"/>
    <cellStyle name="V¡rgula0" xfId="928" xr:uid="{74C3B1E6-5ACD-40E2-8401-0E02576069F2}"/>
    <cellStyle name="V¡rgula0 2" xfId="42487" xr:uid="{5770F0E5-8AC2-4C3B-86BD-7EB4A70CE6F8}"/>
    <cellStyle name="V¡rgula0 3" xfId="42488" xr:uid="{EF60A809-AC92-41B4-96C1-99E6E4D31759}"/>
    <cellStyle name="Valuta (0)_ cellular Costs" xfId="42489" xr:uid="{E8300172-A4A6-4311-B302-6DB073262284}"/>
    <cellStyle name="Valuta_ cellular Costs" xfId="42490" xr:uid="{6B015590-56A0-42E9-B9EE-3C8286121B5E}"/>
    <cellStyle name="Vírgula" xfId="12" builtinId="3"/>
    <cellStyle name="Vírgula 10" xfId="43953" xr:uid="{24286B39-6BD7-4C58-9B6B-A49455336A85}"/>
    <cellStyle name="Vírgula 10 2" xfId="43954" xr:uid="{2E17F813-EE7D-447D-B2BD-B38242E82D49}"/>
    <cellStyle name="Vírgula 11" xfId="43955" xr:uid="{C0771EC8-084C-4213-9B77-00DB20109869}"/>
    <cellStyle name="Vírgula 12" xfId="42575" xr:uid="{97B63E0B-F1D4-4B8D-B10F-9E1DE4E2C4FD}"/>
    <cellStyle name="Vírgula 13" xfId="43961" xr:uid="{9656A1FF-A7F9-412E-B11F-9090D7365C9E}"/>
    <cellStyle name="Vírgula 13 2" xfId="43969" xr:uid="{14704574-C27E-45EE-B684-CCCA84A6A66D}"/>
    <cellStyle name="Vírgula 14" xfId="43965" xr:uid="{616B6832-FEAE-4DDB-A23A-E21684DE9CC6}"/>
    <cellStyle name="Vírgula 15" xfId="893" xr:uid="{74D796CB-B699-49FA-90AA-62D742FD2BD4}"/>
    <cellStyle name="Vírgula 16" xfId="43974" xr:uid="{20001977-60A0-468D-8A8B-242ED41251B3}"/>
    <cellStyle name="Vírgula 17" xfId="43976" xr:uid="{B0D41D99-72C7-41E2-A5F7-52EB84651BEF}"/>
    <cellStyle name="Vírgula 18" xfId="43978" xr:uid="{19203005-958D-42E3-957B-9EE5C6A14A1B}"/>
    <cellStyle name="Vírgula 19" xfId="43983" xr:uid="{C950994F-9F78-4F0B-B7B0-685EEBEA09D0}"/>
    <cellStyle name="Vírgula 2" xfId="14" xr:uid="{00000000-0005-0000-0000-00000F000000}"/>
    <cellStyle name="Vírgula 2 2" xfId="18" xr:uid="{B435A9BB-2DCC-40E2-92C2-DCA896E5BC59}"/>
    <cellStyle name="Vírgula 2 2 2" xfId="42576" xr:uid="{CF715D9C-822F-4D1E-A74A-11130EBBF653}"/>
    <cellStyle name="Vírgula 2 2 3" xfId="43987" xr:uid="{3C92815D-09FC-4A81-BEB8-7C2507795626}"/>
    <cellStyle name="Vírgula 2 2 4" xfId="43956" xr:uid="{937E13F5-767E-4587-B069-C8ED0818C973}"/>
    <cellStyle name="Vírgula 2 3" xfId="20" xr:uid="{D088F632-2AC5-4EDB-AA68-1B9635D2A04A}"/>
    <cellStyle name="Vírgula 2 3 2" xfId="42491" xr:uid="{88108FEA-C7AF-46A4-8F4C-B79A1A9EE486}"/>
    <cellStyle name="Vírgula 2 4" xfId="43957" xr:uid="{21A761EC-89D4-4C56-B64B-595D42CF59B3}"/>
    <cellStyle name="Vírgula 2 5" xfId="1743" xr:uid="{83E9C2BE-BBEA-452D-ABB0-7A89BD1E863B}"/>
    <cellStyle name="Vírgula 2 6" xfId="43985" xr:uid="{1C9889FE-F81D-4F43-8CBA-500E398268CA}"/>
    <cellStyle name="Vírgula 2 7" xfId="27" xr:uid="{CBE6A724-78A3-47D3-B203-C0BCBE05592A}"/>
    <cellStyle name="Vírgula 20" xfId="43998" xr:uid="{D08921A8-8704-4F41-BBA9-48D7C970E583}"/>
    <cellStyle name="Vírgula 21" xfId="44006" xr:uid="{BDAFD5A3-9C99-43C3-B034-9F1F7C7F240E}"/>
    <cellStyle name="Vírgula 22" xfId="22" xr:uid="{416780B3-9F58-481F-962B-62E84344F365}"/>
    <cellStyle name="Vírgula 3" xfId="17" xr:uid="{EE3A8176-4337-4AA9-BC32-9C1A8771E3E8}"/>
    <cellStyle name="Vírgula 3 2" xfId="42492" xr:uid="{C514E50E-B3DE-4CA6-ABC0-799136334E89}"/>
    <cellStyle name="Vírgula 3 3" xfId="43986" xr:uid="{434D8AFB-9184-427E-A286-8C2F0287896A}"/>
    <cellStyle name="Vírgula 3 4" xfId="44028" xr:uid="{DCE174F7-21C0-4085-86FD-92AAA8C731E1}"/>
    <cellStyle name="Vírgula 3 5" xfId="1744" xr:uid="{E2EB3D08-B273-4758-BEAC-87606E262907}"/>
    <cellStyle name="Vírgula 4" xfId="19" xr:uid="{5DEC4040-BEA9-4747-A2EF-6EBE8EFFF208}"/>
    <cellStyle name="Vírgula 4 2" xfId="42493" xr:uid="{1FBDB3EB-7446-48D6-97BA-811E6BC8D1CB}"/>
    <cellStyle name="Vírgula 5" xfId="42494" xr:uid="{792A00AB-6C3F-472A-BD8E-50743AD58240}"/>
    <cellStyle name="Vírgula 5 2" xfId="43958" xr:uid="{FA7F6FF0-9679-4E94-BFFA-CB6A93DCDC0A}"/>
    <cellStyle name="Vírgula 6" xfId="42495" xr:uid="{05D090E8-5D29-4DAD-8D3E-FA77065D26DA}"/>
    <cellStyle name="Vírgula 7" xfId="42564" xr:uid="{B7FF13EF-B010-4E23-A4D3-2C0C85A1602A}"/>
    <cellStyle name="Vírgula 7 2" xfId="42572" xr:uid="{582B44E0-F8EE-4300-8DAD-A4C903C9455C}"/>
    <cellStyle name="Vírgula 8" xfId="42566" xr:uid="{E2561A7A-E82B-40A2-9B10-4D1083959F1E}"/>
    <cellStyle name="Vírgula 9" xfId="42568" xr:uid="{825170F0-E4AF-4C97-81FE-D19DD5C9863E}"/>
    <cellStyle name="Vírgula0" xfId="42496" xr:uid="{14A81B8D-A692-4071-9242-9B2081593AD5}"/>
    <cellStyle name="Virgule fixe" xfId="42497" xr:uid="{C53366A4-BBDC-4C99-A528-F997ADE7A58F}"/>
    <cellStyle name="vittorio's model" xfId="42498" xr:uid="{188709B8-89E9-4A8F-A3C8-157E290DE548}"/>
    <cellStyle name="Warning Text" xfId="929" xr:uid="{F0939635-19F2-4D0B-9DC0-1D6A85E317D2}"/>
    <cellStyle name="Warning Text 2" xfId="42499" xr:uid="{8B67C032-67CA-4B27-9D01-D7ED2D39F5F4}"/>
    <cellStyle name="Year" xfId="930" xr:uid="{37670D5D-43A4-4A07-92EF-666EE39FB176}"/>
    <cellStyle name="Year 2" xfId="42500" xr:uid="{648C738A-78AC-4E86-8785-7950228BA6A9}"/>
    <cellStyle name="Year 3" xfId="42501" xr:uid="{9F6BDB1B-A702-410F-851B-0BD35AFA1F17}"/>
    <cellStyle name="Year 3 2" xfId="42502" xr:uid="{291EDB7B-B0EB-4112-A331-179CE2C79E27}"/>
    <cellStyle name="Year 4" xfId="42503" xr:uid="{7CDD75EA-4A3C-449E-884D-53D27930E5E7}"/>
    <cellStyle name="Денежный [0]_18.04" xfId="42504" xr:uid="{1B7ED0D0-9033-40F8-9B48-C213AF4D66AA}"/>
    <cellStyle name="Денежный_18.04" xfId="42505" xr:uid="{620C012A-83DC-4040-9A69-B8CABEFE2EC3}"/>
    <cellStyle name="Обычный_3Com" xfId="42506" xr:uid="{FE6AE73D-F9F9-4B90-A16C-2E02BCD8A1F0}"/>
    <cellStyle name="Тысячи [0]_3Com" xfId="42507" xr:uid="{B95FAC4F-DFEB-49EE-9E1A-D90C5CCD2BAA}"/>
    <cellStyle name="Тысячи_3Com" xfId="42508" xr:uid="{1AC75DF9-2ED5-45B7-BBE2-016C3F0E9795}"/>
    <cellStyle name="Финансовый [0]_18.04" xfId="42509" xr:uid="{069F8B92-0D96-4430-85E6-5DB4F78D08CD}"/>
    <cellStyle name="Финансовый_18.04" xfId="42510" xr:uid="{B29DA41E-B75A-4327-B8ED-FB8BC841E8C2}"/>
    <cellStyle name="桁区切り [0.00]_Balanzas" xfId="42511" xr:uid="{75DF5B18-6C5A-4698-A286-C7CE2958FC8D}"/>
    <cellStyle name="桁区切り_details expenses" xfId="42512" xr:uid="{156374D8-D71A-4B92-B25E-97C21205CD60}"/>
    <cellStyle name="標準_assumption" xfId="42513" xr:uid="{6C540FD6-D87D-44D8-B6EF-7EA009766EED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</font>
      <border>
        <top style="thin">
          <color auto="1"/>
        </top>
      </border>
    </dxf>
    <dxf>
      <fill>
        <patternFill>
          <bgColor theme="3"/>
        </patternFill>
      </fill>
    </dxf>
    <dxf>
      <border diagonalUp="1"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  <diagonal style="double">
          <color auto="1"/>
        </diagonal>
      </border>
    </dxf>
    <dxf>
      <font>
        <b/>
        <i val="0"/>
      </font>
      <border>
        <top style="thin">
          <color auto="1"/>
        </top>
      </border>
    </dxf>
    <dxf>
      <fill>
        <patternFill>
          <bgColor theme="3"/>
        </patternFill>
      </fill>
    </dxf>
    <dxf>
      <border diagonalUp="1"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  <diagonal style="double">
          <color auto="1"/>
        </diagonal>
      </border>
    </dxf>
    <dxf>
      <font>
        <color theme="3"/>
      </font>
    </dxf>
  </dxfs>
  <tableStyles count="10" defaultTableStyle="TableStyleMedium2" defaultPivotStyle="PivotStyleLight16">
    <tableStyle name="Estilo de Tabela 1" pivot="0" count="1" xr9:uid="{AB3D58DD-E552-4E96-A189-8E81F1F06C4A}">
      <tableStyleElement type="headerRow" dxfId="22"/>
    </tableStyle>
    <tableStyle name="Estilo de Tabela 1 2" pivot="0" count="3" xr9:uid="{79B69B66-1248-4272-9659-94536654CB07}">
      <tableStyleElement type="wholeTable" dxfId="21"/>
      <tableStyleElement type="headerRow" dxfId="20"/>
      <tableStyleElement type="totalRow" dxfId="19"/>
    </tableStyle>
    <tableStyle name="Estilo de Tabela 1 3" pivot="0" count="3" xr9:uid="{15D0A042-5B8E-4789-ACD0-3984EA8D551D}">
      <tableStyleElement type="wholeTable" dxfId="18"/>
      <tableStyleElement type="headerRow" dxfId="17"/>
      <tableStyleElement type="totalRow" dxfId="16"/>
    </tableStyle>
    <tableStyle name="Padrão" pivot="0" count="1" xr9:uid="{4FD89E3C-D2E1-44C3-9B7F-95478239BDE1}">
      <tableStyleElement type="headerRow" dxfId="15"/>
    </tableStyle>
    <tableStyle name="Padrão 2" pivot="0" count="2" xr9:uid="{F7BA4B9A-BDA6-4917-BCB5-41EED63D8987}">
      <tableStyleElement type="wholeTable" dxfId="14"/>
      <tableStyleElement type="headerRow" dxfId="13"/>
    </tableStyle>
    <tableStyle name="Padrão 3" pivot="0" count="2" xr9:uid="{14A902F9-7447-4E76-BB32-411A488DE9CC}">
      <tableStyleElement type="wholeTable" dxfId="12"/>
      <tableStyleElement type="headerRow" dxfId="11"/>
    </tableStyle>
    <tableStyle name="Padrão 4" pivot="0" count="2" xr9:uid="{0A01D6E2-F1D7-492A-AB51-E52F7E068EB0}">
      <tableStyleElement type="wholeTable" dxfId="10"/>
      <tableStyleElement type="headerRow" dxfId="9"/>
    </tableStyle>
    <tableStyle name="Padrão 5" pivot="0" count="2" xr9:uid="{7F48776F-FAC2-4F28-9832-9244EC36EC17}">
      <tableStyleElement type="wholeTable" dxfId="8"/>
      <tableStyleElement type="headerRow" dxfId="7"/>
    </tableStyle>
    <tableStyle name="Padrão 6" pivot="0" count="2" xr9:uid="{F3815ED5-A9C7-4637-B3D4-000788B0B90F}">
      <tableStyleElement type="wholeTable" dxfId="6"/>
      <tableStyleElement type="headerRow" dxfId="5"/>
    </tableStyle>
    <tableStyle name="Padrão 7" pivot="0" count="2" xr9:uid="{B9C97F0E-C6BD-487C-8BF5-396B9AC68F78}">
      <tableStyleElement type="wholeTable" dxfId="4"/>
      <tableStyleElement type="headerRow" dxfId="3"/>
    </tableStyle>
  </tableStyles>
  <colors>
    <mruColors>
      <color rgb="FF08296C"/>
      <color rgb="FFFFCB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199889</xdr:colOff>
      <xdr:row>0</xdr:row>
      <xdr:rowOff>477606</xdr:rowOff>
    </xdr:from>
    <xdr:ext cx="5524417" cy="4255368"/>
    <xdr:pic>
      <xdr:nvPicPr>
        <xdr:cNvPr id="6" name="Imagem 5">
          <a:extLst>
            <a:ext uri="{FF2B5EF4-FFF2-40B4-BE49-F238E27FC236}">
              <a16:creationId xmlns:a16="http://schemas.microsoft.com/office/drawing/2014/main" id="{85A09740-9A1E-4D28-80E6-304073D3D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689" y="477606"/>
          <a:ext cx="5521242" cy="4255368"/>
        </a:xfrm>
        <a:prstGeom prst="rect">
          <a:avLst/>
        </a:prstGeom>
      </xdr:spPr>
    </xdr:pic>
    <xdr:clientData/>
  </xdr:oneCellAnchor>
  <xdr:oneCellAnchor>
    <xdr:from>
      <xdr:col>1</xdr:col>
      <xdr:colOff>503822</xdr:colOff>
      <xdr:row>1</xdr:row>
      <xdr:rowOff>102197</xdr:rowOff>
    </xdr:from>
    <xdr:ext cx="5221110" cy="1094274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66460F9E-1602-45A0-93F1-2573E47F6987}"/>
            </a:ext>
          </a:extLst>
        </xdr:cNvPr>
        <xdr:cNvSpPr txBox="1"/>
      </xdr:nvSpPr>
      <xdr:spPr>
        <a:xfrm>
          <a:off x="648602" y="727037"/>
          <a:ext cx="5221110" cy="1094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32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Demonstrativo Mensal da Conta</a:t>
          </a:r>
          <a:r>
            <a:rPr lang="pt-BR" sz="3200" b="0" i="0" baseline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 Bandeiras</a:t>
          </a:r>
          <a:endParaRPr lang="pt-BR" sz="3200" b="0" i="0">
            <a:solidFill>
              <a:srgbClr val="06038D"/>
            </a:solidFill>
            <a:latin typeface="Calibri Light" panose="020F0302020204030204" pitchFamily="34" charset="0"/>
            <a:ea typeface="Verdana" panose="020B0604030504040204" pitchFamily="34" charset="0"/>
            <a:cs typeface="Calibri Light" panose="020F0302020204030204" pitchFamily="34" charset="0"/>
          </a:endParaRPr>
        </a:p>
      </xdr:txBody>
    </xdr:sp>
    <xdr:clientData/>
  </xdr:oneCellAnchor>
  <xdr:oneCellAnchor>
    <xdr:from>
      <xdr:col>1</xdr:col>
      <xdr:colOff>531880</xdr:colOff>
      <xdr:row>5</xdr:row>
      <xdr:rowOff>173675</xdr:rowOff>
    </xdr:from>
    <xdr:ext cx="4948855" cy="937757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818AD3BF-439E-4CC1-9653-FAB772BBB4D0}"/>
            </a:ext>
          </a:extLst>
        </xdr:cNvPr>
        <xdr:cNvSpPr txBox="1"/>
      </xdr:nvSpPr>
      <xdr:spPr>
        <a:xfrm>
          <a:off x="676660" y="2223455"/>
          <a:ext cx="4948855" cy="937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Gerência/Área: 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Gerencia de Contas Setoriais - SGCS</a:t>
          </a:r>
        </a:p>
        <a:p>
          <a:r>
            <a:rPr lang="pt-BR" sz="1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Autor: 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Mariana</a:t>
          </a:r>
          <a:r>
            <a:rPr lang="pt-BR" sz="1800" b="0" i="0" baseline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 Zucchi / Kauane de Araujo</a:t>
          </a:r>
          <a:endParaRPr lang="pt-BR" sz="1800" b="0" i="0">
            <a:solidFill>
              <a:srgbClr val="4C4C4C"/>
            </a:solidFill>
            <a:latin typeface="Calibri Light" panose="020F0302020204030204" pitchFamily="34" charset="0"/>
            <a:ea typeface="Verdana" panose="020B0604030504040204" pitchFamily="34" charset="0"/>
            <a:cs typeface="Calibri Light" panose="020F0302020204030204" pitchFamily="34" charset="0"/>
          </a:endParaRPr>
        </a:p>
        <a:p>
          <a:r>
            <a:rPr lang="pt-BR" sz="1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Data: 09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/08/2024</a:t>
          </a:r>
        </a:p>
      </xdr:txBody>
    </xdr:sp>
    <xdr:clientData/>
  </xdr:oneCellAnchor>
  <xdr:oneCellAnchor>
    <xdr:from>
      <xdr:col>5</xdr:col>
      <xdr:colOff>505667</xdr:colOff>
      <xdr:row>8</xdr:row>
      <xdr:rowOff>208192</xdr:rowOff>
    </xdr:from>
    <xdr:ext cx="5250608" cy="2449283"/>
    <xdr:pic>
      <xdr:nvPicPr>
        <xdr:cNvPr id="9" name="Imagem 8">
          <a:extLst>
            <a:ext uri="{FF2B5EF4-FFF2-40B4-BE49-F238E27FC236}">
              <a16:creationId xmlns:a16="http://schemas.microsoft.com/office/drawing/2014/main" id="{6329CF14-BCB8-4493-969D-43507FDA4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04617" y="3281592"/>
          <a:ext cx="5247433" cy="2454302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1131147</xdr:colOff>
      <xdr:row>3</xdr:row>
      <xdr:rowOff>12581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0CE30496-6E71-4134-9A26-ACD6055B9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3608" cy="3425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1131147</xdr:colOff>
      <xdr:row>3</xdr:row>
      <xdr:rowOff>57031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69730511-012D-4517-94A3-23AA42689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3608" cy="3870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1134322</xdr:colOff>
      <xdr:row>3</xdr:row>
      <xdr:rowOff>9406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D5DBF9D0-35DE-4F4C-82FF-901209D10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3939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1134322</xdr:colOff>
      <xdr:row>3</xdr:row>
      <xdr:rowOff>57031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00D07F5F-C846-40DF-B122-7D6001DBF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8701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1134322</xdr:colOff>
      <xdr:row>3</xdr:row>
      <xdr:rowOff>9406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3D0ACA6F-520A-42FE-BAF0-FCE5145A3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3939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1131147</xdr:colOff>
      <xdr:row>3</xdr:row>
      <xdr:rowOff>57031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945EAA08-F191-4817-8523-58B8A2083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3608" cy="3870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178593</xdr:colOff>
      <xdr:row>1</xdr:row>
      <xdr:rowOff>95250</xdr:rowOff>
    </xdr:from>
    <xdr:to>
      <xdr:col>2</xdr:col>
      <xdr:colOff>631227</xdr:colOff>
      <xdr:row>4</xdr:row>
      <xdr:rowOff>30853</xdr:rowOff>
    </xdr:to>
    <xdr:pic>
      <xdr:nvPicPr>
        <xdr:cNvPr id="3" name="Imagem 2" descr="Logotipo&#10;&#10;Descrição gerada automaticamente">
          <a:extLst>
            <a:ext uri="{FF2B5EF4-FFF2-40B4-BE49-F238E27FC236}">
              <a16:creationId xmlns:a16="http://schemas.microsoft.com/office/drawing/2014/main" id="{D6B3EDAC-3F64-6317-F5B6-47235822B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6" y="273844"/>
          <a:ext cx="1667071" cy="6229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1134322</xdr:colOff>
      <xdr:row>3</xdr:row>
      <xdr:rowOff>57031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678B3E3E-772C-44AC-815B-145B1C78B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870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187539</xdr:colOff>
      <xdr:row>1</xdr:row>
      <xdr:rowOff>165313</xdr:rowOff>
    </xdr:from>
    <xdr:ext cx="946783" cy="389134"/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A6295671-B49F-4828-9CD4-92C756D89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8913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1134322</xdr:colOff>
      <xdr:row>3</xdr:row>
      <xdr:rowOff>57031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B3ABB156-CF9C-4834-96D9-1FA38CA1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870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1134322</xdr:colOff>
      <xdr:row>3</xdr:row>
      <xdr:rowOff>57031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A01DAE2C-B69F-4821-BBED-221ACAAC4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870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1134322</xdr:colOff>
      <xdr:row>3</xdr:row>
      <xdr:rowOff>9406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254E4FD2-35A7-48DA-AAF3-825D0BDBD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393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1131147</xdr:colOff>
      <xdr:row>3</xdr:row>
      <xdr:rowOff>57031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2F32AE80-28BC-4C03-A996-D0F1E77D5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3608" cy="3870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1134322</xdr:colOff>
      <xdr:row>3</xdr:row>
      <xdr:rowOff>9406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4406F2E1-D002-4D86-838D-0AAADC585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393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GCON\01%20-%20Liquida&#231;&#227;o%20Financeira\0%20-%20LIQUIDA&#199;&#213;ES%20DO%20MERCADO\9%20-%20CONTA%20BANDEIRAS\2024\04%20-%20Abril\Liquida&#231;&#227;o%20Bandeiras%20042024.xlsm" TargetMode="External"/><Relationship Id="rId1" Type="http://schemas.openxmlformats.org/officeDocument/2006/relationships/externalLinkPath" Target="/GCON/01%20-%20Liquida&#231;&#227;o%20Financeira/0%20-%20LIQUIDA&#199;&#213;ES%20DO%20MERCADO/9%20-%20CONTA%20BANDEIRAS/2024/04%20-%20Abril/Liquida&#231;&#227;o%20Bandeiras%20042024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GCSE\GERCS%20-%20CONTAS%20SETORIAIS\CONTA%20BANDEIRAS\1.%20Opera&#231;&#227;o%20Bandeiras\Liquida&#231;&#227;o%20CCRBT\2024\6.%20junho24\6.%20bandeirasabr24\liquida&#231;&#227;o%20bandeiras%20-%20042024%20-%20final.xlsx" TargetMode="External"/><Relationship Id="rId1" Type="http://schemas.openxmlformats.org/officeDocument/2006/relationships/externalLinkPath" Target="/GCSE/GERCS%20-%20CONTAS%20SETORIAIS/CONTA%20BANDEIRAS/1.%20Opera&#231;&#227;o%20Bandeiras/Liquida&#231;&#227;o%20CCRBT/2024/6.%20junho24/6.%20bandeirasabr24/liquida&#231;&#227;o%20bandeiras%20-%20042024%20-%20final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GCON\01%20-%20Liquida&#231;&#227;o%20Financeira\0%20-%20LIQUIDA&#199;&#213;ES%20DO%20MERCADO\9%20-%20CONTA%20BANDEIRAS\2024\07%20-%20Julho\Liquida&#231;&#227;o%20Bandeiras%20072024.xlsm" TargetMode="External"/><Relationship Id="rId1" Type="http://schemas.openxmlformats.org/officeDocument/2006/relationships/externalLinkPath" Target="/GCON/01%20-%20Liquida&#231;&#227;o%20Financeira/0%20-%20LIQUIDA&#199;&#213;ES%20DO%20MERCADO/9%20-%20CONTA%20BANDEIRAS/2024/07%20-%20Julho/Liquida&#231;&#227;o%20Bandeiras%20072024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asilva\Downloads\Liquida&#231;&#227;o%20Bandeiras%20082024.xlsm" TargetMode="External"/><Relationship Id="rId1" Type="http://schemas.openxmlformats.org/officeDocument/2006/relationships/externalLinkPath" Target="file:///C:\Users\kasilva\Downloads\Liquida&#231;&#227;o%20Bandeiras%2008202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évia"/>
      <sheetName val="Lista"/>
      <sheetName val="Débito"/>
      <sheetName val="Crédito"/>
      <sheetName val="Chamado Pré"/>
      <sheetName val="Chamado Pós"/>
      <sheetName val="DADOS"/>
      <sheetName val="Validação Painel Liquidação"/>
    </sheetNames>
    <sheetDataSet>
      <sheetData sheetId="0">
        <row r="3">
          <cell r="C3">
            <v>2024</v>
          </cell>
        </row>
        <row r="4">
          <cell r="C4" t="str">
            <v>abril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ébito"/>
      <sheetName val="Crédito"/>
    </sheetNames>
    <sheetDataSet>
      <sheetData sheetId="0">
        <row r="9">
          <cell r="C9">
            <v>935.75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évia"/>
      <sheetName val="Lista"/>
      <sheetName val="Débito"/>
      <sheetName val="Crédito"/>
      <sheetName val="Chamado Pré"/>
      <sheetName val="Chamado Pós"/>
      <sheetName val="DADOS"/>
      <sheetName val="Validação Painel Liquidação"/>
    </sheetNames>
    <sheetDataSet>
      <sheetData sheetId="0">
        <row r="3">
          <cell r="C3">
            <v>2024</v>
          </cell>
        </row>
        <row r="4">
          <cell r="C4" t="str">
            <v>julho</v>
          </cell>
        </row>
      </sheetData>
      <sheetData sheetId="1"/>
      <sheetData sheetId="2">
        <row r="9">
          <cell r="C9">
            <v>62378876.160000004</v>
          </cell>
        </row>
      </sheetData>
      <sheetData sheetId="3"/>
      <sheetData sheetId="4"/>
      <sheetData sheetId="5"/>
      <sheetData sheetId="6">
        <row r="1">
          <cell r="D1" t="str">
            <v xml:space="preserve">CNPJ </v>
          </cell>
        </row>
      </sheetData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évia"/>
      <sheetName val="Lista"/>
      <sheetName val="Débito"/>
      <sheetName val="Crédito"/>
      <sheetName val="Chamado Pré"/>
      <sheetName val="Chamado Pós"/>
      <sheetName val="DADOS"/>
      <sheetName val="Validação Painel Liquidação"/>
    </sheetNames>
    <sheetDataSet>
      <sheetData sheetId="0">
        <row r="3">
          <cell r="C3">
            <v>2024</v>
          </cell>
        </row>
        <row r="4">
          <cell r="C4" t="str">
            <v>agosto</v>
          </cell>
        </row>
      </sheetData>
      <sheetData sheetId="1"/>
      <sheetData sheetId="2">
        <row r="9">
          <cell r="C9">
            <v>52467498.869999997</v>
          </cell>
        </row>
      </sheetData>
      <sheetData sheetId="3"/>
      <sheetData sheetId="4"/>
      <sheetData sheetId="5"/>
      <sheetData sheetId="6">
        <row r="1">
          <cell r="D1" t="str">
            <v xml:space="preserve">CNPJ </v>
          </cell>
          <cell r="J1" t="str">
            <v xml:space="preserve">Liquidado </v>
          </cell>
        </row>
        <row r="2">
          <cell r="D2">
            <v>9364804000144</v>
          </cell>
          <cell r="J2">
            <v>0</v>
          </cell>
        </row>
        <row r="3">
          <cell r="D3">
            <v>85318640000105</v>
          </cell>
          <cell r="J3">
            <v>0</v>
          </cell>
        </row>
        <row r="4">
          <cell r="D4">
            <v>27707397000102</v>
          </cell>
          <cell r="J4">
            <v>0</v>
          </cell>
        </row>
        <row r="5">
          <cell r="D5">
            <v>15743303000171</v>
          </cell>
          <cell r="J5">
            <v>35436257.829999998</v>
          </cell>
        </row>
        <row r="6">
          <cell r="D6">
            <v>33000167000101</v>
          </cell>
          <cell r="J6">
            <v>13455816.439999999</v>
          </cell>
        </row>
        <row r="7">
          <cell r="D7">
            <v>14578002000177</v>
          </cell>
          <cell r="J7">
            <v>2159145.64</v>
          </cell>
        </row>
        <row r="8">
          <cell r="D8">
            <v>4739720000124</v>
          </cell>
          <cell r="J8">
            <v>988325.58</v>
          </cell>
        </row>
        <row r="9">
          <cell r="D9">
            <v>23857764000101</v>
          </cell>
          <cell r="J9">
            <v>399476.99</v>
          </cell>
        </row>
        <row r="10">
          <cell r="D10">
            <v>83646653000170</v>
          </cell>
          <cell r="J10">
            <v>5618.05</v>
          </cell>
        </row>
        <row r="11">
          <cell r="D11">
            <v>87776043000141</v>
          </cell>
          <cell r="J11">
            <v>3383.41</v>
          </cell>
        </row>
        <row r="12">
          <cell r="D12">
            <v>86533346000170</v>
          </cell>
          <cell r="J12">
            <v>3088.3</v>
          </cell>
        </row>
        <row r="13">
          <cell r="D13">
            <v>82574864000181</v>
          </cell>
          <cell r="J13">
            <v>2597.25</v>
          </cell>
        </row>
        <row r="14">
          <cell r="D14">
            <v>46598678000119</v>
          </cell>
          <cell r="J14">
            <v>2570.6</v>
          </cell>
        </row>
        <row r="15">
          <cell r="D15">
            <v>86532348000145</v>
          </cell>
          <cell r="J15">
            <v>2400.7399999999998</v>
          </cell>
        </row>
        <row r="16">
          <cell r="D16">
            <v>86301124000122</v>
          </cell>
          <cell r="J16">
            <v>1477.9</v>
          </cell>
        </row>
        <row r="17">
          <cell r="D17">
            <v>87462750000163</v>
          </cell>
          <cell r="J17">
            <v>1323.95</v>
          </cell>
        </row>
        <row r="18">
          <cell r="D18">
            <v>52548732000114</v>
          </cell>
          <cell r="J18">
            <v>971.07</v>
          </cell>
        </row>
        <row r="19">
          <cell r="D19">
            <v>75826404000138</v>
          </cell>
          <cell r="J19">
            <v>879.82</v>
          </cell>
        </row>
        <row r="20">
          <cell r="D20">
            <v>28610236000169</v>
          </cell>
          <cell r="J20">
            <v>799.96</v>
          </cell>
        </row>
        <row r="21">
          <cell r="D21">
            <v>31465487000101</v>
          </cell>
          <cell r="J21">
            <v>750.76</v>
          </cell>
        </row>
        <row r="22">
          <cell r="D22">
            <v>57384943000182</v>
          </cell>
          <cell r="J22">
            <v>599.87</v>
          </cell>
        </row>
        <row r="23">
          <cell r="D23">
            <v>30460297000139</v>
          </cell>
          <cell r="J23">
            <v>513.76</v>
          </cell>
        </row>
        <row r="24">
          <cell r="D24">
            <v>13107842000199</v>
          </cell>
          <cell r="J24">
            <v>485.23</v>
          </cell>
        </row>
        <row r="25">
          <cell r="D25">
            <v>50105865000190</v>
          </cell>
          <cell r="J25">
            <v>375.33</v>
          </cell>
        </row>
        <row r="26">
          <cell r="D26">
            <v>88022918000182</v>
          </cell>
          <cell r="J26">
            <v>367.08</v>
          </cell>
        </row>
        <row r="27">
          <cell r="D27">
            <v>76583962000182</v>
          </cell>
          <cell r="J27">
            <v>273.31</v>
          </cell>
        </row>
      </sheetData>
      <sheetData sheetId="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riana Rosa Santos" id="{E4891434-C9D7-48B0-8F35-7D1775B00E0A}" userId="S::mrsantos@ccee.org.br::edcce0fa-08a0-4b75-bfa9-78d42313464d" providerId="AD"/>
</personList>
</file>

<file path=xl/theme/theme1.xml><?xml version="1.0" encoding="utf-8"?>
<a:theme xmlns:a="http://schemas.openxmlformats.org/drawingml/2006/main" name="TemaCCEE1">
  <a:themeElements>
    <a:clrScheme name="Personalizada 1">
      <a:dk1>
        <a:srgbClr val="4C4C4C"/>
      </a:dk1>
      <a:lt1>
        <a:sysClr val="window" lastClr="FFFFFF"/>
      </a:lt1>
      <a:dk2>
        <a:srgbClr val="000C4C"/>
      </a:dk2>
      <a:lt2>
        <a:srgbClr val="B8DDE1"/>
      </a:lt2>
      <a:accent1>
        <a:srgbClr val="06038D"/>
      </a:accent1>
      <a:accent2>
        <a:srgbClr val="B8DDE1"/>
      </a:accent2>
      <a:accent3>
        <a:srgbClr val="000C4C"/>
      </a:accent3>
      <a:accent4>
        <a:srgbClr val="FFFFFF"/>
      </a:accent4>
      <a:accent5>
        <a:srgbClr val="4C4C4C"/>
      </a:accent5>
      <a:accent6>
        <a:srgbClr val="002060"/>
      </a:accent6>
      <a:hlink>
        <a:srgbClr val="4C4C4C"/>
      </a:hlink>
      <a:folHlink>
        <a:srgbClr val="00FFFF"/>
      </a:folHlink>
    </a:clrScheme>
    <a:fontScheme name="CCEE-fonte">
      <a:majorFont>
        <a:latin typeface="Inter Black"/>
        <a:ea typeface=""/>
        <a:cs typeface=""/>
      </a:majorFont>
      <a:minorFont>
        <a:latin typeface="Inter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BBCD1644-9101-41D7-BB9B-05DF0789AEF8}">
    <text>Apenas na liquidação referência janeiro (mês civil março)</text>
  </threadedComment>
  <threadedComment ref="C10" dT="2023-03-31T22:00:51.14" personId="{E4891434-C9D7-48B0-8F35-7D1775B00E0A}" id="{3EA4E85D-7B31-44D3-86D1-2A041E6B2810}">
    <text>Valor informado no arquivo excel enviado pela ANEEL, anexo II</text>
  </threadedComment>
  <threadedComment ref="C11" dT="2023-03-31T22:00:25.79" personId="{E4891434-C9D7-48B0-8F35-7D1775B00E0A}" id="{0FD4DE97-A1D8-4D0D-BC36-2CB3061EE9DA}">
    <text xml:space="preserve">Valor arrecadado no evento do prêmio mais recente
</text>
  </threadedComment>
  <threadedComment ref="D11" dT="2024-03-05T10:16:51.49" personId="{E4891434-C9D7-48B0-8F35-7D1775B00E0A}" id="{6166BBD4-F49E-4CED-926E-84D96260464F}">
    <text xml:space="preserve">Inadimplência agente RBE
Valor despacho                                    81.810.879,13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6615DF10-26AB-4EE0-AEAD-AB6EA824F55C}">
    <text>Apenas na liquidação referência janeiro (mês civil março)</text>
  </threadedComment>
  <threadedComment ref="C10" dT="2023-03-31T22:00:51.14" personId="{E4891434-C9D7-48B0-8F35-7D1775B00E0A}" id="{F22FD047-D4B4-4F53-8FDC-8B2C715C580F}">
    <text>Valor informado no arquivo excel enviado pela ANEEL, anexo II</text>
  </threadedComment>
  <threadedComment ref="C11" dT="2023-03-31T22:00:25.79" personId="{E4891434-C9D7-48B0-8F35-7D1775B00E0A}" id="{E009E29F-326F-4C87-8693-A584FDFCCAF7}">
    <text xml:space="preserve">Valor arrecadado no evento do prêmio mais recente
</text>
  </threadedComment>
  <threadedComment ref="D11" dT="2024-03-05T10:16:51.49" personId="{E4891434-C9D7-48B0-8F35-7D1775B00E0A}" id="{6EB62A13-54E7-477E-9224-14E6F6CD48C6}">
    <text xml:space="preserve">Inadimplência agente RBE
Valor despacho                                    81.810.879,13 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8CCF9A56-2585-41B3-A02A-5EE17BC2FB0B}">
    <text>Apenas na liquidação referência janeiro (mês civil março)</text>
  </threadedComment>
  <threadedComment ref="C10" dT="2023-03-31T22:00:51.14" personId="{E4891434-C9D7-48B0-8F35-7D1775B00E0A}" id="{05CEC423-3184-4A9D-9D4D-26F59D1558D1}">
    <text>Valor informado no arquivo excel enviado pela ANEEL, anexo II</text>
  </threadedComment>
  <threadedComment ref="C11" dT="2023-03-31T22:00:25.79" personId="{E4891434-C9D7-48B0-8F35-7D1775B00E0A}" id="{030ED262-C489-46CA-AB6F-185BBE00A98C}">
    <text xml:space="preserve">Valor arrecadado no evento do prêmio mais recente
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222A80E7-F1D2-47FA-954B-49B0FDF7C5E6}">
    <text>Apenas na liquidação referência janeiro (mês civil março)</text>
  </threadedComment>
  <threadedComment ref="C10" dT="2023-03-31T22:00:51.14" personId="{E4891434-C9D7-48B0-8F35-7D1775B00E0A}" id="{7AA97275-4DD9-4D0F-904F-11BC8390F7D0}">
    <text>Valor informado no arquivo excel enviado pela ANEEL, anexo II</text>
  </threadedComment>
  <threadedComment ref="C11" dT="2023-03-31T22:00:25.79" personId="{E4891434-C9D7-48B0-8F35-7D1775B00E0A}" id="{C88FC45E-757E-4742-9DD9-1EB32BCDB0AF}">
    <text xml:space="preserve">Valor arrecadado no evento do prêmio mais recente
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BC626C35-8C6D-441D-BD4F-E08DE431FBC0}">
    <text>Apenas na liquidação referência janeiro (mês civil março)</text>
  </threadedComment>
  <threadedComment ref="C10" dT="2023-03-31T22:00:51.14" personId="{E4891434-C9D7-48B0-8F35-7D1775B00E0A}" id="{EDF6C620-8BC8-4690-B8D0-C851619D0D87}">
    <text>Valor informado no arquivo excel enviado pela ANEEL, anexo II</text>
  </threadedComment>
  <threadedComment ref="C11" dT="2023-03-31T22:00:25.79" personId="{E4891434-C9D7-48B0-8F35-7D1775B00E0A}" id="{85E2E7BB-295B-45AC-9AB0-263B5111CAB3}">
    <text xml:space="preserve">Valor arrecadado no evento do prêmio mais recente
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440827B9-7491-4D6D-8583-B91F7528B270}">
    <text>Apenas na liquidação referência janeiro (mês civil março)</text>
  </threadedComment>
  <threadedComment ref="C10" dT="2023-03-31T22:00:51.14" personId="{E4891434-C9D7-48B0-8F35-7D1775B00E0A}" id="{784A3767-7C44-430F-83CA-B3DC7E2D9CBB}">
    <text>Valor informado no arquivo excel enviado pela ANEEL, anexo II</text>
  </threadedComment>
  <threadedComment ref="C11" dT="2023-03-31T22:00:25.79" personId="{E4891434-C9D7-48B0-8F35-7D1775B00E0A}" id="{951A7228-72E2-4648-8102-C12776A79A9F}">
    <text xml:space="preserve">Valor arrecadado no evento do prêmio mais recente
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2AE9377B-88DB-4054-B16D-6C4B71EAB5E1}">
    <text>Apenas na liquidação referência janeiro (mês civil março)</text>
  </threadedComment>
  <threadedComment ref="C10" dT="2023-03-31T22:00:51.14" personId="{E4891434-C9D7-48B0-8F35-7D1775B00E0A}" id="{33F9C938-13C2-400D-98B8-F9655AB30EB1}">
    <text>Valor informado no arquivo excel enviado pela ANEEL, anexo II</text>
  </threadedComment>
  <threadedComment ref="C11" dT="2023-03-31T22:00:25.79" personId="{E4891434-C9D7-48B0-8F35-7D1775B00E0A}" id="{E771C0EB-02CE-4172-8CDA-73C07B1AA47D}">
    <text xml:space="preserve">Valor arrecadado no evento do prêmio mais recente
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E1D3AB9A-4CB9-4862-9300-87461F0136EB}">
    <text>Apenas na liquidação referência janeiro (mês civil março)</text>
  </threadedComment>
  <threadedComment ref="C10" dT="2023-03-31T22:00:51.14" personId="{E4891434-C9D7-48B0-8F35-7D1775B00E0A}" id="{0B8695AB-FF97-4E97-8E68-3CCCBEC1FC18}">
    <text>Valor informado no arquivo excel enviado pela ANEEL, anexo II</text>
  </threadedComment>
  <threadedComment ref="C11" dT="2023-03-31T22:00:25.79" personId="{E4891434-C9D7-48B0-8F35-7D1775B00E0A}" id="{F94F295F-B74E-4B40-B93E-F43BF0404556}">
    <text xml:space="preserve">Valor arrecadado no evento do prêmio mais recente
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microsoft.com/office/2017/10/relationships/threadedComment" Target="../threadedComments/threadedComment6.xml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microsoft.com/office/2017/10/relationships/threadedComment" Target="../threadedComments/threadedComment7.xml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microsoft.com/office/2017/10/relationships/threadedComment" Target="../threadedComments/threadedComment8.xml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XFD20"/>
  <sheetViews>
    <sheetView showGridLines="0" zoomScaleSheetLayoutView="100" zoomScalePageLayoutView="82" workbookViewId="0">
      <selection activeCell="H7" sqref="H7"/>
    </sheetView>
  </sheetViews>
  <sheetFormatPr defaultColWidth="0" defaultRowHeight="0" customHeight="1" zeroHeight="1"/>
  <cols>
    <col min="1" max="1" width="1.875" style="36" customWidth="1"/>
    <col min="2" max="2" width="12.375" style="36" customWidth="1"/>
    <col min="3" max="3" width="15.25" style="36" customWidth="1"/>
    <col min="4" max="4" width="10.875" style="36" customWidth="1"/>
    <col min="5" max="5" width="8" style="36" customWidth="1"/>
    <col min="6" max="6" width="17.875" style="36" customWidth="1"/>
    <col min="7" max="7" width="12.375" style="36" customWidth="1"/>
    <col min="8" max="9" width="6.875" style="36" customWidth="1"/>
    <col min="10" max="10" width="6.625" style="36" customWidth="1"/>
    <col min="11" max="12" width="6.875" style="36" customWidth="1"/>
    <col min="13" max="13" width="10.25" style="36" hidden="1" customWidth="1"/>
    <col min="14" max="16383" width="6.875" style="36" hidden="1"/>
    <col min="16384" max="16384" width="10.875" style="36" customWidth="1"/>
  </cols>
  <sheetData>
    <row r="1" spans="1:13 16384:16384" s="19" customFormat="1" ht="49.5" customHeight="1">
      <c r="XFD1" s="36"/>
    </row>
    <row r="2" spans="1:13 16384:16384" s="19" customFormat="1" ht="29.25" customHeight="1">
      <c r="E2" s="20"/>
      <c r="F2" s="20"/>
      <c r="G2" s="20"/>
      <c r="H2" s="20"/>
      <c r="J2" s="20"/>
      <c r="K2" s="20"/>
      <c r="L2" s="20"/>
      <c r="M2" s="20"/>
      <c r="XFD2" s="36"/>
    </row>
    <row r="3" spans="1:13 16384:16384" s="19" customFormat="1" ht="36.75" customHeight="1">
      <c r="D3" s="21"/>
      <c r="E3" s="22"/>
      <c r="F3" s="23"/>
      <c r="G3" s="23"/>
      <c r="H3" s="23"/>
      <c r="I3" s="23"/>
      <c r="J3" s="23"/>
      <c r="K3" s="24"/>
      <c r="L3" s="20"/>
      <c r="M3" s="20"/>
      <c r="XFD3" s="36"/>
    </row>
    <row r="4" spans="1:13 16384:16384" s="19" customFormat="1" ht="12" customHeight="1">
      <c r="E4" s="22"/>
      <c r="F4" s="23"/>
      <c r="G4" s="23"/>
      <c r="H4" s="23"/>
      <c r="I4" s="23"/>
      <c r="J4" s="23"/>
      <c r="K4" s="24"/>
      <c r="XFD4" s="36"/>
    </row>
    <row r="5" spans="1:13 16384:16384" s="19" customFormat="1" ht="35.1" customHeight="1">
      <c r="C5" s="25"/>
      <c r="D5" s="26"/>
      <c r="E5" s="26"/>
      <c r="F5" s="26"/>
      <c r="G5" s="26"/>
      <c r="H5" s="26"/>
      <c r="I5" s="26"/>
      <c r="J5" s="26"/>
      <c r="K5" s="27"/>
      <c r="XFD5" s="36"/>
    </row>
    <row r="6" spans="1:13 16384:16384" s="19" customFormat="1" ht="33.950000000000003" customHeight="1">
      <c r="A6" s="28"/>
      <c r="C6" s="29"/>
      <c r="D6" s="174"/>
      <c r="E6" s="174"/>
      <c r="F6" s="174"/>
      <c r="G6" s="30"/>
      <c r="H6" s="29"/>
      <c r="I6" s="174"/>
      <c r="J6" s="174"/>
      <c r="K6" s="174"/>
      <c r="XFD6" s="36"/>
    </row>
    <row r="7" spans="1:13 16384:16384" s="19" customFormat="1" ht="18" customHeight="1">
      <c r="A7" s="28"/>
      <c r="C7" s="29"/>
      <c r="D7" s="175"/>
      <c r="E7" s="175"/>
      <c r="F7" s="175"/>
      <c r="G7" s="175"/>
      <c r="H7" s="29"/>
      <c r="I7" s="175"/>
      <c r="J7" s="175"/>
      <c r="K7" s="175"/>
      <c r="XFD7" s="36"/>
    </row>
    <row r="8" spans="1:13 16384:16384" s="31" customFormat="1" ht="27.95" customHeight="1">
      <c r="XFD8" s="62"/>
    </row>
    <row r="9" spans="1:13 16384:16384" s="19" customFormat="1" ht="27.95" customHeight="1">
      <c r="XFD9" s="36"/>
    </row>
    <row r="10" spans="1:13 16384:16384" s="19" customFormat="1" ht="27.95" customHeight="1">
      <c r="C10" s="171"/>
      <c r="D10" s="32"/>
      <c r="E10" s="32"/>
      <c r="F10" s="32"/>
      <c r="G10" s="173"/>
      <c r="H10" s="173"/>
      <c r="I10" s="173"/>
      <c r="J10" s="173"/>
      <c r="K10" s="173"/>
      <c r="XFD10" s="36"/>
    </row>
    <row r="11" spans="1:13 16384:16384" s="19" customFormat="1" ht="30.75" customHeight="1">
      <c r="C11" s="171"/>
      <c r="D11" s="33"/>
      <c r="E11" s="34"/>
      <c r="F11" s="35"/>
      <c r="G11" s="172"/>
      <c r="H11" s="172"/>
      <c r="I11" s="172"/>
      <c r="J11" s="172"/>
      <c r="K11" s="172"/>
      <c r="XFD11" s="36"/>
    </row>
    <row r="12" spans="1:13 16384:16384" s="19" customFormat="1" ht="30.75" customHeight="1">
      <c r="C12" s="171"/>
      <c r="D12" s="33"/>
      <c r="E12" s="34"/>
      <c r="F12" s="35"/>
      <c r="G12" s="172"/>
      <c r="H12" s="172"/>
      <c r="I12" s="172"/>
      <c r="J12" s="172"/>
      <c r="K12" s="172"/>
      <c r="XFD12" s="36"/>
    </row>
    <row r="13" spans="1:13 16384:16384" s="19" customFormat="1" ht="30.75" customHeight="1">
      <c r="C13" s="171"/>
      <c r="D13" s="33"/>
      <c r="E13" s="34"/>
      <c r="F13" s="35"/>
      <c r="G13" s="172"/>
      <c r="H13" s="172"/>
      <c r="I13" s="172"/>
      <c r="J13" s="172"/>
      <c r="K13" s="172"/>
    </row>
    <row r="14" spans="1:13 16384:16384" s="19" customFormat="1" ht="30.75" customHeight="1">
      <c r="C14" s="171"/>
      <c r="D14" s="33"/>
      <c r="E14" s="34"/>
      <c r="F14" s="35"/>
      <c r="G14" s="172"/>
      <c r="H14" s="172"/>
      <c r="I14" s="172"/>
      <c r="J14" s="172"/>
      <c r="K14" s="172"/>
    </row>
    <row r="15" spans="1:13 16384:16384" s="19" customFormat="1" ht="30.6" customHeight="1">
      <c r="C15" s="171"/>
      <c r="D15" s="33"/>
      <c r="E15" s="34"/>
      <c r="F15" s="35"/>
      <c r="G15" s="172"/>
      <c r="H15" s="172"/>
      <c r="I15" s="172"/>
      <c r="J15" s="172"/>
      <c r="K15" s="172"/>
    </row>
    <row r="20" ht="51.95" hidden="1" customHeight="1"/>
  </sheetData>
  <mergeCells count="11">
    <mergeCell ref="D6:F6"/>
    <mergeCell ref="I6:K6"/>
    <mergeCell ref="D7:G7"/>
    <mergeCell ref="I7:K7"/>
    <mergeCell ref="G11:K11"/>
    <mergeCell ref="C10:C15"/>
    <mergeCell ref="G12:K12"/>
    <mergeCell ref="G13:K13"/>
    <mergeCell ref="G14:K14"/>
    <mergeCell ref="G15:K15"/>
    <mergeCell ref="G10:K10"/>
  </mergeCells>
  <pageMargins left="0.25" right="0.25" top="0.75" bottom="0.75" header="0.3" footer="0.3"/>
  <pageSetup paperSize="9" scale="99" pageOrder="overThenDown" orientation="landscape" r:id="rId1"/>
  <headerFooter alignWithMargins="0">
    <oddFooter>&amp;C- uso restrito -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41BDE-1899-4440-8F35-75588D8E61A5}">
  <sheetPr>
    <pageSetUpPr fitToPage="1"/>
  </sheetPr>
  <dimension ref="A1:AA1048576"/>
  <sheetViews>
    <sheetView showGridLines="0" topLeftCell="A2" zoomScale="90" zoomScaleNormal="90" workbookViewId="0">
      <selection activeCell="H17" sqref="H17"/>
    </sheetView>
  </sheetViews>
  <sheetFormatPr defaultColWidth="8" defaultRowHeight="12.75"/>
  <cols>
    <col min="1" max="1" width="18" style="116" customWidth="1"/>
    <col min="2" max="2" width="27.625" style="116" customWidth="1"/>
    <col min="3" max="3" width="18.375" style="116" customWidth="1"/>
    <col min="4" max="4" width="14.375" style="114" customWidth="1"/>
    <col min="5" max="5" width="14.375" style="164" customWidth="1"/>
    <col min="6" max="6" width="10" style="116" customWidth="1"/>
    <col min="7" max="7" width="18.25" style="116" customWidth="1"/>
    <col min="8" max="8" width="15.625" style="116" customWidth="1"/>
    <col min="9" max="9" width="30.5" style="116" customWidth="1"/>
    <col min="10" max="10" width="18.25" style="116" customWidth="1"/>
    <col min="11" max="11" width="16.75" style="160" customWidth="1"/>
    <col min="12" max="12" width="11" style="116" bestFit="1" customWidth="1"/>
    <col min="13" max="13" width="9.5" style="116" bestFit="1" customWidth="1"/>
    <col min="14" max="16384" width="8" style="116"/>
  </cols>
  <sheetData>
    <row r="1" spans="1:27" s="63" customFormat="1" ht="14.25">
      <c r="AA1" s="135"/>
    </row>
    <row r="2" spans="1:27" s="65" customFormat="1" ht="21" customHeight="1">
      <c r="A2" s="63"/>
      <c r="B2" s="64" t="s">
        <v>86</v>
      </c>
      <c r="F2" s="66"/>
      <c r="G2" s="66"/>
      <c r="K2" s="138"/>
    </row>
    <row r="3" spans="1:27" s="65" customFormat="1" ht="18.600000000000001" customHeight="1">
      <c r="A3" s="63"/>
      <c r="B3" s="64" t="s">
        <v>87</v>
      </c>
      <c r="K3" s="138"/>
    </row>
    <row r="4" spans="1:27" s="65" customFormat="1" ht="15" customHeight="1">
      <c r="F4" s="67"/>
      <c r="G4" s="67"/>
      <c r="H4" s="67"/>
      <c r="I4" s="67"/>
      <c r="J4" s="67"/>
      <c r="L4" s="66"/>
      <c r="AA4" s="136"/>
    </row>
    <row r="5" spans="1:27" s="65" customFormat="1" ht="16.5" customHeight="1">
      <c r="A5" s="68"/>
      <c r="B5" s="69" t="s">
        <v>155</v>
      </c>
      <c r="C5" s="68"/>
      <c r="D5" s="68"/>
      <c r="E5" s="68"/>
      <c r="F5" s="68"/>
      <c r="G5" s="68"/>
      <c r="H5" s="68"/>
      <c r="I5" s="68"/>
      <c r="J5" s="68"/>
      <c r="K5" s="139"/>
    </row>
    <row r="6" spans="1:27" s="65" customFormat="1" ht="11.25" customHeight="1">
      <c r="A6" s="140"/>
      <c r="B6" s="72"/>
      <c r="C6" s="72"/>
      <c r="D6" s="72"/>
      <c r="E6" s="73"/>
      <c r="F6" s="72"/>
      <c r="G6" s="72"/>
      <c r="H6" s="72"/>
      <c r="I6" s="72"/>
      <c r="J6" s="72"/>
      <c r="K6" s="139"/>
    </row>
    <row r="7" spans="1:27" s="65" customFormat="1" ht="23.1" customHeight="1">
      <c r="B7" s="78"/>
      <c r="C7" s="78" t="s">
        <v>88</v>
      </c>
      <c r="D7" s="78" t="s">
        <v>89</v>
      </c>
      <c r="E7" s="78" t="s">
        <v>90</v>
      </c>
      <c r="F7" s="141"/>
      <c r="G7" s="141"/>
      <c r="H7" s="141"/>
      <c r="I7" s="72"/>
      <c r="J7" s="142"/>
      <c r="K7" s="139"/>
    </row>
    <row r="8" spans="1:27" s="65" customFormat="1" ht="15.95" customHeight="1">
      <c r="B8" s="81" t="s">
        <v>114</v>
      </c>
      <c r="C8" s="143">
        <v>22238353.400000002</v>
      </c>
      <c r="D8" s="144">
        <v>1</v>
      </c>
      <c r="E8" s="145">
        <v>4</v>
      </c>
      <c r="F8" s="146"/>
      <c r="G8" s="146"/>
      <c r="H8" s="146"/>
      <c r="I8" s="146"/>
      <c r="J8" s="147"/>
      <c r="K8" s="139"/>
    </row>
    <row r="9" spans="1:27" s="65" customFormat="1" ht="15.95" customHeight="1">
      <c r="B9" s="89" t="s">
        <v>115</v>
      </c>
      <c r="C9" s="90">
        <v>22238353.400000002</v>
      </c>
      <c r="D9" s="148">
        <v>1</v>
      </c>
      <c r="E9" s="92">
        <v>4</v>
      </c>
      <c r="F9" s="149"/>
      <c r="G9" s="149"/>
      <c r="H9" s="150"/>
      <c r="I9" s="150"/>
      <c r="J9" s="147"/>
      <c r="K9" s="139"/>
    </row>
    <row r="10" spans="1:27" s="65" customFormat="1" ht="15.95" customHeight="1">
      <c r="A10" s="138"/>
      <c r="B10" s="151" t="s">
        <v>116</v>
      </c>
      <c r="C10" s="152">
        <v>0</v>
      </c>
      <c r="D10" s="153">
        <v>0</v>
      </c>
      <c r="E10" s="154">
        <v>0</v>
      </c>
      <c r="F10" s="138"/>
      <c r="G10" s="138"/>
      <c r="H10" s="138"/>
      <c r="I10" s="138"/>
      <c r="J10" s="138"/>
      <c r="K10" s="139"/>
    </row>
    <row r="11" spans="1:27" s="157" customFormat="1" ht="11.25" customHeight="1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6"/>
    </row>
    <row r="12" spans="1:27" ht="15.95" customHeight="1">
      <c r="A12" s="158"/>
      <c r="B12" s="158"/>
      <c r="C12" s="159">
        <v>22238353.400000002</v>
      </c>
      <c r="D12" s="159">
        <v>22238353.400000002</v>
      </c>
      <c r="E12" s="159">
        <v>0</v>
      </c>
      <c r="F12" s="158"/>
      <c r="G12" s="158"/>
      <c r="H12" s="158"/>
      <c r="I12" s="158"/>
      <c r="J12" s="158"/>
      <c r="K12" s="119"/>
    </row>
    <row r="13" spans="1:27" ht="42" customHeight="1">
      <c r="A13" s="78" t="s">
        <v>98</v>
      </c>
      <c r="B13" s="78" t="s">
        <v>99</v>
      </c>
      <c r="C13" s="78" t="s">
        <v>117</v>
      </c>
      <c r="D13" s="78" t="s">
        <v>118</v>
      </c>
      <c r="E13" s="103" t="s">
        <v>97</v>
      </c>
      <c r="F13" s="78" t="s">
        <v>119</v>
      </c>
      <c r="G13" s="78" t="s">
        <v>120</v>
      </c>
      <c r="H13" s="78" t="s">
        <v>121</v>
      </c>
      <c r="I13" s="78" t="s">
        <v>122</v>
      </c>
      <c r="J13" s="78" t="s">
        <v>104</v>
      </c>
    </row>
    <row r="14" spans="1:27" s="167" customFormat="1" ht="15.95" customHeight="1">
      <c r="A14" s="161">
        <v>85318640000105</v>
      </c>
      <c r="B14" s="162" t="s">
        <v>153</v>
      </c>
      <c r="C14" s="163">
        <v>104.12</v>
      </c>
      <c r="D14" s="114">
        <v>104.12</v>
      </c>
      <c r="E14" s="164">
        <v>0</v>
      </c>
      <c r="F14" s="162"/>
      <c r="G14" s="162"/>
      <c r="H14" s="162"/>
      <c r="I14" s="162"/>
      <c r="J14" s="162"/>
      <c r="K14" s="165"/>
      <c r="L14" s="165"/>
      <c r="M14" s="165"/>
      <c r="N14" s="166"/>
      <c r="O14" s="166"/>
      <c r="P14" s="166"/>
    </row>
    <row r="15" spans="1:27" s="167" customFormat="1" ht="15.95" customHeight="1">
      <c r="A15" s="161">
        <v>88022918000182</v>
      </c>
      <c r="B15" s="162" t="s">
        <v>156</v>
      </c>
      <c r="C15" s="163">
        <v>43.42</v>
      </c>
      <c r="D15" s="114">
        <v>43.42</v>
      </c>
      <c r="E15" s="164">
        <v>0</v>
      </c>
      <c r="F15" s="162"/>
      <c r="G15" s="162"/>
      <c r="H15" s="162"/>
      <c r="I15" s="162"/>
      <c r="J15" s="162"/>
      <c r="K15" s="165"/>
      <c r="L15" s="165"/>
      <c r="M15" s="165"/>
      <c r="N15" s="166"/>
      <c r="O15" s="166"/>
      <c r="P15" s="166"/>
    </row>
    <row r="16" spans="1:27" s="167" customFormat="1" ht="15.95" customHeight="1">
      <c r="A16" s="161">
        <v>33000167000101</v>
      </c>
      <c r="B16" s="162" t="s">
        <v>125</v>
      </c>
      <c r="C16" s="163">
        <v>3317090.83</v>
      </c>
      <c r="D16" s="114">
        <v>3317090.83</v>
      </c>
      <c r="E16" s="164">
        <v>0</v>
      </c>
      <c r="F16" s="162" t="s">
        <v>126</v>
      </c>
      <c r="G16" s="162"/>
      <c r="H16" s="162"/>
      <c r="I16" s="162"/>
      <c r="J16" s="162" t="s">
        <v>123</v>
      </c>
      <c r="K16" s="165"/>
      <c r="L16" s="165"/>
      <c r="M16" s="165"/>
      <c r="N16" s="166"/>
      <c r="O16" s="166"/>
      <c r="P16" s="166"/>
    </row>
    <row r="17" spans="1:16" s="167" customFormat="1" ht="15.95" customHeight="1">
      <c r="A17" s="161">
        <v>15743303000171</v>
      </c>
      <c r="B17" s="162" t="s">
        <v>157</v>
      </c>
      <c r="C17" s="163">
        <v>18921115.030000001</v>
      </c>
      <c r="D17" s="114">
        <v>18921115.030000001</v>
      </c>
      <c r="E17" s="164">
        <v>0</v>
      </c>
      <c r="F17" s="162" t="s">
        <v>126</v>
      </c>
      <c r="G17" s="162"/>
      <c r="H17" s="162"/>
      <c r="I17" s="162"/>
      <c r="J17" s="162"/>
      <c r="K17" s="165"/>
      <c r="L17" s="165"/>
      <c r="M17" s="165"/>
      <c r="N17" s="166"/>
      <c r="O17" s="166"/>
      <c r="P17" s="166"/>
    </row>
    <row r="18" spans="1:16" s="167" customFormat="1" ht="15.95" customHeight="1">
      <c r="A18" s="161"/>
      <c r="B18" s="162"/>
      <c r="C18" s="163"/>
      <c r="D18" s="114"/>
      <c r="E18" s="164"/>
      <c r="F18" s="162"/>
      <c r="G18" s="162"/>
      <c r="H18" s="162"/>
      <c r="I18" s="162"/>
      <c r="J18" s="162"/>
      <c r="K18" s="165"/>
      <c r="L18" s="165"/>
      <c r="M18" s="165"/>
      <c r="N18" s="166"/>
      <c r="O18" s="166"/>
      <c r="P18" s="166"/>
    </row>
    <row r="19" spans="1:16" s="167" customFormat="1" ht="15.95" customHeight="1">
      <c r="A19" s="161"/>
      <c r="B19" s="162"/>
      <c r="C19" s="163"/>
      <c r="D19" s="114"/>
      <c r="E19" s="164"/>
      <c r="F19" s="162"/>
      <c r="G19" s="162"/>
      <c r="H19" s="162"/>
      <c r="I19" s="162"/>
      <c r="J19" s="162"/>
      <c r="K19" s="165"/>
      <c r="L19" s="165"/>
      <c r="M19" s="165"/>
      <c r="N19" s="166"/>
      <c r="O19" s="166"/>
      <c r="P19" s="166"/>
    </row>
    <row r="20" spans="1:16" s="167" customFormat="1" ht="15.95" customHeight="1">
      <c r="A20" s="161"/>
      <c r="B20" s="162"/>
      <c r="C20" s="163"/>
      <c r="D20" s="114"/>
      <c r="E20" s="164"/>
      <c r="F20" s="162"/>
      <c r="G20" s="162"/>
      <c r="H20" s="162"/>
      <c r="I20" s="162"/>
      <c r="J20" s="162"/>
      <c r="K20" s="165"/>
      <c r="L20" s="165"/>
      <c r="M20" s="165"/>
      <c r="N20" s="166"/>
      <c r="O20" s="166"/>
      <c r="P20" s="166"/>
    </row>
    <row r="21" spans="1:16" s="167" customFormat="1" ht="15.95" customHeight="1">
      <c r="A21" s="161"/>
      <c r="B21" s="162"/>
      <c r="C21" s="163"/>
      <c r="D21" s="114"/>
      <c r="E21" s="164"/>
      <c r="F21" s="162"/>
      <c r="G21" s="162"/>
      <c r="H21" s="162"/>
      <c r="I21" s="162"/>
      <c r="J21" s="162"/>
      <c r="K21" s="165"/>
      <c r="L21" s="165"/>
      <c r="M21" s="165"/>
      <c r="N21" s="166"/>
      <c r="O21" s="166"/>
      <c r="P21" s="166"/>
    </row>
    <row r="22" spans="1:16" s="167" customFormat="1" ht="15.95" customHeight="1">
      <c r="A22" s="161"/>
      <c r="B22" s="162"/>
      <c r="C22" s="163"/>
      <c r="D22" s="114"/>
      <c r="E22" s="164"/>
      <c r="F22" s="162"/>
      <c r="G22" s="162"/>
      <c r="H22" s="162"/>
      <c r="I22" s="162"/>
      <c r="J22" s="162"/>
      <c r="K22" s="165"/>
      <c r="L22" s="165"/>
      <c r="M22" s="165"/>
      <c r="N22" s="166"/>
      <c r="O22" s="166"/>
      <c r="P22" s="166"/>
    </row>
    <row r="23" spans="1:16" s="167" customFormat="1" ht="15.95" customHeight="1">
      <c r="A23" s="161"/>
      <c r="B23" s="162"/>
      <c r="C23" s="163"/>
      <c r="D23" s="114"/>
      <c r="E23" s="164"/>
      <c r="F23" s="162"/>
      <c r="G23" s="162"/>
      <c r="H23" s="162"/>
      <c r="I23" s="162"/>
      <c r="J23" s="162"/>
      <c r="K23" s="165"/>
      <c r="L23" s="165"/>
      <c r="M23" s="165"/>
      <c r="N23" s="166"/>
      <c r="O23" s="166"/>
      <c r="P23" s="166"/>
    </row>
    <row r="24" spans="1:16" s="167" customFormat="1" ht="15.95" customHeight="1">
      <c r="A24" s="161"/>
      <c r="B24" s="162"/>
      <c r="C24" s="163"/>
      <c r="D24" s="114"/>
      <c r="E24" s="164"/>
      <c r="F24" s="162"/>
      <c r="G24" s="162"/>
      <c r="H24" s="162"/>
      <c r="I24" s="162"/>
      <c r="J24" s="162"/>
      <c r="K24" s="165"/>
      <c r="L24" s="165"/>
      <c r="M24" s="165"/>
      <c r="N24" s="166"/>
      <c r="O24" s="166"/>
      <c r="P24" s="166"/>
    </row>
    <row r="25" spans="1:16" s="167" customFormat="1" ht="15.95" customHeight="1">
      <c r="A25" s="161"/>
      <c r="B25" s="162"/>
      <c r="C25" s="163"/>
      <c r="D25" s="114"/>
      <c r="E25" s="164"/>
      <c r="F25" s="162"/>
      <c r="G25" s="162"/>
      <c r="H25" s="162"/>
      <c r="I25" s="162"/>
      <c r="J25" s="162"/>
      <c r="K25" s="165"/>
      <c r="L25" s="165"/>
      <c r="M25" s="165"/>
      <c r="N25" s="166"/>
      <c r="O25" s="166"/>
      <c r="P25" s="166"/>
    </row>
    <row r="26" spans="1:16" s="167" customFormat="1" ht="15.95" customHeight="1">
      <c r="A26" s="161"/>
      <c r="B26" s="162"/>
      <c r="C26" s="163"/>
      <c r="D26" s="114"/>
      <c r="E26" s="164"/>
      <c r="F26" s="162"/>
      <c r="G26" s="162"/>
      <c r="H26" s="162"/>
      <c r="I26" s="162"/>
      <c r="J26" s="162"/>
      <c r="K26" s="165"/>
      <c r="L26" s="165"/>
      <c r="M26" s="165"/>
      <c r="N26" s="166"/>
      <c r="O26" s="166"/>
      <c r="P26" s="166"/>
    </row>
    <row r="27" spans="1:16" s="167" customFormat="1" ht="15.95" customHeight="1">
      <c r="A27" s="161"/>
      <c r="B27" s="162"/>
      <c r="C27" s="163"/>
      <c r="D27" s="114"/>
      <c r="E27" s="164"/>
      <c r="F27" s="162"/>
      <c r="G27" s="162"/>
      <c r="H27" s="162"/>
      <c r="I27" s="162"/>
      <c r="J27" s="162"/>
      <c r="K27" s="165"/>
      <c r="L27" s="165"/>
      <c r="M27" s="165"/>
      <c r="N27" s="166"/>
      <c r="O27" s="166"/>
      <c r="P27" s="166"/>
    </row>
    <row r="28" spans="1:16" s="167" customFormat="1" ht="15.95" customHeight="1">
      <c r="A28" s="161"/>
      <c r="B28" s="162"/>
      <c r="C28" s="163"/>
      <c r="D28" s="114"/>
      <c r="E28" s="164"/>
      <c r="F28" s="162"/>
      <c r="G28" s="162"/>
      <c r="H28" s="162"/>
      <c r="I28" s="162"/>
      <c r="J28" s="162"/>
      <c r="K28" s="165"/>
      <c r="L28" s="165"/>
      <c r="M28" s="165"/>
      <c r="N28" s="166"/>
      <c r="O28" s="166"/>
      <c r="P28" s="166"/>
    </row>
    <row r="29" spans="1:16" s="167" customFormat="1" ht="15.95" customHeight="1">
      <c r="A29" s="161"/>
      <c r="B29" s="162"/>
      <c r="C29" s="163"/>
      <c r="D29" s="114"/>
      <c r="E29" s="164"/>
      <c r="F29" s="162"/>
      <c r="G29" s="162"/>
      <c r="H29" s="162"/>
      <c r="I29" s="162"/>
      <c r="J29" s="162"/>
      <c r="K29" s="165"/>
      <c r="L29" s="165"/>
      <c r="M29" s="165"/>
      <c r="N29" s="166"/>
      <c r="O29" s="166"/>
      <c r="P29" s="166"/>
    </row>
    <row r="30" spans="1:16" s="167" customFormat="1" ht="15.95" customHeight="1">
      <c r="A30" s="161"/>
      <c r="B30" s="162"/>
      <c r="C30" s="163"/>
      <c r="D30" s="114"/>
      <c r="E30" s="164"/>
      <c r="F30" s="162"/>
      <c r="G30" s="162"/>
      <c r="H30" s="162"/>
      <c r="I30" s="162"/>
      <c r="J30" s="162"/>
      <c r="K30" s="165"/>
      <c r="L30" s="165"/>
      <c r="M30" s="165"/>
      <c r="N30" s="166"/>
      <c r="O30" s="166"/>
      <c r="P30" s="166"/>
    </row>
    <row r="31" spans="1:16" s="167" customFormat="1" ht="15.95" customHeight="1">
      <c r="A31" s="161"/>
      <c r="B31" s="162"/>
      <c r="C31" s="163"/>
      <c r="D31" s="114"/>
      <c r="E31" s="164"/>
      <c r="F31" s="162"/>
      <c r="G31" s="162"/>
      <c r="H31" s="162"/>
      <c r="I31" s="162"/>
      <c r="J31" s="162"/>
      <c r="K31" s="165"/>
      <c r="L31" s="165"/>
      <c r="M31" s="165"/>
      <c r="N31" s="166"/>
      <c r="O31" s="166"/>
      <c r="P31" s="166"/>
    </row>
    <row r="32" spans="1:16" s="167" customFormat="1" ht="15.95" customHeight="1">
      <c r="A32" s="161"/>
      <c r="B32" s="162"/>
      <c r="C32" s="163"/>
      <c r="D32" s="114"/>
      <c r="E32" s="164"/>
      <c r="F32" s="162"/>
      <c r="G32" s="162"/>
      <c r="H32" s="162"/>
      <c r="I32" s="162"/>
      <c r="J32" s="162"/>
      <c r="K32" s="165"/>
      <c r="L32" s="165"/>
      <c r="M32" s="165"/>
      <c r="N32" s="166"/>
      <c r="O32" s="166"/>
      <c r="P32" s="166"/>
    </row>
    <row r="33" spans="1:16" s="167" customFormat="1" ht="15.95" customHeight="1">
      <c r="A33" s="161"/>
      <c r="B33" s="162"/>
      <c r="C33" s="163"/>
      <c r="D33" s="114"/>
      <c r="E33" s="164"/>
      <c r="F33" s="162"/>
      <c r="G33" s="162"/>
      <c r="H33" s="162"/>
      <c r="I33" s="162"/>
      <c r="J33" s="162"/>
      <c r="K33" s="165"/>
      <c r="L33" s="165"/>
      <c r="M33" s="165"/>
      <c r="N33" s="166"/>
      <c r="O33" s="166"/>
      <c r="P33" s="166"/>
    </row>
    <row r="34" spans="1:16" s="167" customFormat="1" ht="15.95" customHeight="1">
      <c r="A34" s="161"/>
      <c r="B34" s="162"/>
      <c r="C34" s="163"/>
      <c r="D34" s="114"/>
      <c r="E34" s="164"/>
      <c r="F34" s="162"/>
      <c r="G34" s="162"/>
      <c r="H34" s="162"/>
      <c r="I34" s="162"/>
      <c r="J34" s="162"/>
      <c r="K34" s="165"/>
      <c r="L34" s="165"/>
      <c r="M34" s="165"/>
      <c r="N34" s="166"/>
      <c r="O34" s="166"/>
      <c r="P34" s="166"/>
    </row>
    <row r="35" spans="1:16" s="167" customFormat="1" ht="15.95" customHeight="1">
      <c r="A35" s="161"/>
      <c r="B35" s="162"/>
      <c r="C35" s="163"/>
      <c r="D35" s="114"/>
      <c r="E35" s="164"/>
      <c r="F35" s="162"/>
      <c r="G35" s="162"/>
      <c r="H35" s="162"/>
      <c r="I35" s="162"/>
      <c r="J35" s="162"/>
      <c r="K35" s="165"/>
      <c r="L35" s="165"/>
      <c r="M35" s="165"/>
      <c r="N35" s="166"/>
      <c r="O35" s="166"/>
      <c r="P35" s="166"/>
    </row>
    <row r="36" spans="1:16" s="167" customFormat="1" ht="15.95" customHeight="1">
      <c r="A36" s="161"/>
      <c r="B36" s="162"/>
      <c r="C36" s="163"/>
      <c r="D36" s="114"/>
      <c r="E36" s="164"/>
      <c r="F36" s="162"/>
      <c r="G36" s="162"/>
      <c r="H36" s="162"/>
      <c r="I36" s="162"/>
      <c r="J36" s="162"/>
      <c r="K36" s="165"/>
      <c r="L36" s="165"/>
      <c r="M36" s="165"/>
      <c r="N36" s="166"/>
      <c r="O36" s="166"/>
      <c r="P36" s="166"/>
    </row>
    <row r="37" spans="1:16" s="167" customFormat="1" ht="15.95" customHeight="1">
      <c r="A37" s="161"/>
      <c r="B37" s="162"/>
      <c r="C37" s="163"/>
      <c r="D37" s="114"/>
      <c r="E37" s="164"/>
      <c r="F37" s="162"/>
      <c r="G37" s="162"/>
      <c r="H37" s="162"/>
      <c r="I37" s="162"/>
      <c r="J37" s="162"/>
      <c r="K37" s="165"/>
      <c r="L37" s="165"/>
      <c r="M37" s="165"/>
      <c r="N37" s="166"/>
      <c r="O37" s="166"/>
      <c r="P37" s="166"/>
    </row>
    <row r="38" spans="1:16" s="167" customFormat="1" ht="15.95" customHeight="1">
      <c r="A38" s="161"/>
      <c r="B38" s="162"/>
      <c r="C38" s="163"/>
      <c r="D38" s="114"/>
      <c r="E38" s="164"/>
      <c r="F38" s="162"/>
      <c r="G38" s="162"/>
      <c r="H38" s="162"/>
      <c r="I38" s="162"/>
      <c r="J38" s="162"/>
      <c r="K38" s="165"/>
      <c r="L38" s="165"/>
      <c r="M38" s="165"/>
      <c r="N38" s="166"/>
      <c r="O38" s="166"/>
      <c r="P38" s="166"/>
    </row>
    <row r="39" spans="1:16" s="167" customFormat="1" ht="15.95" customHeight="1">
      <c r="A39" s="161"/>
      <c r="B39" s="162"/>
      <c r="C39" s="163"/>
      <c r="D39" s="114"/>
      <c r="E39" s="164"/>
      <c r="F39" s="162"/>
      <c r="G39" s="162"/>
      <c r="H39" s="162"/>
      <c r="I39" s="162"/>
      <c r="J39" s="162"/>
      <c r="K39" s="165"/>
      <c r="L39" s="165"/>
      <c r="M39" s="165"/>
      <c r="N39" s="166"/>
      <c r="O39" s="166"/>
      <c r="P39" s="166"/>
    </row>
    <row r="40" spans="1:16" s="167" customFormat="1" ht="15.95" customHeight="1">
      <c r="A40" s="161"/>
      <c r="B40" s="162"/>
      <c r="C40" s="163"/>
      <c r="D40" s="114"/>
      <c r="E40" s="164"/>
      <c r="F40" s="162"/>
      <c r="G40" s="162"/>
      <c r="H40" s="162"/>
      <c r="I40" s="162"/>
      <c r="J40" s="162"/>
      <c r="K40" s="165"/>
      <c r="L40" s="165"/>
      <c r="M40" s="165"/>
      <c r="N40" s="166"/>
      <c r="O40" s="166"/>
      <c r="P40" s="166"/>
    </row>
    <row r="41" spans="1:16" s="167" customFormat="1" ht="15.95" customHeight="1">
      <c r="A41" s="161"/>
      <c r="B41" s="162"/>
      <c r="C41" s="163"/>
      <c r="D41" s="114"/>
      <c r="E41" s="164"/>
      <c r="F41" s="162"/>
      <c r="G41" s="162"/>
      <c r="H41" s="162"/>
      <c r="I41" s="162"/>
      <c r="J41" s="162"/>
      <c r="K41" s="165"/>
      <c r="L41" s="165"/>
      <c r="M41" s="165"/>
      <c r="N41" s="166"/>
      <c r="O41" s="166"/>
      <c r="P41" s="166"/>
    </row>
    <row r="42" spans="1:16" s="167" customFormat="1" ht="15.95" customHeight="1">
      <c r="A42" s="161"/>
      <c r="B42" s="162"/>
      <c r="C42" s="163"/>
      <c r="D42" s="114"/>
      <c r="E42" s="164"/>
      <c r="F42" s="162"/>
      <c r="G42" s="162"/>
      <c r="H42" s="162"/>
      <c r="I42" s="162"/>
      <c r="J42" s="162"/>
      <c r="K42" s="165"/>
      <c r="L42" s="165"/>
      <c r="M42" s="165"/>
      <c r="N42" s="166"/>
      <c r="O42" s="166"/>
      <c r="P42" s="166"/>
    </row>
    <row r="43" spans="1:16" s="167" customFormat="1" ht="15.95" customHeight="1">
      <c r="A43" s="161"/>
      <c r="B43" s="162"/>
      <c r="C43" s="163"/>
      <c r="D43" s="114"/>
      <c r="E43" s="164"/>
      <c r="F43" s="162"/>
      <c r="G43" s="162"/>
      <c r="H43" s="162"/>
      <c r="I43" s="162"/>
      <c r="J43" s="162"/>
      <c r="K43" s="165"/>
      <c r="L43" s="165"/>
      <c r="M43" s="165"/>
      <c r="N43" s="166"/>
      <c r="O43" s="166"/>
      <c r="P43" s="166"/>
    </row>
    <row r="44" spans="1:16" s="167" customFormat="1" ht="15.95" customHeight="1">
      <c r="A44" s="161"/>
      <c r="B44" s="162"/>
      <c r="C44" s="163"/>
      <c r="D44" s="114"/>
      <c r="E44" s="164"/>
      <c r="F44" s="162"/>
      <c r="G44" s="162"/>
      <c r="H44" s="162"/>
      <c r="I44" s="162"/>
      <c r="J44" s="162"/>
      <c r="K44" s="165"/>
      <c r="L44" s="165"/>
      <c r="M44" s="165"/>
      <c r="N44" s="166"/>
      <c r="O44" s="166"/>
      <c r="P44" s="166"/>
    </row>
    <row r="45" spans="1:16" s="167" customFormat="1" ht="15.95" customHeight="1">
      <c r="A45" s="161"/>
      <c r="B45" s="162"/>
      <c r="C45" s="163"/>
      <c r="D45" s="114"/>
      <c r="E45" s="164"/>
      <c r="F45" s="162"/>
      <c r="G45" s="162"/>
      <c r="H45" s="162"/>
      <c r="I45" s="162"/>
      <c r="J45" s="162"/>
      <c r="K45" s="165"/>
      <c r="L45" s="165"/>
      <c r="M45" s="165"/>
      <c r="N45" s="166"/>
      <c r="O45" s="166"/>
      <c r="P45" s="166"/>
    </row>
    <row r="46" spans="1:16" s="167" customFormat="1" ht="15.95" customHeight="1">
      <c r="A46" s="161"/>
      <c r="B46" s="162"/>
      <c r="C46" s="163"/>
      <c r="D46" s="114"/>
      <c r="E46" s="164"/>
      <c r="F46" s="162"/>
      <c r="G46" s="162"/>
      <c r="H46" s="162"/>
      <c r="I46" s="162"/>
      <c r="J46" s="162"/>
      <c r="K46" s="165"/>
      <c r="L46" s="165"/>
      <c r="M46" s="165"/>
      <c r="N46" s="166"/>
      <c r="O46" s="166"/>
      <c r="P46" s="166"/>
    </row>
    <row r="47" spans="1:16" s="167" customFormat="1" ht="15.95" customHeight="1">
      <c r="A47" s="161"/>
      <c r="B47" s="162"/>
      <c r="C47" s="163"/>
      <c r="D47" s="114"/>
      <c r="E47" s="164"/>
      <c r="F47" s="162"/>
      <c r="G47" s="162"/>
      <c r="H47" s="162"/>
      <c r="I47" s="162"/>
      <c r="J47" s="162"/>
      <c r="K47" s="165"/>
      <c r="L47" s="165"/>
      <c r="M47" s="165"/>
      <c r="N47" s="166"/>
      <c r="O47" s="166"/>
      <c r="P47" s="166"/>
    </row>
    <row r="48" spans="1:16" s="167" customFormat="1" ht="15.95" customHeight="1">
      <c r="A48" s="161"/>
      <c r="B48" s="162"/>
      <c r="C48" s="163"/>
      <c r="D48" s="114"/>
      <c r="E48" s="164"/>
      <c r="F48" s="162"/>
      <c r="G48" s="162"/>
      <c r="H48" s="162"/>
      <c r="I48" s="162"/>
      <c r="J48" s="162"/>
      <c r="K48" s="165"/>
      <c r="L48" s="165"/>
      <c r="M48" s="165"/>
      <c r="N48" s="166"/>
      <c r="O48" s="166"/>
      <c r="P48" s="166"/>
    </row>
    <row r="49" spans="1:16" s="167" customFormat="1" ht="15.95" customHeight="1">
      <c r="A49" s="161"/>
      <c r="B49" s="162"/>
      <c r="C49" s="163"/>
      <c r="D49" s="114"/>
      <c r="E49" s="164"/>
      <c r="F49" s="162"/>
      <c r="G49" s="162"/>
      <c r="H49" s="162"/>
      <c r="I49" s="162"/>
      <c r="J49" s="162"/>
      <c r="K49" s="165"/>
      <c r="L49" s="165"/>
      <c r="M49" s="165"/>
      <c r="N49" s="166"/>
      <c r="O49" s="166"/>
      <c r="P49" s="166"/>
    </row>
    <row r="50" spans="1:16" s="167" customFormat="1" ht="15.95" customHeight="1">
      <c r="A50" s="161"/>
      <c r="B50" s="162"/>
      <c r="C50" s="163"/>
      <c r="D50" s="114"/>
      <c r="E50" s="164"/>
      <c r="F50" s="162"/>
      <c r="G50" s="162"/>
      <c r="H50" s="162"/>
      <c r="I50" s="162"/>
      <c r="J50" s="162"/>
      <c r="K50" s="165"/>
      <c r="L50" s="165"/>
      <c r="M50" s="165"/>
      <c r="N50" s="166"/>
      <c r="O50" s="166"/>
      <c r="P50" s="166"/>
    </row>
    <row r="1048576" spans="9:9" ht="13.5">
      <c r="I1048576" s="162"/>
    </row>
  </sheetData>
  <autoFilter ref="A13:J50" xr:uid="{574D5F18-46AF-4B54-B434-ABC925DE5B9A}"/>
  <conditionalFormatting sqref="E40:E50">
    <cfRule type="cellIs" dxfId="0" priority="1" operator="lessThan">
      <formula>0</formula>
    </cfRule>
  </conditionalFormatting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F1C9E-1DF9-4E7C-9428-3F67B2BF6F79}">
  <sheetPr>
    <pageSetUpPr fitToPage="1"/>
  </sheetPr>
  <dimension ref="A1:P97"/>
  <sheetViews>
    <sheetView showGridLines="0" topLeftCell="A12" zoomScale="90" zoomScaleNormal="90" workbookViewId="0">
      <selection activeCell="H15" sqref="H15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16384" width="8" style="116"/>
  </cols>
  <sheetData>
    <row r="1" spans="1:16" s="63" customFormat="1" ht="14.25">
      <c r="P1" s="135"/>
    </row>
    <row r="2" spans="1:16" s="65" customFormat="1" ht="21" customHeight="1">
      <c r="A2" s="63"/>
      <c r="B2" s="64" t="s">
        <v>86</v>
      </c>
      <c r="F2" s="66"/>
    </row>
    <row r="3" spans="1:16" s="65" customFormat="1" ht="18.600000000000001" customHeight="1">
      <c r="A3" s="63"/>
      <c r="B3" s="64" t="s">
        <v>87</v>
      </c>
    </row>
    <row r="4" spans="1:16" s="65" customFormat="1" ht="15" customHeight="1">
      <c r="F4" s="67"/>
      <c r="G4" s="67"/>
      <c r="P4" s="136"/>
    </row>
    <row r="5" spans="1:16" s="65" customFormat="1" ht="16.5" customHeight="1">
      <c r="A5" s="68"/>
      <c r="B5" s="69" t="s">
        <v>158</v>
      </c>
      <c r="C5" s="68"/>
      <c r="D5" s="68"/>
      <c r="E5" s="68"/>
      <c r="F5" s="68"/>
      <c r="G5" s="68"/>
    </row>
    <row r="6" spans="1:16" s="65" customFormat="1" ht="14.25">
      <c r="C6" s="71"/>
      <c r="D6" s="72" t="s">
        <v>25</v>
      </c>
      <c r="E6" s="72"/>
      <c r="F6" s="73"/>
      <c r="G6" s="74"/>
    </row>
    <row r="7" spans="1:16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</row>
    <row r="8" spans="1:16" s="76" customFormat="1" ht="15" customHeight="1">
      <c r="C8" s="81" t="s">
        <v>91</v>
      </c>
      <c r="D8" s="81">
        <v>121168401.17000005</v>
      </c>
      <c r="E8" s="82">
        <v>1</v>
      </c>
      <c r="F8" s="83">
        <v>79</v>
      </c>
      <c r="G8" s="79"/>
    </row>
    <row r="9" spans="1:16" s="76" customFormat="1" ht="15" customHeight="1">
      <c r="B9" s="130"/>
      <c r="C9" s="131" t="s">
        <v>92</v>
      </c>
      <c r="D9" s="132"/>
      <c r="E9" s="84" t="s">
        <v>16</v>
      </c>
      <c r="F9" s="84" t="s">
        <v>16</v>
      </c>
      <c r="G9" s="79"/>
    </row>
    <row r="10" spans="1:16" s="76" customFormat="1" ht="15" customHeight="1">
      <c r="B10" s="130">
        <v>3651365.2699999991</v>
      </c>
      <c r="C10" s="85" t="s">
        <v>93</v>
      </c>
      <c r="D10" s="86">
        <v>3651365.2699999991</v>
      </c>
      <c r="E10" s="87" t="s">
        <v>16</v>
      </c>
      <c r="F10" s="87" t="s">
        <v>16</v>
      </c>
      <c r="G10" s="133"/>
    </row>
    <row r="11" spans="1:16" s="76" customFormat="1" ht="15" customHeight="1">
      <c r="B11" s="134"/>
      <c r="C11" s="85" t="s">
        <v>94</v>
      </c>
      <c r="D11" s="86">
        <v>117516888.39999996</v>
      </c>
      <c r="E11" s="87" t="s">
        <v>16</v>
      </c>
      <c r="F11" s="87" t="s">
        <v>16</v>
      </c>
      <c r="G11" s="88"/>
    </row>
    <row r="12" spans="1:16" s="76" customFormat="1" ht="15" customHeight="1">
      <c r="B12" s="134"/>
      <c r="C12" s="89" t="s">
        <v>95</v>
      </c>
      <c r="D12" s="90">
        <v>22238353.400000002</v>
      </c>
      <c r="E12" s="91" t="s">
        <v>16</v>
      </c>
      <c r="F12" s="92" t="s">
        <v>16</v>
      </c>
      <c r="G12" s="88"/>
    </row>
    <row r="13" spans="1:16" s="76" customFormat="1" ht="15" customHeight="1">
      <c r="B13" s="93"/>
      <c r="C13" s="89" t="s">
        <v>96</v>
      </c>
      <c r="D13" s="90">
        <v>143406607.06999999</v>
      </c>
      <c r="E13" s="91">
        <v>1.1835313966782446</v>
      </c>
      <c r="F13" s="92" t="s">
        <v>16</v>
      </c>
      <c r="G13" s="94"/>
    </row>
    <row r="14" spans="1:16" s="76" customFormat="1" ht="15" customHeight="1">
      <c r="B14" s="95"/>
      <c r="C14" s="96" t="s">
        <v>97</v>
      </c>
      <c r="D14" s="97">
        <v>0</v>
      </c>
      <c r="E14" s="98">
        <v>0</v>
      </c>
      <c r="F14" s="99" t="s">
        <v>16</v>
      </c>
      <c r="G14" s="88"/>
    </row>
    <row r="15" spans="1:16" s="76" customFormat="1" ht="13.5">
      <c r="A15" s="100"/>
      <c r="B15" s="100"/>
      <c r="G15" s="79"/>
    </row>
    <row r="16" spans="1:16" s="76" customFormat="1" ht="15" customHeight="1">
      <c r="A16" s="101"/>
      <c r="B16" s="101"/>
      <c r="C16" s="102">
        <v>0.99999999999800004</v>
      </c>
      <c r="D16" s="101">
        <v>121168401.17000005</v>
      </c>
      <c r="E16" s="101">
        <v>121168401.17000005</v>
      </c>
      <c r="F16" s="101">
        <v>0</v>
      </c>
      <c r="G16" s="101">
        <v>-22238205.899999946</v>
      </c>
    </row>
    <row r="17" spans="1:7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</row>
    <row r="18" spans="1:7" s="104" customFormat="1" ht="15.6" customHeight="1">
      <c r="A18" s="105">
        <v>3034433000156</v>
      </c>
      <c r="B18" s="106" t="s">
        <v>66</v>
      </c>
      <c r="C18" s="107">
        <v>0</v>
      </c>
      <c r="D18" s="108">
        <v>121168401.17000005</v>
      </c>
      <c r="E18" s="108">
        <v>121168401.17000005</v>
      </c>
      <c r="F18" s="109">
        <v>0</v>
      </c>
      <c r="G18" s="106"/>
    </row>
    <row r="19" spans="1:7" s="104" customFormat="1" ht="15.6" customHeight="1">
      <c r="A19" s="110">
        <v>2016440000162</v>
      </c>
      <c r="B19" s="111" t="s">
        <v>30</v>
      </c>
      <c r="C19" s="112">
        <v>3.3832003067000002E-2</v>
      </c>
      <c r="D19" s="113">
        <v>4099369.72</v>
      </c>
      <c r="E19" s="114">
        <v>4099369.72</v>
      </c>
      <c r="F19" s="115">
        <v>0</v>
      </c>
      <c r="G19" s="106"/>
    </row>
    <row r="20" spans="1:7" s="104" customFormat="1" ht="15.6" customHeight="1">
      <c r="A20" s="110">
        <v>2341467000120</v>
      </c>
      <c r="B20" s="111" t="s">
        <v>56</v>
      </c>
      <c r="C20" s="112">
        <v>2.3978725574999998E-2</v>
      </c>
      <c r="D20" s="113">
        <v>2905463.84</v>
      </c>
      <c r="E20" s="114">
        <v>2905463.84</v>
      </c>
      <c r="F20" s="115">
        <v>0</v>
      </c>
      <c r="G20" s="106"/>
    </row>
    <row r="21" spans="1:7" s="104" customFormat="1" ht="15.6" customHeight="1">
      <c r="A21" s="110">
        <v>33050071000158</v>
      </c>
      <c r="B21" s="111" t="s">
        <v>36</v>
      </c>
      <c r="C21" s="112">
        <v>2.8084448314000001E-2</v>
      </c>
      <c r="D21" s="113">
        <v>3402947.7</v>
      </c>
      <c r="E21" s="114">
        <v>3402947.7</v>
      </c>
      <c r="F21" s="115">
        <v>0</v>
      </c>
      <c r="G21" s="106"/>
    </row>
    <row r="22" spans="1:7" s="104" customFormat="1" ht="15.6" customHeight="1">
      <c r="A22" s="110">
        <v>2302100000106</v>
      </c>
      <c r="B22" s="111" t="s">
        <v>39</v>
      </c>
      <c r="C22" s="112">
        <v>2.3006710850999999E-2</v>
      </c>
      <c r="D22" s="113">
        <v>2787686.37</v>
      </c>
      <c r="E22" s="114">
        <v>2787686.37</v>
      </c>
      <c r="F22" s="115">
        <v>0</v>
      </c>
      <c r="G22" s="106"/>
    </row>
    <row r="23" spans="1:7" s="104" customFormat="1" ht="15.6" customHeight="1">
      <c r="A23" s="110">
        <v>7282377000120</v>
      </c>
      <c r="B23" s="111" t="s">
        <v>58</v>
      </c>
      <c r="C23" s="112">
        <v>8.4944707540000001E-3</v>
      </c>
      <c r="D23" s="113">
        <v>1029261.44</v>
      </c>
      <c r="E23" s="114">
        <v>1029261.44</v>
      </c>
      <c r="F23" s="115">
        <v>0</v>
      </c>
      <c r="G23" s="106"/>
    </row>
    <row r="24" spans="1:7" s="104" customFormat="1" ht="15.6" customHeight="1">
      <c r="A24" s="110">
        <v>5965546000109</v>
      </c>
      <c r="B24" s="111" t="s">
        <v>20</v>
      </c>
      <c r="C24" s="112">
        <v>5.0446515269999999E-3</v>
      </c>
      <c r="D24" s="113">
        <v>611252.36</v>
      </c>
      <c r="E24" s="114">
        <v>611252.36</v>
      </c>
      <c r="F24" s="115">
        <v>0</v>
      </c>
      <c r="G24" s="106"/>
    </row>
    <row r="25" spans="1:7" s="104" customFormat="1" ht="15.6" customHeight="1">
      <c r="A25" s="110">
        <v>12272084000100</v>
      </c>
      <c r="B25" s="111" t="s">
        <v>19</v>
      </c>
      <c r="C25" s="112">
        <v>1.0091032796E-2</v>
      </c>
      <c r="D25" s="113">
        <v>1222714.31</v>
      </c>
      <c r="E25" s="114">
        <v>1222714.31</v>
      </c>
      <c r="F25" s="115">
        <v>0</v>
      </c>
      <c r="G25" s="106"/>
    </row>
    <row r="26" spans="1:7" s="104" customFormat="1" ht="15.6" customHeight="1">
      <c r="A26" s="110">
        <v>7522669000192</v>
      </c>
      <c r="B26" s="111" t="s">
        <v>34</v>
      </c>
      <c r="C26" s="112">
        <v>4.3392389346000003E-2</v>
      </c>
      <c r="D26" s="113">
        <v>5257786.4400000004</v>
      </c>
      <c r="E26" s="114">
        <v>5257786.4400000004</v>
      </c>
      <c r="F26" s="115">
        <v>0</v>
      </c>
      <c r="G26" s="106"/>
    </row>
    <row r="27" spans="1:7" s="104" customFormat="1" ht="15.6" customHeight="1">
      <c r="A27" s="110">
        <v>8467115000100</v>
      </c>
      <c r="B27" s="111" t="s">
        <v>47</v>
      </c>
      <c r="C27" s="112">
        <v>1.8439494938000001E-2</v>
      </c>
      <c r="D27" s="113">
        <v>2234284.12</v>
      </c>
      <c r="E27" s="114">
        <v>2234284.12</v>
      </c>
      <c r="F27" s="115">
        <v>0</v>
      </c>
      <c r="G27" s="106"/>
    </row>
    <row r="28" spans="1:7" s="104" customFormat="1" ht="15.6" customHeight="1">
      <c r="A28" s="110">
        <v>8336783000190</v>
      </c>
      <c r="B28" s="111" t="s">
        <v>28</v>
      </c>
      <c r="C28" s="112">
        <v>4.5707337445000003E-2</v>
      </c>
      <c r="D28" s="113">
        <v>5538285</v>
      </c>
      <c r="E28" s="114">
        <v>5538285</v>
      </c>
      <c r="F28" s="115">
        <v>0</v>
      </c>
      <c r="G28" s="106"/>
    </row>
    <row r="29" spans="1:7" s="104" customFormat="1" ht="15.6" customHeight="1">
      <c r="A29" s="110">
        <v>1543032000104</v>
      </c>
      <c r="B29" s="111" t="s">
        <v>52</v>
      </c>
      <c r="C29" s="112">
        <v>3.5531233048000002E-2</v>
      </c>
      <c r="D29" s="113">
        <v>4305262.7</v>
      </c>
      <c r="E29" s="114">
        <v>4305262.7</v>
      </c>
      <c r="F29" s="115">
        <v>0</v>
      </c>
      <c r="G29" s="106"/>
    </row>
    <row r="30" spans="1:7" s="104" customFormat="1" ht="15.6" customHeight="1">
      <c r="A30" s="110">
        <v>4895728000180</v>
      </c>
      <c r="B30" s="111" t="s">
        <v>17</v>
      </c>
      <c r="C30" s="112">
        <v>3.3929718641999999E-2</v>
      </c>
      <c r="D30" s="113">
        <v>4111209.76</v>
      </c>
      <c r="E30" s="114">
        <v>4111209.76</v>
      </c>
      <c r="F30" s="115">
        <v>0</v>
      </c>
      <c r="G30" s="106"/>
    </row>
    <row r="31" spans="1:7" s="104" customFormat="1" ht="15.6" customHeight="1">
      <c r="A31" s="110">
        <v>10835932000108</v>
      </c>
      <c r="B31" s="111" t="s">
        <v>37</v>
      </c>
      <c r="C31" s="112">
        <v>3.3139217661000003E-2</v>
      </c>
      <c r="D31" s="113">
        <v>4015426.02</v>
      </c>
      <c r="E31" s="114">
        <v>4015426.02</v>
      </c>
      <c r="F31" s="115">
        <v>0</v>
      </c>
      <c r="G31" s="106"/>
    </row>
    <row r="32" spans="1:7" s="104" customFormat="1" ht="15.6" customHeight="1">
      <c r="A32" s="110">
        <v>25086034000171</v>
      </c>
      <c r="B32" s="111" t="s">
        <v>44</v>
      </c>
      <c r="C32" s="112">
        <v>7.5058535989999996E-3</v>
      </c>
      <c r="D32" s="113">
        <v>909472.28</v>
      </c>
      <c r="E32" s="114">
        <v>909472.28</v>
      </c>
      <c r="F32" s="115">
        <v>0</v>
      </c>
      <c r="G32" s="106"/>
    </row>
    <row r="33" spans="1:7" s="104" customFormat="1" ht="15.6" customHeight="1">
      <c r="A33" s="110">
        <v>6272793000184</v>
      </c>
      <c r="B33" s="111" t="s">
        <v>42</v>
      </c>
      <c r="C33" s="112">
        <v>2.4182141893000001E-2</v>
      </c>
      <c r="D33" s="113">
        <v>2930111.47</v>
      </c>
      <c r="E33" s="114">
        <v>2930111.47</v>
      </c>
      <c r="F33" s="115">
        <v>0</v>
      </c>
      <c r="G33" s="106"/>
    </row>
    <row r="34" spans="1:7" s="104" customFormat="1" ht="15.6" customHeight="1">
      <c r="A34" s="110">
        <v>3467321000199</v>
      </c>
      <c r="B34" s="111" t="s">
        <v>41</v>
      </c>
      <c r="C34" s="112">
        <v>2.4459551429000002E-2</v>
      </c>
      <c r="D34" s="113">
        <v>2963724.74</v>
      </c>
      <c r="E34" s="114">
        <v>2963724.74</v>
      </c>
      <c r="F34" s="115">
        <v>0</v>
      </c>
      <c r="G34" s="106"/>
    </row>
    <row r="35" spans="1:7" s="104" customFormat="1" ht="15.6" customHeight="1">
      <c r="A35" s="110">
        <v>6981180000116</v>
      </c>
      <c r="B35" s="111" t="s">
        <v>23</v>
      </c>
      <c r="C35" s="112">
        <v>7.7627317511999999E-2</v>
      </c>
      <c r="D35" s="113">
        <v>9405977.9499999993</v>
      </c>
      <c r="E35" s="114">
        <v>9405977.9499999993</v>
      </c>
      <c r="F35" s="115">
        <v>0</v>
      </c>
      <c r="G35" s="106"/>
    </row>
    <row r="36" spans="1:7" s="104" customFormat="1" ht="15.6" customHeight="1">
      <c r="A36" s="110">
        <v>6840748000189</v>
      </c>
      <c r="B36" s="111" t="s">
        <v>22</v>
      </c>
      <c r="C36" s="112">
        <v>1.1265179425999999E-2</v>
      </c>
      <c r="D36" s="113">
        <v>1364983.78</v>
      </c>
      <c r="E36" s="114">
        <v>1364983.78</v>
      </c>
      <c r="F36" s="115">
        <v>0</v>
      </c>
      <c r="G36" s="106"/>
    </row>
    <row r="37" spans="1:7" s="104" customFormat="1" ht="15.6" customHeight="1">
      <c r="A37" s="110">
        <v>5914650000166</v>
      </c>
      <c r="B37" s="111" t="s">
        <v>59</v>
      </c>
      <c r="C37" s="112">
        <v>1.2512599947E-2</v>
      </c>
      <c r="D37" s="113">
        <v>1516131.73</v>
      </c>
      <c r="E37" s="114">
        <v>1516131.73</v>
      </c>
      <c r="F37" s="115">
        <v>0</v>
      </c>
      <c r="G37" s="106"/>
    </row>
    <row r="38" spans="1:7" s="104" customFormat="1" ht="15.6" customHeight="1">
      <c r="A38" s="110">
        <v>15139629000194</v>
      </c>
      <c r="B38" s="111" t="s">
        <v>29</v>
      </c>
      <c r="C38" s="112">
        <v>5.3305469888000001E-2</v>
      </c>
      <c r="D38" s="113">
        <v>6458938.5599999996</v>
      </c>
      <c r="E38" s="114">
        <v>6458938.5599999996</v>
      </c>
      <c r="F38" s="115">
        <v>0</v>
      </c>
      <c r="G38" s="106"/>
    </row>
    <row r="39" spans="1:7" s="104" customFormat="1" ht="15.6" customHeight="1">
      <c r="A39" s="110">
        <v>7047251000170</v>
      </c>
      <c r="B39" s="111" t="s">
        <v>38</v>
      </c>
      <c r="C39" s="112">
        <v>3.5069632832999999E-2</v>
      </c>
      <c r="D39" s="113">
        <v>4249331.34</v>
      </c>
      <c r="E39" s="114">
        <v>4249331.34</v>
      </c>
      <c r="F39" s="115">
        <v>0</v>
      </c>
      <c r="G39" s="106"/>
    </row>
    <row r="40" spans="1:7" s="104" customFormat="1" ht="15.6" customHeight="1">
      <c r="A40" s="110">
        <v>4368898000106</v>
      </c>
      <c r="B40" s="111" t="s">
        <v>21</v>
      </c>
      <c r="C40" s="112">
        <v>5.5104305706000001E-2</v>
      </c>
      <c r="D40" s="113">
        <v>6676900.6200000001</v>
      </c>
      <c r="E40" s="114">
        <v>6676900.6200000001</v>
      </c>
      <c r="F40" s="115">
        <v>0</v>
      </c>
      <c r="G40" s="106"/>
    </row>
    <row r="41" spans="1:7" s="104" customFormat="1" ht="15.6" customHeight="1">
      <c r="A41" s="110">
        <v>8324196000181</v>
      </c>
      <c r="B41" s="111" t="s">
        <v>31</v>
      </c>
      <c r="C41" s="112">
        <v>1.2371610383E-2</v>
      </c>
      <c r="D41" s="113">
        <v>1499048.25</v>
      </c>
      <c r="E41" s="114">
        <v>1499048.25</v>
      </c>
      <c r="F41" s="115">
        <v>0</v>
      </c>
      <c r="G41" s="106"/>
    </row>
    <row r="42" spans="1:7" s="104" customFormat="1" ht="15.6" customHeight="1">
      <c r="A42" s="110">
        <v>53859112000169</v>
      </c>
      <c r="B42" s="111" t="s">
        <v>45</v>
      </c>
      <c r="C42" s="112">
        <v>6.0477665209999996E-3</v>
      </c>
      <c r="D42" s="113">
        <v>732798.2</v>
      </c>
      <c r="E42" s="114">
        <v>732798.2</v>
      </c>
      <c r="F42" s="115">
        <v>0</v>
      </c>
      <c r="G42" s="106"/>
    </row>
    <row r="43" spans="1:7" s="104" customFormat="1" ht="15.6" customHeight="1">
      <c r="A43" s="110">
        <v>33050196000188</v>
      </c>
      <c r="B43" s="111" t="s">
        <v>24</v>
      </c>
      <c r="C43" s="112">
        <v>5.5728927301E-2</v>
      </c>
      <c r="D43" s="113">
        <v>6752585.0199999996</v>
      </c>
      <c r="E43" s="114">
        <v>6752585.0199999996</v>
      </c>
      <c r="F43" s="115">
        <v>0</v>
      </c>
      <c r="G43" s="106"/>
    </row>
    <row r="44" spans="1:7" s="104" customFormat="1" ht="15.6" customHeight="1">
      <c r="A44" s="110">
        <v>4172213000151</v>
      </c>
      <c r="B44" s="111" t="s">
        <v>53</v>
      </c>
      <c r="C44" s="112">
        <v>2.2092840082E-2</v>
      </c>
      <c r="D44" s="113">
        <v>2676954.11</v>
      </c>
      <c r="E44" s="114">
        <v>2676954.11</v>
      </c>
      <c r="F44" s="115">
        <v>0</v>
      </c>
      <c r="G44" s="106"/>
    </row>
    <row r="45" spans="1:7" s="104" customFormat="1" ht="15.6" customHeight="1">
      <c r="A45" s="110">
        <v>23664303000104</v>
      </c>
      <c r="B45" s="111" t="s">
        <v>55</v>
      </c>
      <c r="C45" s="112">
        <v>7.9477726100000002E-4</v>
      </c>
      <c r="D45" s="113">
        <v>96301.89</v>
      </c>
      <c r="E45" s="114">
        <v>96301.89</v>
      </c>
      <c r="F45" s="115">
        <v>0</v>
      </c>
      <c r="G45" s="106"/>
    </row>
    <row r="46" spans="1:7" s="104" customFormat="1" ht="15.6" customHeight="1">
      <c r="A46" s="110">
        <v>2328280000197</v>
      </c>
      <c r="B46" s="111" t="s">
        <v>46</v>
      </c>
      <c r="C46" s="112">
        <v>2.6767273881999998E-2</v>
      </c>
      <c r="D46" s="113">
        <v>3243347.78</v>
      </c>
      <c r="E46" s="114">
        <v>3243347.78</v>
      </c>
      <c r="F46" s="115">
        <v>0</v>
      </c>
      <c r="G46" s="106"/>
    </row>
    <row r="47" spans="1:7" s="104" customFormat="1" ht="15.6" customHeight="1">
      <c r="A47" s="110">
        <v>4065033000170</v>
      </c>
      <c r="B47" s="111" t="s">
        <v>57</v>
      </c>
      <c r="C47" s="112">
        <v>9.4596407890000008E-3</v>
      </c>
      <c r="D47" s="113">
        <v>1146209.55</v>
      </c>
      <c r="E47" s="114">
        <v>1146209.55</v>
      </c>
      <c r="F47" s="115">
        <v>0</v>
      </c>
      <c r="G47" s="106"/>
    </row>
    <row r="48" spans="1:7" s="104" customFormat="1" ht="15.6" customHeight="1">
      <c r="A48" s="110">
        <v>61695227000193</v>
      </c>
      <c r="B48" s="111" t="s">
        <v>18</v>
      </c>
      <c r="C48" s="112">
        <v>9.1559746871999997E-2</v>
      </c>
      <c r="D48" s="113">
        <v>11094148.140000001</v>
      </c>
      <c r="E48" s="114">
        <v>11094148.140000001</v>
      </c>
      <c r="F48" s="115">
        <v>0</v>
      </c>
      <c r="G48" s="106"/>
    </row>
    <row r="49" spans="1:7" s="104" customFormat="1" ht="15.6" customHeight="1">
      <c r="A49" s="110">
        <v>19527639000158</v>
      </c>
      <c r="B49" s="111" t="s">
        <v>83</v>
      </c>
      <c r="C49" s="112">
        <v>4.0527473769999996E-3</v>
      </c>
      <c r="D49" s="113">
        <v>491064.92</v>
      </c>
      <c r="E49" s="114">
        <v>491064.92</v>
      </c>
      <c r="F49" s="115">
        <v>0</v>
      </c>
      <c r="G49" s="106"/>
    </row>
    <row r="50" spans="1:7" s="104" customFormat="1" ht="15.6" customHeight="1">
      <c r="A50" s="110">
        <v>9095183000140</v>
      </c>
      <c r="B50" s="111" t="s">
        <v>54</v>
      </c>
      <c r="C50" s="112">
        <v>1.4024902727000001E-2</v>
      </c>
      <c r="D50" s="113">
        <v>1699375.04</v>
      </c>
      <c r="E50" s="114">
        <v>1699375.04</v>
      </c>
      <c r="F50" s="115">
        <v>0</v>
      </c>
      <c r="G50" s="106"/>
    </row>
    <row r="51" spans="1:7" s="104" customFormat="1" ht="15.6" customHeight="1">
      <c r="A51" s="110">
        <v>13017462000163</v>
      </c>
      <c r="B51" s="111" t="s">
        <v>32</v>
      </c>
      <c r="C51" s="112">
        <v>6.6853649319999998E-3</v>
      </c>
      <c r="D51" s="113">
        <v>810054.98</v>
      </c>
      <c r="E51" s="114">
        <v>810054.98</v>
      </c>
      <c r="F51" s="115">
        <v>0</v>
      </c>
      <c r="G51" s="106"/>
    </row>
    <row r="52" spans="1:7" s="104" customFormat="1" ht="15.6" customHeight="1">
      <c r="A52" s="110">
        <v>15413826000150</v>
      </c>
      <c r="B52" s="111" t="s">
        <v>43</v>
      </c>
      <c r="C52" s="112">
        <v>1.1618038832000001E-2</v>
      </c>
      <c r="D52" s="113">
        <v>1407739.19</v>
      </c>
      <c r="E52" s="114">
        <v>1407739.19</v>
      </c>
      <c r="F52" s="115">
        <v>0</v>
      </c>
      <c r="G52" s="106"/>
    </row>
    <row r="53" spans="1:7" s="104" customFormat="1" ht="15.6" customHeight="1">
      <c r="A53" s="110">
        <v>28152650000171</v>
      </c>
      <c r="B53" s="111" t="s">
        <v>40</v>
      </c>
      <c r="C53" s="112">
        <v>1.9786271147E-2</v>
      </c>
      <c r="D53" s="113">
        <v>2397470.84</v>
      </c>
      <c r="E53" s="114">
        <v>2397470.84</v>
      </c>
      <c r="F53" s="115">
        <v>0</v>
      </c>
      <c r="G53" s="106"/>
    </row>
    <row r="54" spans="1:7" s="104" customFormat="1" ht="15.6" customHeight="1">
      <c r="A54" s="110">
        <v>83855973000130</v>
      </c>
      <c r="B54" s="111" t="s">
        <v>60</v>
      </c>
      <c r="C54" s="112">
        <v>3.1282367869999998E-3</v>
      </c>
      <c r="D54" s="113">
        <v>379043.45</v>
      </c>
      <c r="E54" s="114">
        <v>379043.45</v>
      </c>
      <c r="F54" s="115">
        <v>0</v>
      </c>
      <c r="G54" s="106"/>
    </row>
    <row r="55" spans="1:7" s="104" customFormat="1" ht="15.6" customHeight="1">
      <c r="A55" s="110">
        <v>60444437000146</v>
      </c>
      <c r="B55" s="111" t="s">
        <v>35</v>
      </c>
      <c r="C55" s="112">
        <v>5.9654198704000003E-2</v>
      </c>
      <c r="D55" s="113">
        <v>7228203.8799999999</v>
      </c>
      <c r="E55" s="114">
        <v>7228203.8799999999</v>
      </c>
      <c r="F55" s="115">
        <v>0</v>
      </c>
      <c r="G55" s="106"/>
    </row>
    <row r="56" spans="1:7" s="104" customFormat="1" ht="15.6" customHeight="1">
      <c r="A56" s="110">
        <v>75805895000130</v>
      </c>
      <c r="B56" s="111" t="s">
        <v>48</v>
      </c>
      <c r="C56" s="112">
        <v>6.3092282499999997E-4</v>
      </c>
      <c r="D56" s="113">
        <v>76447.91</v>
      </c>
      <c r="E56" s="114">
        <v>76447.91</v>
      </c>
      <c r="F56" s="115">
        <v>0</v>
      </c>
      <c r="G56" s="106"/>
    </row>
    <row r="57" spans="1:7" s="104" customFormat="1" ht="15.6" customHeight="1">
      <c r="A57" s="110">
        <v>1377555000110</v>
      </c>
      <c r="B57" s="111" t="s">
        <v>51</v>
      </c>
      <c r="C57" s="112">
        <v>3.7708833000000001E-4</v>
      </c>
      <c r="D57" s="113">
        <v>45691.19</v>
      </c>
      <c r="E57" s="114">
        <v>45691.19</v>
      </c>
      <c r="F57" s="115">
        <v>0</v>
      </c>
      <c r="G57" s="106"/>
    </row>
    <row r="58" spans="1:7" s="104" customFormat="1" ht="15.6" customHeight="1">
      <c r="A58" s="110">
        <v>83647990000181</v>
      </c>
      <c r="B58" s="111" t="s">
        <v>67</v>
      </c>
      <c r="C58" s="112">
        <v>5.0111002099999995E-4</v>
      </c>
      <c r="D58" s="113">
        <v>60718.7</v>
      </c>
      <c r="E58" s="114">
        <v>60718.7</v>
      </c>
      <c r="F58" s="115">
        <v>0</v>
      </c>
      <c r="G58" s="106"/>
    </row>
    <row r="59" spans="1:7" s="104" customFormat="1" ht="15.6" customHeight="1">
      <c r="A59" s="110">
        <v>95289500000100</v>
      </c>
      <c r="B59" s="111" t="s">
        <v>49</v>
      </c>
      <c r="C59" s="112">
        <v>3.7495906199999998E-4</v>
      </c>
      <c r="D59" s="113">
        <v>45433.19</v>
      </c>
      <c r="E59" s="114">
        <v>45433.19</v>
      </c>
      <c r="F59" s="115">
        <v>0</v>
      </c>
      <c r="G59" s="106"/>
    </row>
    <row r="60" spans="1:7" s="104" customFormat="1" ht="15.6" customHeight="1">
      <c r="A60" s="110">
        <v>86301124000122</v>
      </c>
      <c r="B60" s="111" t="s">
        <v>159</v>
      </c>
      <c r="C60" s="112">
        <v>4.126E-9</v>
      </c>
      <c r="D60" s="113">
        <v>0.5</v>
      </c>
      <c r="E60" s="114">
        <v>0.5</v>
      </c>
      <c r="F60" s="115">
        <v>0</v>
      </c>
      <c r="G60" s="106"/>
    </row>
    <row r="61" spans="1:7" s="104" customFormat="1" ht="15.6" customHeight="1">
      <c r="A61" s="110">
        <v>86531175000140</v>
      </c>
      <c r="B61" s="111" t="s">
        <v>109</v>
      </c>
      <c r="C61" s="112">
        <v>8.1887934000000006E-5</v>
      </c>
      <c r="D61" s="113">
        <v>9922.23</v>
      </c>
      <c r="E61" s="114">
        <v>9922.23</v>
      </c>
      <c r="F61" s="115">
        <v>0</v>
      </c>
      <c r="G61" s="106"/>
    </row>
    <row r="62" spans="1:7" s="104" customFormat="1" ht="15.6" customHeight="1">
      <c r="A62" s="110">
        <v>88446034000155</v>
      </c>
      <c r="B62" s="111" t="s">
        <v>50</v>
      </c>
      <c r="C62" s="112">
        <v>4.1252817999999999E-4</v>
      </c>
      <c r="D62" s="113">
        <v>49985.38</v>
      </c>
      <c r="E62" s="114">
        <v>49985.38</v>
      </c>
      <c r="F62" s="115">
        <v>0</v>
      </c>
      <c r="G62" s="106"/>
    </row>
    <row r="63" spans="1:7" s="104" customFormat="1" ht="15.6" customHeight="1">
      <c r="A63" s="110">
        <v>27485069000109</v>
      </c>
      <c r="B63" s="111" t="s">
        <v>33</v>
      </c>
      <c r="C63" s="112">
        <v>1.7534369350000001E-3</v>
      </c>
      <c r="D63" s="113">
        <v>212461.15</v>
      </c>
      <c r="E63" s="114">
        <v>212461.15</v>
      </c>
      <c r="F63" s="115">
        <v>0</v>
      </c>
      <c r="G63" s="106"/>
    </row>
    <row r="64" spans="1:7" s="104" customFormat="1" ht="15.6" customHeight="1">
      <c r="A64" s="110">
        <v>79850574000109</v>
      </c>
      <c r="B64" s="111" t="s">
        <v>129</v>
      </c>
      <c r="C64" s="112">
        <v>8.4532352999999995E-5</v>
      </c>
      <c r="D64" s="113">
        <v>10242.65</v>
      </c>
      <c r="E64" s="114">
        <v>10242.65</v>
      </c>
      <c r="F64" s="115">
        <v>0</v>
      </c>
      <c r="G64" s="106"/>
    </row>
    <row r="65" spans="1:7" s="104" customFormat="1" ht="15.6" customHeight="1">
      <c r="A65" s="110">
        <v>91982348000187</v>
      </c>
      <c r="B65" s="111" t="s">
        <v>110</v>
      </c>
      <c r="C65" s="112">
        <v>2.13810364E-4</v>
      </c>
      <c r="D65" s="113">
        <v>25907.06</v>
      </c>
      <c r="E65" s="114">
        <v>25907.06</v>
      </c>
      <c r="F65" s="115">
        <v>0</v>
      </c>
      <c r="G65" s="106"/>
    </row>
    <row r="66" spans="1:7" s="104" customFormat="1" ht="15.6" customHeight="1">
      <c r="A66" s="110">
        <v>97578090000134</v>
      </c>
      <c r="B66" s="111" t="s">
        <v>130</v>
      </c>
      <c r="C66" s="112">
        <v>1.20287301E-4</v>
      </c>
      <c r="D66" s="113">
        <v>14575.02</v>
      </c>
      <c r="E66" s="114">
        <v>14575.02</v>
      </c>
      <c r="F66" s="115">
        <v>0</v>
      </c>
      <c r="G66" s="106"/>
    </row>
    <row r="67" spans="1:7" s="104" customFormat="1" ht="15.6" customHeight="1">
      <c r="A67" s="110">
        <v>13255658000196</v>
      </c>
      <c r="B67" s="111" t="s">
        <v>68</v>
      </c>
      <c r="C67" s="112">
        <v>1.009283846E-3</v>
      </c>
      <c r="D67" s="113">
        <v>122293.31</v>
      </c>
      <c r="E67" s="114">
        <v>122293.31</v>
      </c>
      <c r="F67" s="115">
        <v>0</v>
      </c>
      <c r="G67" s="106"/>
    </row>
    <row r="68" spans="1:7" s="104" customFormat="1" ht="15.6" customHeight="1">
      <c r="A68" s="110">
        <v>89889604000144</v>
      </c>
      <c r="B68" s="111" t="s">
        <v>131</v>
      </c>
      <c r="C68" s="112">
        <v>2.06586699E-4</v>
      </c>
      <c r="D68" s="113">
        <v>25031.78</v>
      </c>
      <c r="E68" s="114">
        <v>25031.78</v>
      </c>
      <c r="F68" s="115">
        <v>0</v>
      </c>
      <c r="G68" s="106"/>
    </row>
    <row r="69" spans="1:7" s="104" customFormat="1" ht="15.6" customHeight="1">
      <c r="A69" s="110">
        <v>50235449000107</v>
      </c>
      <c r="B69" s="111" t="s">
        <v>132</v>
      </c>
      <c r="C69" s="112">
        <v>1.4116774499999999E-4</v>
      </c>
      <c r="D69" s="113">
        <v>17105.07</v>
      </c>
      <c r="E69" s="114">
        <v>17105.07</v>
      </c>
      <c r="F69" s="115">
        <v>0</v>
      </c>
      <c r="G69" s="106"/>
    </row>
    <row r="70" spans="1:7" s="104" customFormat="1" ht="15.6" customHeight="1">
      <c r="A70" s="110">
        <v>49606312000132</v>
      </c>
      <c r="B70" s="111" t="s">
        <v>69</v>
      </c>
      <c r="C70" s="112">
        <v>4.3366776700000002E-4</v>
      </c>
      <c r="D70" s="113">
        <v>52546.83</v>
      </c>
      <c r="E70" s="114">
        <v>52546.83</v>
      </c>
      <c r="F70" s="115">
        <v>0</v>
      </c>
      <c r="G70" s="106"/>
    </row>
    <row r="71" spans="1:7" s="104" customFormat="1" ht="15.6" customHeight="1">
      <c r="A71" s="110">
        <v>53176038000186</v>
      </c>
      <c r="B71" s="111" t="s">
        <v>133</v>
      </c>
      <c r="C71" s="112">
        <v>8.9269726000000001E-5</v>
      </c>
      <c r="D71" s="113">
        <v>10816.67</v>
      </c>
      <c r="E71" s="114">
        <v>10816.67</v>
      </c>
      <c r="F71" s="115">
        <v>0</v>
      </c>
      <c r="G71" s="106"/>
    </row>
    <row r="72" spans="1:7" s="104" customFormat="1" ht="15.6" customHeight="1">
      <c r="A72" s="110">
        <v>44560381000139</v>
      </c>
      <c r="B72" s="111" t="s">
        <v>105</v>
      </c>
      <c r="C72" s="112">
        <v>3.3467470999999998E-5</v>
      </c>
      <c r="D72" s="113">
        <v>4055.2</v>
      </c>
      <c r="E72" s="114">
        <v>4055.2</v>
      </c>
      <c r="F72" s="115">
        <v>0</v>
      </c>
      <c r="G72" s="106"/>
    </row>
    <row r="73" spans="1:7" s="104" customFormat="1" ht="15.6" customHeight="1">
      <c r="A73" s="110">
        <v>49313653000110</v>
      </c>
      <c r="B73" s="111" t="s">
        <v>70</v>
      </c>
      <c r="C73" s="112">
        <v>2.6357102799999998E-4</v>
      </c>
      <c r="D73" s="113">
        <v>31936.48</v>
      </c>
      <c r="E73" s="114">
        <v>31936.48</v>
      </c>
      <c r="F73" s="115">
        <v>0</v>
      </c>
      <c r="G73" s="106"/>
    </row>
    <row r="74" spans="1:7" s="104" customFormat="1" ht="15.6" customHeight="1">
      <c r="A74" s="110">
        <v>85665990000130</v>
      </c>
      <c r="B74" s="111" t="s">
        <v>134</v>
      </c>
      <c r="C74" s="112">
        <v>6.7902604E-5</v>
      </c>
      <c r="D74" s="113">
        <v>8227.65</v>
      </c>
      <c r="E74" s="114">
        <v>8227.65</v>
      </c>
      <c r="F74" s="115">
        <v>0</v>
      </c>
      <c r="G74" s="106"/>
    </row>
    <row r="75" spans="1:7" s="104" customFormat="1" ht="15.6" customHeight="1">
      <c r="A75" s="110">
        <v>78274610000170</v>
      </c>
      <c r="B75" s="111" t="s">
        <v>135</v>
      </c>
      <c r="C75" s="112">
        <v>1.8741420799999999E-4</v>
      </c>
      <c r="D75" s="113">
        <v>22708.68</v>
      </c>
      <c r="E75" s="114">
        <v>22708.68</v>
      </c>
      <c r="F75" s="115">
        <v>0</v>
      </c>
      <c r="G75" s="106"/>
    </row>
    <row r="76" spans="1:7" s="104" customFormat="1" ht="15.6" customHeight="1">
      <c r="A76" s="110">
        <v>86433042000131</v>
      </c>
      <c r="B76" s="111" t="s">
        <v>71</v>
      </c>
      <c r="C76" s="112">
        <v>4.5015548200000001E-4</v>
      </c>
      <c r="D76" s="113">
        <v>54544.62</v>
      </c>
      <c r="E76" s="114">
        <v>54544.62</v>
      </c>
      <c r="F76" s="115">
        <v>0</v>
      </c>
      <c r="G76" s="106"/>
    </row>
    <row r="77" spans="1:7" s="104" customFormat="1" ht="15.6" customHeight="1">
      <c r="A77" s="110">
        <v>86439510000185</v>
      </c>
      <c r="B77" s="111" t="s">
        <v>136</v>
      </c>
      <c r="C77" s="112">
        <v>1.65355735E-4</v>
      </c>
      <c r="D77" s="113">
        <v>20035.89</v>
      </c>
      <c r="E77" s="114">
        <v>20035.89</v>
      </c>
      <c r="F77" s="115">
        <v>0</v>
      </c>
      <c r="G77" s="106"/>
    </row>
    <row r="78" spans="1:7" s="104" customFormat="1" ht="15.6" customHeight="1">
      <c r="A78" s="110">
        <v>1229747000189</v>
      </c>
      <c r="B78" s="111" t="s">
        <v>137</v>
      </c>
      <c r="C78" s="112">
        <v>8.4412353999999999E-5</v>
      </c>
      <c r="D78" s="113">
        <v>10228.11</v>
      </c>
      <c r="E78" s="114">
        <v>10228.11</v>
      </c>
      <c r="F78" s="115">
        <v>0</v>
      </c>
      <c r="G78" s="106"/>
    </row>
    <row r="79" spans="1:7" s="104" customFormat="1" ht="15.6" customHeight="1">
      <c r="A79" s="110">
        <v>86449170000173</v>
      </c>
      <c r="B79" s="111" t="s">
        <v>138</v>
      </c>
      <c r="C79" s="112">
        <v>8.8549983999999994E-5</v>
      </c>
      <c r="D79" s="113">
        <v>10729.46</v>
      </c>
      <c r="E79" s="114">
        <v>10729.46</v>
      </c>
      <c r="F79" s="115">
        <v>0</v>
      </c>
      <c r="G79" s="106"/>
    </row>
    <row r="80" spans="1:7" s="104" customFormat="1" ht="15.6" customHeight="1">
      <c r="A80" s="110">
        <v>75568154000183</v>
      </c>
      <c r="B80" s="111" t="s">
        <v>139</v>
      </c>
      <c r="C80" s="112">
        <v>6.1373674E-5</v>
      </c>
      <c r="D80" s="113">
        <v>7436.55</v>
      </c>
      <c r="E80" s="114">
        <v>7436.55</v>
      </c>
      <c r="F80" s="115">
        <v>0</v>
      </c>
      <c r="G80" s="106"/>
    </row>
    <row r="81" spans="1:7" s="104" customFormat="1" ht="15.6" customHeight="1">
      <c r="A81" s="110">
        <v>86448057000173</v>
      </c>
      <c r="B81" s="111" t="s">
        <v>140</v>
      </c>
      <c r="C81" s="112">
        <v>1.32138824E-4</v>
      </c>
      <c r="D81" s="113">
        <v>16011.05</v>
      </c>
      <c r="E81" s="114">
        <v>16011.05</v>
      </c>
      <c r="F81" s="115">
        <v>0</v>
      </c>
      <c r="G81" s="106"/>
    </row>
    <row r="82" spans="1:7" s="104" customFormat="1" ht="15.6" customHeight="1">
      <c r="A82" s="110">
        <v>87656989000174</v>
      </c>
      <c r="B82" s="111" t="s">
        <v>64</v>
      </c>
      <c r="C82" s="112">
        <v>1.8071419399999999E-4</v>
      </c>
      <c r="D82" s="113">
        <v>21896.85</v>
      </c>
      <c r="E82" s="114">
        <v>21896.85</v>
      </c>
      <c r="F82" s="115">
        <v>0</v>
      </c>
      <c r="G82" s="106"/>
    </row>
    <row r="83" spans="1:7" s="104" customFormat="1" ht="15.6" customHeight="1">
      <c r="A83" s="110">
        <v>97081434000103</v>
      </c>
      <c r="B83" s="111" t="s">
        <v>141</v>
      </c>
      <c r="C83" s="112">
        <v>2.3933682100000001E-4</v>
      </c>
      <c r="D83" s="113">
        <v>29000.06</v>
      </c>
      <c r="E83" s="114">
        <v>29000.06</v>
      </c>
      <c r="F83" s="115">
        <v>0</v>
      </c>
      <c r="G83" s="106"/>
    </row>
    <row r="84" spans="1:7" s="104" customFormat="1" ht="15.6" customHeight="1">
      <c r="A84" s="110">
        <v>97839922000129</v>
      </c>
      <c r="B84" s="111" t="s">
        <v>62</v>
      </c>
      <c r="C84" s="112">
        <v>3.3436266899999998E-4</v>
      </c>
      <c r="D84" s="113">
        <v>40514.19</v>
      </c>
      <c r="E84" s="114">
        <v>40514.19</v>
      </c>
      <c r="F84" s="115">
        <v>0</v>
      </c>
      <c r="G84" s="106"/>
    </row>
    <row r="85" spans="1:7" s="104" customFormat="1" ht="15.6" customHeight="1">
      <c r="A85" s="110">
        <v>9257558000121</v>
      </c>
      <c r="B85" s="111" t="s">
        <v>72</v>
      </c>
      <c r="C85" s="112">
        <v>1.0131374910000001E-3</v>
      </c>
      <c r="D85" s="113">
        <v>122760.25</v>
      </c>
      <c r="E85" s="114">
        <v>122760.25</v>
      </c>
      <c r="F85" s="115">
        <v>0</v>
      </c>
      <c r="G85" s="106"/>
    </row>
    <row r="86" spans="1:7" s="104" customFormat="1" ht="15.6" customHeight="1">
      <c r="A86" s="110">
        <v>95824322000161</v>
      </c>
      <c r="B86" s="111" t="s">
        <v>73</v>
      </c>
      <c r="C86" s="112">
        <v>2.0493412300000001E-4</v>
      </c>
      <c r="D86" s="113">
        <v>24831.54</v>
      </c>
      <c r="E86" s="114">
        <v>24831.54</v>
      </c>
      <c r="F86" s="115">
        <v>0</v>
      </c>
      <c r="G86" s="106"/>
    </row>
    <row r="87" spans="1:7" s="104" customFormat="1" ht="15.6" customHeight="1">
      <c r="A87" s="110">
        <v>90660754000160</v>
      </c>
      <c r="B87" s="111" t="s">
        <v>63</v>
      </c>
      <c r="C87" s="112">
        <v>8.8909863400000002E-4</v>
      </c>
      <c r="D87" s="113">
        <v>107730.66</v>
      </c>
      <c r="E87" s="114">
        <v>107730.66</v>
      </c>
      <c r="F87" s="115">
        <v>0</v>
      </c>
      <c r="G87" s="106"/>
    </row>
    <row r="88" spans="1:7" s="104" customFormat="1" ht="15.6" customHeight="1">
      <c r="A88" s="110">
        <v>91950261000128</v>
      </c>
      <c r="B88" s="111" t="s">
        <v>65</v>
      </c>
      <c r="C88" s="112">
        <v>3.0420868500000001E-4</v>
      </c>
      <c r="D88" s="113">
        <v>36860.480000000003</v>
      </c>
      <c r="E88" s="114">
        <v>36860.480000000003</v>
      </c>
      <c r="F88" s="115">
        <v>0</v>
      </c>
      <c r="G88" s="106"/>
    </row>
    <row r="89" spans="1:7" s="104" customFormat="1" ht="15.6" customHeight="1">
      <c r="A89" s="110">
        <v>89435598000155</v>
      </c>
      <c r="B89" s="111" t="s">
        <v>142</v>
      </c>
      <c r="C89" s="112">
        <v>2.5939617700000001E-4</v>
      </c>
      <c r="D89" s="113">
        <v>31430.62</v>
      </c>
      <c r="E89" s="114">
        <v>31430.62</v>
      </c>
      <c r="F89" s="115">
        <v>0</v>
      </c>
      <c r="G89" s="106"/>
    </row>
    <row r="90" spans="1:7" s="104" customFormat="1" ht="15.6" customHeight="1">
      <c r="A90" s="110">
        <v>97505838000179</v>
      </c>
      <c r="B90" s="111" t="s">
        <v>143</v>
      </c>
      <c r="C90" s="112">
        <v>1.8760097299999999E-4</v>
      </c>
      <c r="D90" s="113">
        <v>22731.31</v>
      </c>
      <c r="E90" s="114">
        <v>22731.31</v>
      </c>
      <c r="F90" s="115">
        <v>0</v>
      </c>
      <c r="G90" s="106"/>
    </row>
    <row r="91" spans="1:7" s="104" customFormat="1" ht="15.6" customHeight="1">
      <c r="A91" s="110">
        <v>98042963000152</v>
      </c>
      <c r="B91" s="111" t="s">
        <v>144</v>
      </c>
      <c r="C91" s="112">
        <v>1.2297174700000001E-4</v>
      </c>
      <c r="D91" s="113">
        <v>14900.29</v>
      </c>
      <c r="E91" s="114">
        <v>14900.29</v>
      </c>
      <c r="F91" s="115">
        <v>0</v>
      </c>
      <c r="G91" s="106"/>
    </row>
    <row r="92" spans="1:7" s="104" customFormat="1" ht="15.6" customHeight="1">
      <c r="A92" s="110">
        <v>55188502000180</v>
      </c>
      <c r="B92" s="111" t="s">
        <v>145</v>
      </c>
      <c r="C92" s="112">
        <v>8.2289854E-5</v>
      </c>
      <c r="D92" s="113">
        <v>9970.93</v>
      </c>
      <c r="E92" s="114">
        <v>9970.93</v>
      </c>
      <c r="F92" s="115">
        <v>0</v>
      </c>
      <c r="G92" s="106"/>
    </row>
    <row r="93" spans="1:7" s="104" customFormat="1" ht="15.6" customHeight="1">
      <c r="A93" s="110">
        <v>86444163000189</v>
      </c>
      <c r="B93" s="111" t="s">
        <v>146</v>
      </c>
      <c r="C93" s="112">
        <v>1.7795225300000001E-4</v>
      </c>
      <c r="D93" s="113">
        <v>21562.19</v>
      </c>
      <c r="E93" s="114">
        <v>21562.19</v>
      </c>
      <c r="F93" s="115">
        <v>0</v>
      </c>
      <c r="G93" s="106"/>
    </row>
    <row r="94" spans="1:7" s="104" customFormat="1" ht="15.6" customHeight="1">
      <c r="A94" s="110">
        <v>11615872000180</v>
      </c>
      <c r="B94" s="111" t="s">
        <v>147</v>
      </c>
      <c r="C94" s="112">
        <v>2.3838476E-5</v>
      </c>
      <c r="D94" s="113">
        <v>2888.47</v>
      </c>
      <c r="E94" s="114">
        <v>2888.47</v>
      </c>
      <c r="F94" s="115">
        <v>0</v>
      </c>
      <c r="G94" s="106"/>
    </row>
    <row r="95" spans="1:7" s="104" customFormat="1" ht="15.6" customHeight="1">
      <c r="A95" s="110">
        <v>11810343000138</v>
      </c>
      <c r="B95" s="111" t="s">
        <v>84</v>
      </c>
      <c r="C95" s="112">
        <v>5.2428603000000003E-5</v>
      </c>
      <c r="D95" s="113">
        <v>6352.69</v>
      </c>
      <c r="E95" s="114">
        <v>6352.69</v>
      </c>
      <c r="F95" s="115">
        <v>0</v>
      </c>
      <c r="G95" s="106"/>
    </row>
    <row r="96" spans="1:7" s="104" customFormat="1" ht="15.6" customHeight="1">
      <c r="A96" s="110">
        <v>78829843000192</v>
      </c>
      <c r="B96" s="111" t="s">
        <v>85</v>
      </c>
      <c r="C96" s="112">
        <v>1.5831685299999999E-4</v>
      </c>
      <c r="D96" s="113">
        <v>19183</v>
      </c>
      <c r="E96" s="114">
        <v>19183</v>
      </c>
      <c r="F96" s="115">
        <v>0</v>
      </c>
      <c r="G96" s="106"/>
    </row>
    <row r="97" spans="1:7" s="104" customFormat="1" ht="15.6" customHeight="1">
      <c r="A97" s="110">
        <v>52777034000190</v>
      </c>
      <c r="B97" s="111" t="s">
        <v>74</v>
      </c>
      <c r="C97" s="112">
        <v>3.2869807300000002E-4</v>
      </c>
      <c r="D97" s="113">
        <v>39827.82</v>
      </c>
      <c r="E97" s="114">
        <v>39827.82</v>
      </c>
      <c r="F97" s="115">
        <v>0</v>
      </c>
      <c r="G97" s="106"/>
    </row>
  </sheetData>
  <autoFilter ref="A17:P92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85FD1-96C9-4370-A469-DE89CF224FD7}">
  <sheetPr>
    <pageSetUpPr fitToPage="1"/>
  </sheetPr>
  <dimension ref="A1:AA1048576"/>
  <sheetViews>
    <sheetView showGridLines="0" zoomScale="90" zoomScaleNormal="90" workbookViewId="0">
      <selection activeCell="H15" sqref="H15"/>
    </sheetView>
  </sheetViews>
  <sheetFormatPr defaultColWidth="8" defaultRowHeight="12.75"/>
  <cols>
    <col min="1" max="1" width="18" style="116" customWidth="1"/>
    <col min="2" max="2" width="27.625" style="116" customWidth="1"/>
    <col min="3" max="3" width="18.375" style="116" customWidth="1"/>
    <col min="4" max="4" width="14.375" style="114" customWidth="1"/>
    <col min="5" max="5" width="14.375" style="164" customWidth="1"/>
    <col min="6" max="6" width="10" style="116" customWidth="1"/>
    <col min="7" max="7" width="18.25" style="116" customWidth="1"/>
    <col min="8" max="8" width="15.625" style="116" customWidth="1"/>
    <col min="9" max="9" width="30.5" style="116" customWidth="1"/>
    <col min="10" max="10" width="18.25" style="116" customWidth="1"/>
    <col min="11" max="11" width="16.75" style="160" customWidth="1"/>
    <col min="12" max="12" width="11" style="116" bestFit="1" customWidth="1"/>
    <col min="13" max="13" width="9.5" style="116" bestFit="1" customWidth="1"/>
    <col min="14" max="16384" width="8" style="116"/>
  </cols>
  <sheetData>
    <row r="1" spans="1:27" s="63" customFormat="1" ht="14.25">
      <c r="AA1" s="135"/>
    </row>
    <row r="2" spans="1:27" s="65" customFormat="1" ht="21" customHeight="1">
      <c r="A2" s="63"/>
      <c r="B2" s="64" t="s">
        <v>86</v>
      </c>
      <c r="F2" s="66"/>
      <c r="G2" s="66"/>
      <c r="K2" s="138"/>
    </row>
    <row r="3" spans="1:27" s="65" customFormat="1" ht="18.600000000000001" customHeight="1">
      <c r="A3" s="63"/>
      <c r="B3" s="64" t="s">
        <v>87</v>
      </c>
      <c r="K3" s="138"/>
    </row>
    <row r="4" spans="1:27" s="65" customFormat="1" ht="15" customHeight="1">
      <c r="F4" s="67"/>
      <c r="G4" s="67"/>
      <c r="H4" s="67"/>
      <c r="I4" s="67"/>
      <c r="J4" s="67"/>
      <c r="L4" s="66"/>
      <c r="AA4" s="136"/>
    </row>
    <row r="5" spans="1:27" s="65" customFormat="1" ht="16.5" customHeight="1">
      <c r="A5" s="68"/>
      <c r="B5" s="69" t="str">
        <f>CONCATENATE("débito da liquidação de bandeiras tarifárias - ",[3]Prévia!C4,"/",[3]Prévia!C3)</f>
        <v>débito da liquidação de bandeiras tarifárias - julho/2024</v>
      </c>
      <c r="C5" s="68"/>
      <c r="D5" s="68"/>
      <c r="E5" s="68"/>
      <c r="F5" s="68"/>
      <c r="G5" s="68"/>
      <c r="H5" s="68"/>
      <c r="I5" s="68"/>
      <c r="J5" s="68"/>
      <c r="K5" s="139"/>
    </row>
    <row r="6" spans="1:27" s="65" customFormat="1" ht="11.25" customHeight="1">
      <c r="A6" s="140"/>
      <c r="B6" s="72"/>
      <c r="C6" s="72"/>
      <c r="D6" s="72"/>
      <c r="E6" s="73"/>
      <c r="F6" s="72"/>
      <c r="G6" s="72"/>
      <c r="H6" s="72"/>
      <c r="I6" s="72"/>
      <c r="J6" s="72"/>
      <c r="K6" s="139"/>
    </row>
    <row r="7" spans="1:27" s="65" customFormat="1" ht="23.1" customHeight="1">
      <c r="B7" s="78"/>
      <c r="C7" s="78" t="s">
        <v>88</v>
      </c>
      <c r="D7" s="78" t="s">
        <v>89</v>
      </c>
      <c r="E7" s="78" t="s">
        <v>90</v>
      </c>
      <c r="F7" s="141"/>
      <c r="G7" s="141"/>
      <c r="H7" s="141"/>
      <c r="I7" s="72"/>
      <c r="J7" s="142"/>
      <c r="K7" s="139"/>
    </row>
    <row r="8" spans="1:27" s="65" customFormat="1" ht="15.95" customHeight="1">
      <c r="B8" s="81" t="s">
        <v>114</v>
      </c>
      <c r="C8" s="143">
        <f>SUM(C14:C1048576)</f>
        <v>62472659.570000008</v>
      </c>
      <c r="D8" s="144">
        <v>1</v>
      </c>
      <c r="E8" s="145">
        <f>COUNTA(A14:A1048576)</f>
        <v>27</v>
      </c>
      <c r="F8" s="146"/>
      <c r="G8" s="146"/>
      <c r="H8" s="146"/>
      <c r="I8" s="146"/>
      <c r="J8" s="147"/>
      <c r="K8" s="139"/>
    </row>
    <row r="9" spans="1:27" s="65" customFormat="1" ht="15.95" customHeight="1">
      <c r="B9" s="89" t="s">
        <v>115</v>
      </c>
      <c r="C9" s="90">
        <f>IFERROR(SUM(D14:D1048576),0)</f>
        <v>62378876.160000004</v>
      </c>
      <c r="D9" s="148">
        <f>IFERROR(C9/C8,0)</f>
        <v>0.99849880874857067</v>
      </c>
      <c r="E9" s="92">
        <f>COUNTIF(E14:E1048576,0)</f>
        <v>23</v>
      </c>
      <c r="F9" s="149"/>
      <c r="G9" s="149"/>
      <c r="H9" s="150"/>
      <c r="I9" s="150"/>
      <c r="J9" s="147"/>
      <c r="K9" s="139"/>
    </row>
    <row r="10" spans="1:27" s="65" customFormat="1" ht="15.95" customHeight="1">
      <c r="A10" s="138"/>
      <c r="B10" s="151" t="s">
        <v>116</v>
      </c>
      <c r="C10" s="152">
        <f>IFERROR(-SUM(E14:E1048576),0)</f>
        <v>93783.41</v>
      </c>
      <c r="D10" s="153">
        <f>IFERROR(C10/C8,0)</f>
        <v>1.5011912514292208E-3</v>
      </c>
      <c r="E10" s="154">
        <f>COUNTIF(E14:E1048576,"&lt;0")</f>
        <v>4</v>
      </c>
      <c r="F10" s="138"/>
      <c r="G10" s="138"/>
      <c r="H10" s="138"/>
      <c r="I10" s="138"/>
      <c r="J10" s="138"/>
      <c r="K10" s="139"/>
    </row>
    <row r="11" spans="1:27" s="157" customFormat="1" ht="11.25" customHeight="1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6"/>
    </row>
    <row r="12" spans="1:27" ht="15.95" customHeight="1">
      <c r="A12" s="158"/>
      <c r="B12" s="158"/>
      <c r="C12" s="159">
        <f>SUBTOTAL(9,C14:C1048576)</f>
        <v>62472659.570000008</v>
      </c>
      <c r="D12" s="159">
        <f t="shared" ref="D12:E12" si="0">SUBTOTAL(9,D14:D1048576)</f>
        <v>62378876.160000004</v>
      </c>
      <c r="E12" s="159">
        <f t="shared" si="0"/>
        <v>-93783.41</v>
      </c>
      <c r="F12" s="158"/>
      <c r="G12" s="158"/>
      <c r="H12" s="158"/>
      <c r="I12" s="158"/>
      <c r="J12" s="158"/>
      <c r="K12" s="119"/>
    </row>
    <row r="13" spans="1:27" ht="42" customHeight="1">
      <c r="A13" s="78" t="s">
        <v>98</v>
      </c>
      <c r="B13" s="78" t="s">
        <v>99</v>
      </c>
      <c r="C13" s="78" t="s">
        <v>117</v>
      </c>
      <c r="D13" s="78" t="s">
        <v>118</v>
      </c>
      <c r="E13" s="103" t="s">
        <v>97</v>
      </c>
      <c r="F13" s="78" t="s">
        <v>119</v>
      </c>
      <c r="G13" s="78" t="s">
        <v>120</v>
      </c>
      <c r="H13" s="78" t="s">
        <v>121</v>
      </c>
      <c r="I13" s="78" t="s">
        <v>122</v>
      </c>
      <c r="J13" s="78" t="s">
        <v>104</v>
      </c>
    </row>
    <row r="14" spans="1:27" s="167" customFormat="1" ht="15.95" customHeight="1">
      <c r="A14" s="161">
        <v>83646653000170</v>
      </c>
      <c r="B14" s="162" t="s">
        <v>160</v>
      </c>
      <c r="C14" s="163">
        <v>76196.53</v>
      </c>
      <c r="D14" s="114">
        <v>0</v>
      </c>
      <c r="E14" s="164">
        <v>-76196.53</v>
      </c>
      <c r="F14" s="162" t="s">
        <v>152</v>
      </c>
      <c r="G14" s="162" t="s">
        <v>161</v>
      </c>
      <c r="H14" s="162" t="s">
        <v>161</v>
      </c>
      <c r="I14" s="162" t="s">
        <v>161</v>
      </c>
      <c r="J14" s="162" t="s">
        <v>123</v>
      </c>
      <c r="K14" s="165"/>
      <c r="L14" s="165"/>
      <c r="M14" s="165"/>
      <c r="N14" s="166"/>
      <c r="O14" s="166"/>
      <c r="P14" s="166"/>
    </row>
    <row r="15" spans="1:27" s="167" customFormat="1" ht="15.95" customHeight="1">
      <c r="A15" s="161">
        <v>85318640000105</v>
      </c>
      <c r="B15" s="162" t="s">
        <v>153</v>
      </c>
      <c r="C15" s="163">
        <v>11773.24</v>
      </c>
      <c r="D15" s="114">
        <v>0</v>
      </c>
      <c r="E15" s="164">
        <v>-11773.24</v>
      </c>
      <c r="F15" s="162" t="s">
        <v>152</v>
      </c>
      <c r="G15" s="162" t="s">
        <v>161</v>
      </c>
      <c r="H15" s="162" t="s">
        <v>161</v>
      </c>
      <c r="I15" s="162" t="s">
        <v>161</v>
      </c>
      <c r="J15" s="162" t="s">
        <v>123</v>
      </c>
      <c r="K15" s="165"/>
      <c r="L15" s="165"/>
      <c r="M15" s="165"/>
      <c r="N15" s="166"/>
      <c r="O15" s="166"/>
      <c r="P15" s="166"/>
    </row>
    <row r="16" spans="1:27" s="167" customFormat="1" ht="15.95" customHeight="1">
      <c r="A16" s="161">
        <v>27707397000102</v>
      </c>
      <c r="B16" s="162" t="s">
        <v>162</v>
      </c>
      <c r="C16" s="163">
        <v>5382.56</v>
      </c>
      <c r="D16" s="114">
        <v>0</v>
      </c>
      <c r="E16" s="164">
        <v>-5382.56</v>
      </c>
      <c r="F16" s="162" t="s">
        <v>152</v>
      </c>
      <c r="G16" s="162" t="s">
        <v>161</v>
      </c>
      <c r="H16" s="162" t="s">
        <v>161</v>
      </c>
      <c r="I16" s="162" t="s">
        <v>161</v>
      </c>
      <c r="J16" s="162" t="s">
        <v>123</v>
      </c>
      <c r="K16" s="165"/>
      <c r="L16" s="165"/>
      <c r="M16" s="165"/>
      <c r="N16" s="166"/>
      <c r="O16" s="166"/>
      <c r="P16" s="166"/>
    </row>
    <row r="17" spans="1:16" s="167" customFormat="1" ht="15.95" customHeight="1">
      <c r="A17" s="161">
        <v>86301124000122</v>
      </c>
      <c r="B17" s="162" t="s">
        <v>112</v>
      </c>
      <c r="C17" s="163">
        <v>431.08</v>
      </c>
      <c r="D17" s="114">
        <v>0</v>
      </c>
      <c r="E17" s="194">
        <v>-431.08</v>
      </c>
      <c r="F17" s="162" t="s">
        <v>152</v>
      </c>
      <c r="G17" s="162" t="s">
        <v>161</v>
      </c>
      <c r="H17" s="162" t="s">
        <v>161</v>
      </c>
      <c r="I17" s="162" t="s">
        <v>161</v>
      </c>
      <c r="J17" s="162" t="s">
        <v>123</v>
      </c>
      <c r="K17" s="165"/>
      <c r="L17" s="165"/>
      <c r="M17" s="165"/>
      <c r="N17" s="166"/>
      <c r="O17" s="166"/>
      <c r="P17" s="166"/>
    </row>
    <row r="18" spans="1:16" s="167" customFormat="1" ht="15.95" customHeight="1">
      <c r="A18" s="161">
        <v>50105865000190</v>
      </c>
      <c r="B18" s="162" t="s">
        <v>163</v>
      </c>
      <c r="C18" s="163">
        <v>3042.91</v>
      </c>
      <c r="D18" s="114">
        <v>3042.91</v>
      </c>
      <c r="E18" s="164">
        <v>0</v>
      </c>
      <c r="F18" s="162" t="s">
        <v>152</v>
      </c>
      <c r="G18" s="162" t="s">
        <v>161</v>
      </c>
      <c r="H18" s="162" t="s">
        <v>161</v>
      </c>
      <c r="I18" s="162" t="s">
        <v>161</v>
      </c>
      <c r="J18" s="162" t="s">
        <v>123</v>
      </c>
      <c r="K18" s="165"/>
      <c r="L18" s="165"/>
      <c r="M18" s="165"/>
      <c r="N18" s="166"/>
      <c r="O18" s="166"/>
      <c r="P18" s="166"/>
    </row>
    <row r="19" spans="1:16" s="167" customFormat="1" ht="15.95" customHeight="1">
      <c r="A19" s="161">
        <v>15743303000171</v>
      </c>
      <c r="B19" s="162" t="s">
        <v>127</v>
      </c>
      <c r="C19" s="163">
        <v>54577037.75</v>
      </c>
      <c r="D19" s="114">
        <v>54577037.75</v>
      </c>
      <c r="E19" s="164">
        <v>0</v>
      </c>
      <c r="F19" s="162" t="s">
        <v>126</v>
      </c>
      <c r="G19" s="162" t="s">
        <v>164</v>
      </c>
      <c r="H19" s="162">
        <v>0</v>
      </c>
      <c r="I19" s="162" t="s">
        <v>165</v>
      </c>
      <c r="J19" s="162" t="s">
        <v>166</v>
      </c>
      <c r="K19" s="165"/>
      <c r="L19" s="165"/>
      <c r="M19" s="165"/>
      <c r="N19" s="166"/>
      <c r="O19" s="166"/>
      <c r="P19" s="166"/>
    </row>
    <row r="20" spans="1:16" s="167" customFormat="1" ht="15.95" customHeight="1">
      <c r="A20" s="161">
        <v>14578002000177</v>
      </c>
      <c r="B20" s="162" t="s">
        <v>167</v>
      </c>
      <c r="C20" s="163">
        <v>892125.04</v>
      </c>
      <c r="D20" s="114">
        <v>892125.04</v>
      </c>
      <c r="E20" s="164">
        <v>0</v>
      </c>
      <c r="F20" s="162" t="s">
        <v>126</v>
      </c>
      <c r="G20" s="162" t="s">
        <v>164</v>
      </c>
      <c r="H20" s="162" t="s">
        <v>164</v>
      </c>
      <c r="I20" s="162" t="s">
        <v>165</v>
      </c>
      <c r="J20" s="162" t="s">
        <v>166</v>
      </c>
      <c r="K20" s="165"/>
      <c r="L20" s="165"/>
      <c r="M20" s="165"/>
      <c r="N20" s="166"/>
      <c r="O20" s="166"/>
      <c r="P20" s="166"/>
    </row>
    <row r="21" spans="1:16" s="167" customFormat="1" ht="15.95" customHeight="1">
      <c r="A21" s="161">
        <v>15419901000190</v>
      </c>
      <c r="B21" s="162" t="s">
        <v>168</v>
      </c>
      <c r="C21" s="163">
        <v>146740.84</v>
      </c>
      <c r="D21" s="114">
        <v>146740.84</v>
      </c>
      <c r="E21" s="164">
        <v>0</v>
      </c>
      <c r="F21" s="162" t="s">
        <v>126</v>
      </c>
      <c r="G21" s="162" t="s">
        <v>169</v>
      </c>
      <c r="H21" s="162" t="s">
        <v>169</v>
      </c>
      <c r="I21" s="162" t="s">
        <v>170</v>
      </c>
      <c r="J21" s="162" t="s">
        <v>171</v>
      </c>
      <c r="K21" s="165"/>
      <c r="L21" s="165"/>
      <c r="M21" s="165"/>
      <c r="N21" s="166"/>
      <c r="O21" s="166"/>
      <c r="P21" s="166"/>
    </row>
    <row r="22" spans="1:16" s="167" customFormat="1" ht="15.95" customHeight="1">
      <c r="A22" s="161">
        <v>52548732000114</v>
      </c>
      <c r="B22" s="162" t="s">
        <v>172</v>
      </c>
      <c r="C22" s="163">
        <v>3460</v>
      </c>
      <c r="D22" s="114">
        <v>3460</v>
      </c>
      <c r="E22" s="164">
        <v>0</v>
      </c>
      <c r="F22" s="162" t="s">
        <v>152</v>
      </c>
      <c r="G22" s="162" t="s">
        <v>161</v>
      </c>
      <c r="H22" s="162" t="s">
        <v>161</v>
      </c>
      <c r="I22" s="162" t="s">
        <v>161</v>
      </c>
      <c r="J22" s="162" t="s">
        <v>123</v>
      </c>
      <c r="K22" s="165"/>
      <c r="L22" s="165"/>
      <c r="M22" s="165"/>
      <c r="N22" s="166"/>
      <c r="O22" s="166"/>
      <c r="P22" s="166"/>
    </row>
    <row r="23" spans="1:16" s="167" customFormat="1" ht="15.95" customHeight="1">
      <c r="A23" s="161">
        <v>13107842000199</v>
      </c>
      <c r="B23" s="162" t="s">
        <v>173</v>
      </c>
      <c r="C23" s="163">
        <v>1750.51</v>
      </c>
      <c r="D23" s="114">
        <v>1750.51</v>
      </c>
      <c r="E23" s="164">
        <v>0</v>
      </c>
      <c r="F23" s="162" t="s">
        <v>152</v>
      </c>
      <c r="G23" s="162" t="s">
        <v>161</v>
      </c>
      <c r="H23" s="162" t="s">
        <v>161</v>
      </c>
      <c r="I23" s="162" t="s">
        <v>161</v>
      </c>
      <c r="J23" s="162" t="s">
        <v>123</v>
      </c>
      <c r="K23" s="165"/>
      <c r="L23" s="165"/>
      <c r="M23" s="165"/>
      <c r="N23" s="166"/>
      <c r="O23" s="166"/>
      <c r="P23" s="166"/>
    </row>
    <row r="24" spans="1:16" s="167" customFormat="1" ht="15.95" customHeight="1">
      <c r="A24" s="161">
        <v>31465487000101</v>
      </c>
      <c r="B24" s="162" t="s">
        <v>174</v>
      </c>
      <c r="C24" s="163">
        <v>3707.95</v>
      </c>
      <c r="D24" s="114">
        <v>3707.95</v>
      </c>
      <c r="E24" s="164">
        <v>0</v>
      </c>
      <c r="F24" s="162" t="s">
        <v>152</v>
      </c>
      <c r="G24" s="162" t="s">
        <v>161</v>
      </c>
      <c r="H24" s="162" t="s">
        <v>161</v>
      </c>
      <c r="I24" s="162" t="s">
        <v>161</v>
      </c>
      <c r="J24" s="162" t="s">
        <v>123</v>
      </c>
      <c r="K24" s="165"/>
      <c r="L24" s="165"/>
      <c r="M24" s="165"/>
      <c r="N24" s="166"/>
      <c r="O24" s="166"/>
      <c r="P24" s="166"/>
    </row>
    <row r="25" spans="1:16" s="167" customFormat="1" ht="15.95" customHeight="1">
      <c r="A25" s="161">
        <v>33000167000101</v>
      </c>
      <c r="B25" s="162" t="s">
        <v>125</v>
      </c>
      <c r="C25" s="163">
        <v>6600315.9699999997</v>
      </c>
      <c r="D25" s="114">
        <v>6600315.9699999997</v>
      </c>
      <c r="E25" s="164">
        <v>0</v>
      </c>
      <c r="F25" s="162" t="s">
        <v>126</v>
      </c>
      <c r="G25" s="162" t="s">
        <v>175</v>
      </c>
      <c r="H25" s="162">
        <v>0</v>
      </c>
      <c r="I25" s="162" t="s">
        <v>165</v>
      </c>
      <c r="J25" s="162"/>
      <c r="K25" s="165"/>
      <c r="L25" s="165"/>
      <c r="M25" s="165"/>
      <c r="N25" s="166"/>
      <c r="O25" s="166"/>
      <c r="P25" s="166"/>
    </row>
    <row r="26" spans="1:16" s="167" customFormat="1" ht="15.95" customHeight="1">
      <c r="A26" s="161">
        <v>82574864000181</v>
      </c>
      <c r="B26" s="162" t="s">
        <v>176</v>
      </c>
      <c r="C26" s="163">
        <v>16941.64</v>
      </c>
      <c r="D26" s="114">
        <v>16941.64</v>
      </c>
      <c r="E26" s="164">
        <v>0</v>
      </c>
      <c r="F26" s="162" t="s">
        <v>152</v>
      </c>
      <c r="G26" s="162" t="s">
        <v>161</v>
      </c>
      <c r="H26" s="162" t="s">
        <v>161</v>
      </c>
      <c r="I26" s="162" t="s">
        <v>161</v>
      </c>
      <c r="J26" s="162" t="s">
        <v>123</v>
      </c>
      <c r="K26" s="165"/>
      <c r="L26" s="165"/>
      <c r="M26" s="165"/>
      <c r="N26" s="166"/>
      <c r="O26" s="166"/>
      <c r="P26" s="166"/>
    </row>
    <row r="27" spans="1:16" s="167" customFormat="1" ht="15.95" customHeight="1">
      <c r="A27" s="161">
        <v>86533346000170</v>
      </c>
      <c r="B27" s="162" t="s">
        <v>177</v>
      </c>
      <c r="C27" s="163">
        <v>12840.74</v>
      </c>
      <c r="D27" s="114">
        <v>12840.74</v>
      </c>
      <c r="E27" s="164">
        <v>0</v>
      </c>
      <c r="F27" s="162" t="s">
        <v>152</v>
      </c>
      <c r="G27" s="162" t="s">
        <v>161</v>
      </c>
      <c r="H27" s="162" t="s">
        <v>161</v>
      </c>
      <c r="I27" s="162" t="s">
        <v>161</v>
      </c>
      <c r="J27" s="162" t="s">
        <v>178</v>
      </c>
      <c r="K27" s="165"/>
      <c r="L27" s="165"/>
      <c r="M27" s="165"/>
      <c r="N27" s="166"/>
      <c r="O27" s="166"/>
      <c r="P27" s="166"/>
    </row>
    <row r="28" spans="1:16" s="167" customFormat="1" ht="15.95" customHeight="1">
      <c r="A28" s="161">
        <v>30460297000139</v>
      </c>
      <c r="B28" s="162" t="s">
        <v>179</v>
      </c>
      <c r="C28" s="163">
        <v>11453.34</v>
      </c>
      <c r="D28" s="114">
        <v>11453.34</v>
      </c>
      <c r="E28" s="164">
        <v>0</v>
      </c>
      <c r="F28" s="162" t="s">
        <v>152</v>
      </c>
      <c r="G28" s="162" t="s">
        <v>161</v>
      </c>
      <c r="H28" s="162" t="s">
        <v>161</v>
      </c>
      <c r="I28" s="162" t="s">
        <v>161</v>
      </c>
      <c r="J28" s="162" t="s">
        <v>123</v>
      </c>
      <c r="K28" s="165"/>
      <c r="L28" s="165"/>
      <c r="M28" s="165"/>
      <c r="N28" s="166"/>
      <c r="O28" s="166"/>
      <c r="P28" s="166"/>
    </row>
    <row r="29" spans="1:16" s="167" customFormat="1" ht="15.95" customHeight="1">
      <c r="A29" s="161">
        <v>76583962000182</v>
      </c>
      <c r="B29" s="162" t="s">
        <v>180</v>
      </c>
      <c r="C29" s="163">
        <v>7692.3</v>
      </c>
      <c r="D29" s="114">
        <v>7692.3</v>
      </c>
      <c r="E29" s="164">
        <v>0</v>
      </c>
      <c r="F29" s="162" t="s">
        <v>152</v>
      </c>
      <c r="G29" s="162" t="s">
        <v>161</v>
      </c>
      <c r="H29" s="162" t="s">
        <v>161</v>
      </c>
      <c r="I29" s="162" t="s">
        <v>161</v>
      </c>
      <c r="J29" s="162" t="s">
        <v>123</v>
      </c>
      <c r="K29" s="165"/>
      <c r="L29" s="165"/>
      <c r="M29" s="165"/>
      <c r="N29" s="166"/>
      <c r="O29" s="166"/>
      <c r="P29" s="166"/>
    </row>
    <row r="30" spans="1:16" s="167" customFormat="1" ht="15.95" customHeight="1">
      <c r="A30" s="161">
        <v>75826404000138</v>
      </c>
      <c r="B30" s="162" t="s">
        <v>181</v>
      </c>
      <c r="C30" s="163">
        <v>1282.56</v>
      </c>
      <c r="D30" s="114">
        <v>1282.56</v>
      </c>
      <c r="E30" s="164">
        <v>0</v>
      </c>
      <c r="F30" s="162" t="s">
        <v>152</v>
      </c>
      <c r="G30" s="162" t="s">
        <v>161</v>
      </c>
      <c r="H30" s="162" t="s">
        <v>161</v>
      </c>
      <c r="I30" s="162" t="s">
        <v>161</v>
      </c>
      <c r="J30" s="162" t="s">
        <v>123</v>
      </c>
      <c r="K30" s="165"/>
      <c r="L30" s="165"/>
      <c r="M30" s="165"/>
      <c r="N30" s="166"/>
      <c r="O30" s="166"/>
      <c r="P30" s="166"/>
    </row>
    <row r="31" spans="1:16" s="167" customFormat="1" ht="15.95" customHeight="1">
      <c r="A31" s="161">
        <v>57384943000182</v>
      </c>
      <c r="B31" s="162" t="s">
        <v>182</v>
      </c>
      <c r="C31" s="163">
        <v>3262.13</v>
      </c>
      <c r="D31" s="114">
        <v>3262.13</v>
      </c>
      <c r="E31" s="164">
        <v>0</v>
      </c>
      <c r="F31" s="162" t="s">
        <v>152</v>
      </c>
      <c r="G31" s="162" t="s">
        <v>161</v>
      </c>
      <c r="H31" s="162" t="s">
        <v>161</v>
      </c>
      <c r="I31" s="162" t="s">
        <v>161</v>
      </c>
      <c r="J31" s="162" t="s">
        <v>123</v>
      </c>
      <c r="K31" s="165"/>
      <c r="L31" s="165"/>
      <c r="M31" s="165"/>
      <c r="N31" s="166"/>
      <c r="O31" s="166"/>
      <c r="P31" s="166"/>
    </row>
    <row r="32" spans="1:16" s="167" customFormat="1" ht="15.95" customHeight="1">
      <c r="A32" s="161">
        <v>46598678000119</v>
      </c>
      <c r="B32" s="162" t="s">
        <v>183</v>
      </c>
      <c r="C32" s="163">
        <v>11198.59</v>
      </c>
      <c r="D32" s="114">
        <v>11198.59</v>
      </c>
      <c r="E32" s="164">
        <v>0</v>
      </c>
      <c r="F32" s="162" t="s">
        <v>152</v>
      </c>
      <c r="G32" s="162" t="s">
        <v>161</v>
      </c>
      <c r="H32" s="162" t="s">
        <v>161</v>
      </c>
      <c r="I32" s="162" t="s">
        <v>161</v>
      </c>
      <c r="J32" s="162" t="s">
        <v>178</v>
      </c>
      <c r="K32" s="165"/>
      <c r="L32" s="165"/>
      <c r="M32" s="165"/>
      <c r="N32" s="166"/>
      <c r="O32" s="166"/>
      <c r="P32" s="166"/>
    </row>
    <row r="33" spans="1:16" s="167" customFormat="1" ht="15.95" customHeight="1">
      <c r="A33" s="161">
        <v>9364804000144</v>
      </c>
      <c r="B33" s="162" t="s">
        <v>184</v>
      </c>
      <c r="C33" s="163">
        <v>21252.86</v>
      </c>
      <c r="D33" s="114">
        <v>21252.86</v>
      </c>
      <c r="E33" s="164">
        <v>0</v>
      </c>
      <c r="F33" s="162" t="s">
        <v>152</v>
      </c>
      <c r="G33" s="162" t="s">
        <v>161</v>
      </c>
      <c r="H33" s="162" t="s">
        <v>161</v>
      </c>
      <c r="I33" s="162" t="s">
        <v>161</v>
      </c>
      <c r="J33" s="162" t="s">
        <v>123</v>
      </c>
      <c r="K33" s="165"/>
      <c r="L33" s="165"/>
      <c r="M33" s="165"/>
      <c r="N33" s="166"/>
      <c r="O33" s="166"/>
      <c r="P33" s="166"/>
    </row>
    <row r="34" spans="1:16" s="167" customFormat="1" ht="15.95" customHeight="1">
      <c r="A34" s="161">
        <v>86512670000102</v>
      </c>
      <c r="B34" s="162" t="s">
        <v>185</v>
      </c>
      <c r="C34" s="163">
        <v>23405.72</v>
      </c>
      <c r="D34" s="114">
        <v>23405.72</v>
      </c>
      <c r="E34" s="164">
        <v>0</v>
      </c>
      <c r="F34" s="162" t="s">
        <v>152</v>
      </c>
      <c r="G34" s="162" t="s">
        <v>161</v>
      </c>
      <c r="H34" s="162" t="s">
        <v>161</v>
      </c>
      <c r="I34" s="162" t="s">
        <v>161</v>
      </c>
      <c r="J34" s="162" t="s">
        <v>186</v>
      </c>
      <c r="K34" s="165"/>
      <c r="L34" s="165"/>
      <c r="M34" s="165"/>
      <c r="N34" s="166"/>
      <c r="O34" s="166"/>
      <c r="P34" s="166"/>
    </row>
    <row r="35" spans="1:16" s="167" customFormat="1" ht="15.95" customHeight="1">
      <c r="A35" s="161">
        <v>86532348000145</v>
      </c>
      <c r="B35" s="162" t="s">
        <v>187</v>
      </c>
      <c r="C35" s="163">
        <v>10272.790000000001</v>
      </c>
      <c r="D35" s="114">
        <v>10272.790000000001</v>
      </c>
      <c r="E35" s="164">
        <v>0</v>
      </c>
      <c r="F35" s="162" t="s">
        <v>152</v>
      </c>
      <c r="G35" s="162" t="s">
        <v>161</v>
      </c>
      <c r="H35" s="162" t="s">
        <v>161</v>
      </c>
      <c r="I35" s="162" t="s">
        <v>161</v>
      </c>
      <c r="J35" s="162" t="s">
        <v>178</v>
      </c>
      <c r="K35" s="165"/>
      <c r="L35" s="165"/>
      <c r="M35" s="165"/>
      <c r="N35" s="166"/>
      <c r="O35" s="166"/>
      <c r="P35" s="166"/>
    </row>
    <row r="36" spans="1:16" s="167" customFormat="1" ht="15.95" customHeight="1">
      <c r="A36" s="161">
        <v>28610236000169</v>
      </c>
      <c r="B36" s="162" t="s">
        <v>188</v>
      </c>
      <c r="C36" s="163">
        <v>3258.73</v>
      </c>
      <c r="D36" s="114">
        <v>3258.73</v>
      </c>
      <c r="E36" s="164">
        <v>0</v>
      </c>
      <c r="F36" s="162" t="s">
        <v>152</v>
      </c>
      <c r="G36" s="162" t="s">
        <v>161</v>
      </c>
      <c r="H36" s="162" t="s">
        <v>161</v>
      </c>
      <c r="I36" s="162" t="s">
        <v>161</v>
      </c>
      <c r="J36" s="162" t="s">
        <v>178</v>
      </c>
      <c r="K36" s="165"/>
      <c r="L36" s="165"/>
      <c r="M36" s="165"/>
      <c r="N36" s="166"/>
      <c r="O36" s="166"/>
      <c r="P36" s="166"/>
    </row>
    <row r="37" spans="1:16" s="167" customFormat="1" ht="15.95" customHeight="1">
      <c r="A37" s="161">
        <v>10532365000110</v>
      </c>
      <c r="B37" s="162" t="s">
        <v>189</v>
      </c>
      <c r="C37" s="163">
        <v>8315.89</v>
      </c>
      <c r="D37" s="114">
        <v>8315.89</v>
      </c>
      <c r="E37" s="164">
        <v>0</v>
      </c>
      <c r="F37" s="162" t="s">
        <v>152</v>
      </c>
      <c r="G37" s="162" t="s">
        <v>189</v>
      </c>
      <c r="H37" s="162">
        <v>0</v>
      </c>
      <c r="I37" s="162" t="s">
        <v>190</v>
      </c>
      <c r="J37" s="162" t="s">
        <v>186</v>
      </c>
      <c r="K37" s="165"/>
      <c r="L37" s="165"/>
      <c r="M37" s="165"/>
      <c r="N37" s="166"/>
      <c r="O37" s="166"/>
      <c r="P37" s="166"/>
    </row>
    <row r="38" spans="1:16" s="167" customFormat="1" ht="15.95" customHeight="1">
      <c r="A38" s="161">
        <v>88022918000182</v>
      </c>
      <c r="B38" s="162" t="s">
        <v>191</v>
      </c>
      <c r="C38" s="163">
        <v>3714.72</v>
      </c>
      <c r="D38" s="114">
        <v>3714.72</v>
      </c>
      <c r="E38" s="164">
        <v>0</v>
      </c>
      <c r="F38" s="162" t="s">
        <v>152</v>
      </c>
      <c r="G38" s="162" t="s">
        <v>161</v>
      </c>
      <c r="H38" s="162" t="s">
        <v>161</v>
      </c>
      <c r="I38" s="162" t="s">
        <v>161</v>
      </c>
      <c r="J38" s="162" t="s">
        <v>178</v>
      </c>
      <c r="K38" s="165"/>
      <c r="L38" s="165"/>
      <c r="M38" s="165"/>
      <c r="N38" s="166"/>
      <c r="O38" s="166"/>
      <c r="P38" s="166"/>
    </row>
    <row r="39" spans="1:16" s="167" customFormat="1" ht="15.95" customHeight="1">
      <c r="A39" s="161">
        <v>87462750000163</v>
      </c>
      <c r="B39" s="162" t="s">
        <v>192</v>
      </c>
      <c r="C39" s="163">
        <v>5088.87</v>
      </c>
      <c r="D39" s="114">
        <v>5088.87</v>
      </c>
      <c r="E39" s="164">
        <v>0</v>
      </c>
      <c r="F39" s="162" t="s">
        <v>152</v>
      </c>
      <c r="G39" s="162" t="s">
        <v>161</v>
      </c>
      <c r="H39" s="162" t="s">
        <v>161</v>
      </c>
      <c r="I39" s="162" t="s">
        <v>161</v>
      </c>
      <c r="J39" s="162" t="s">
        <v>178</v>
      </c>
      <c r="K39" s="165"/>
      <c r="L39" s="165"/>
      <c r="M39" s="165"/>
      <c r="N39" s="166"/>
      <c r="O39" s="166"/>
      <c r="P39" s="166"/>
    </row>
    <row r="40" spans="1:16" s="167" customFormat="1" ht="15.95" customHeight="1">
      <c r="A40" s="161">
        <v>87776043000141</v>
      </c>
      <c r="B40" s="162" t="s">
        <v>193</v>
      </c>
      <c r="C40" s="163">
        <v>10714.31</v>
      </c>
      <c r="D40" s="114">
        <v>10714.31</v>
      </c>
      <c r="E40" s="164">
        <v>0</v>
      </c>
      <c r="F40" s="162" t="s">
        <v>152</v>
      </c>
      <c r="G40" s="162" t="s">
        <v>161</v>
      </c>
      <c r="H40" s="162" t="s">
        <v>161</v>
      </c>
      <c r="I40" s="162" t="s">
        <v>161</v>
      </c>
      <c r="J40" s="162" t="s">
        <v>123</v>
      </c>
      <c r="K40" s="165"/>
      <c r="L40" s="165"/>
      <c r="M40" s="165"/>
      <c r="N40" s="166"/>
      <c r="O40" s="166"/>
      <c r="P40" s="166"/>
    </row>
    <row r="41" spans="1:16" s="167" customFormat="1" ht="15.95" customHeight="1">
      <c r="A41" s="161"/>
      <c r="B41" s="162"/>
      <c r="C41" s="163"/>
      <c r="D41" s="114"/>
      <c r="E41" s="164"/>
      <c r="F41" s="162"/>
      <c r="G41" s="162"/>
      <c r="H41" s="162"/>
      <c r="I41" s="162"/>
      <c r="J41" s="162"/>
      <c r="K41" s="165"/>
      <c r="L41" s="165"/>
      <c r="M41" s="165"/>
      <c r="N41" s="166"/>
      <c r="O41" s="166"/>
      <c r="P41" s="166"/>
    </row>
    <row r="42" spans="1:16" s="167" customFormat="1" ht="15.95" customHeight="1">
      <c r="A42" s="161"/>
      <c r="B42" s="162"/>
      <c r="C42" s="163"/>
      <c r="D42" s="114"/>
      <c r="E42" s="164"/>
      <c r="F42" s="162"/>
      <c r="G42" s="162"/>
      <c r="H42" s="162"/>
      <c r="I42" s="162"/>
      <c r="J42" s="162"/>
      <c r="K42" s="165"/>
      <c r="L42" s="165"/>
      <c r="M42" s="165"/>
      <c r="N42" s="166"/>
      <c r="O42" s="166"/>
      <c r="P42" s="166"/>
    </row>
    <row r="43" spans="1:16" s="167" customFormat="1" ht="15.95" customHeight="1">
      <c r="A43" s="161"/>
      <c r="B43" s="162"/>
      <c r="C43" s="163"/>
      <c r="D43" s="114"/>
      <c r="E43" s="164"/>
      <c r="F43" s="162"/>
      <c r="G43" s="162"/>
      <c r="H43" s="162"/>
      <c r="I43" s="162"/>
      <c r="J43" s="162"/>
      <c r="K43" s="165"/>
      <c r="L43" s="165"/>
      <c r="M43" s="165"/>
      <c r="N43" s="166"/>
      <c r="O43" s="166"/>
      <c r="P43" s="166"/>
    </row>
    <row r="44" spans="1:16" s="167" customFormat="1" ht="15.95" customHeight="1">
      <c r="A44" s="161"/>
      <c r="B44" s="162"/>
      <c r="C44" s="163"/>
      <c r="D44" s="114"/>
      <c r="E44" s="164"/>
      <c r="F44" s="162"/>
      <c r="G44" s="162"/>
      <c r="H44" s="162"/>
      <c r="I44" s="162"/>
      <c r="J44" s="162"/>
      <c r="K44" s="165"/>
      <c r="L44" s="165"/>
      <c r="M44" s="165"/>
      <c r="N44" s="166"/>
      <c r="O44" s="166"/>
      <c r="P44" s="166"/>
    </row>
    <row r="45" spans="1:16" s="167" customFormat="1" ht="15.95" customHeight="1">
      <c r="A45" s="161"/>
      <c r="B45" s="162"/>
      <c r="C45" s="163"/>
      <c r="D45" s="114"/>
      <c r="E45" s="164"/>
      <c r="F45" s="162"/>
      <c r="G45" s="162"/>
      <c r="H45" s="162"/>
      <c r="I45" s="162"/>
      <c r="J45" s="162"/>
      <c r="K45" s="165"/>
      <c r="L45" s="165"/>
      <c r="M45" s="165"/>
      <c r="N45" s="166"/>
      <c r="O45" s="166"/>
      <c r="P45" s="166"/>
    </row>
    <row r="46" spans="1:16" s="167" customFormat="1" ht="15.95" customHeight="1">
      <c r="A46" s="161"/>
      <c r="B46" s="162"/>
      <c r="C46" s="163"/>
      <c r="D46" s="114"/>
      <c r="E46" s="164"/>
      <c r="F46" s="162"/>
      <c r="G46" s="162"/>
      <c r="H46" s="162"/>
      <c r="I46" s="162"/>
      <c r="J46" s="162"/>
      <c r="K46" s="165"/>
      <c r="L46" s="165"/>
      <c r="M46" s="165"/>
      <c r="N46" s="166"/>
      <c r="O46" s="166"/>
      <c r="P46" s="166"/>
    </row>
    <row r="47" spans="1:16" s="167" customFormat="1" ht="15.95" customHeight="1">
      <c r="A47" s="161"/>
      <c r="B47" s="162"/>
      <c r="C47" s="163"/>
      <c r="D47" s="114"/>
      <c r="E47" s="164"/>
      <c r="F47" s="162"/>
      <c r="G47" s="162"/>
      <c r="H47" s="162"/>
      <c r="I47" s="162"/>
      <c r="J47" s="162"/>
      <c r="K47" s="165"/>
      <c r="L47" s="165"/>
      <c r="M47" s="165"/>
      <c r="N47" s="166"/>
      <c r="O47" s="166"/>
      <c r="P47" s="166"/>
    </row>
    <row r="48" spans="1:16" s="167" customFormat="1" ht="15.95" customHeight="1">
      <c r="A48" s="161"/>
      <c r="B48" s="162"/>
      <c r="C48" s="163"/>
      <c r="D48" s="114"/>
      <c r="E48" s="164"/>
      <c r="F48" s="162"/>
      <c r="G48" s="162"/>
      <c r="H48" s="162"/>
      <c r="I48" s="162"/>
      <c r="J48" s="162"/>
      <c r="K48" s="165"/>
      <c r="L48" s="165"/>
      <c r="M48" s="165"/>
      <c r="N48" s="166"/>
      <c r="O48" s="166"/>
      <c r="P48" s="166"/>
    </row>
    <row r="49" spans="1:16" s="167" customFormat="1" ht="15.95" customHeight="1">
      <c r="A49" s="161"/>
      <c r="B49" s="162"/>
      <c r="C49" s="163"/>
      <c r="D49" s="114"/>
      <c r="E49" s="164"/>
      <c r="F49" s="162"/>
      <c r="G49" s="162"/>
      <c r="H49" s="162"/>
      <c r="I49" s="162"/>
      <c r="J49" s="162"/>
      <c r="K49" s="165"/>
      <c r="L49" s="165"/>
      <c r="M49" s="165"/>
      <c r="N49" s="166"/>
      <c r="O49" s="166"/>
      <c r="P49" s="166"/>
    </row>
    <row r="50" spans="1:16" s="167" customFormat="1" ht="15.95" customHeight="1">
      <c r="A50" s="161"/>
      <c r="B50" s="162"/>
      <c r="C50" s="163"/>
      <c r="D50" s="114"/>
      <c r="E50" s="164"/>
      <c r="F50" s="162"/>
      <c r="G50" s="162"/>
      <c r="H50" s="162"/>
      <c r="I50" s="162"/>
      <c r="J50" s="162"/>
      <c r="K50" s="165"/>
      <c r="L50" s="165"/>
      <c r="M50" s="165"/>
      <c r="N50" s="166"/>
      <c r="O50" s="166"/>
      <c r="P50" s="166"/>
    </row>
    <row r="51" spans="1:16">
      <c r="D51" s="116"/>
      <c r="E51" s="116"/>
    </row>
    <row r="52" spans="1:16">
      <c r="D52" s="116"/>
      <c r="E52" s="116"/>
    </row>
    <row r="53" spans="1:16">
      <c r="D53" s="116"/>
      <c r="E53" s="116"/>
    </row>
    <row r="54" spans="1:16">
      <c r="D54" s="116"/>
      <c r="E54" s="116"/>
    </row>
    <row r="55" spans="1:16">
      <c r="D55" s="116"/>
      <c r="E55" s="116"/>
    </row>
    <row r="56" spans="1:16">
      <c r="D56" s="116"/>
      <c r="E56" s="116"/>
    </row>
    <row r="57" spans="1:16">
      <c r="D57" s="116"/>
      <c r="E57" s="116"/>
    </row>
    <row r="58" spans="1:16">
      <c r="D58" s="116"/>
      <c r="E58" s="116"/>
    </row>
    <row r="59" spans="1:16">
      <c r="D59" s="116"/>
      <c r="E59" s="116"/>
    </row>
    <row r="60" spans="1:16">
      <c r="D60" s="116"/>
      <c r="E60" s="116"/>
    </row>
    <row r="61" spans="1:16">
      <c r="D61" s="116"/>
      <c r="E61" s="116"/>
    </row>
    <row r="62" spans="1:16">
      <c r="D62" s="116"/>
      <c r="E62" s="116"/>
    </row>
    <row r="63" spans="1:16">
      <c r="D63" s="116"/>
      <c r="E63" s="116"/>
    </row>
    <row r="64" spans="1:16">
      <c r="D64" s="116"/>
      <c r="E64" s="116"/>
    </row>
    <row r="65" spans="4:5">
      <c r="D65" s="116"/>
      <c r="E65" s="116"/>
    </row>
    <row r="66" spans="4:5">
      <c r="D66" s="116"/>
      <c r="E66" s="116"/>
    </row>
    <row r="67" spans="4:5">
      <c r="D67" s="116"/>
      <c r="E67" s="116"/>
    </row>
    <row r="68" spans="4:5">
      <c r="D68" s="116"/>
      <c r="E68" s="116"/>
    </row>
    <row r="69" spans="4:5">
      <c r="D69" s="116"/>
      <c r="E69" s="116"/>
    </row>
    <row r="70" spans="4:5">
      <c r="D70" s="116"/>
      <c r="E70" s="116"/>
    </row>
    <row r="71" spans="4:5">
      <c r="D71" s="116"/>
      <c r="E71" s="116"/>
    </row>
    <row r="72" spans="4:5">
      <c r="D72" s="116"/>
      <c r="E72" s="116"/>
    </row>
    <row r="73" spans="4:5">
      <c r="D73" s="116"/>
      <c r="E73" s="116"/>
    </row>
    <row r="74" spans="4:5">
      <c r="D74" s="116"/>
      <c r="E74" s="116"/>
    </row>
    <row r="75" spans="4:5">
      <c r="D75" s="116"/>
      <c r="E75" s="116"/>
    </row>
    <row r="76" spans="4:5">
      <c r="D76" s="116"/>
      <c r="E76" s="116"/>
    </row>
    <row r="77" spans="4:5">
      <c r="D77" s="116"/>
      <c r="E77" s="116"/>
    </row>
    <row r="78" spans="4:5">
      <c r="D78" s="116"/>
      <c r="E78" s="116"/>
    </row>
    <row r="79" spans="4:5">
      <c r="D79" s="116"/>
      <c r="E79" s="116"/>
    </row>
    <row r="80" spans="4:5">
      <c r="D80" s="116"/>
      <c r="E80" s="116"/>
    </row>
    <row r="81" spans="4:5">
      <c r="D81" s="116"/>
      <c r="E81" s="116"/>
    </row>
    <row r="82" spans="4:5">
      <c r="D82" s="116"/>
      <c r="E82" s="116"/>
    </row>
    <row r="83" spans="4:5">
      <c r="D83" s="116"/>
      <c r="E83" s="116"/>
    </row>
    <row r="84" spans="4:5">
      <c r="D84" s="116"/>
      <c r="E84" s="116"/>
    </row>
    <row r="85" spans="4:5">
      <c r="D85" s="116"/>
      <c r="E85" s="116"/>
    </row>
    <row r="86" spans="4:5">
      <c r="D86" s="116"/>
      <c r="E86" s="116"/>
    </row>
    <row r="87" spans="4:5">
      <c r="D87" s="116"/>
      <c r="E87" s="116"/>
    </row>
    <row r="88" spans="4:5">
      <c r="D88" s="116"/>
      <c r="E88" s="116"/>
    </row>
    <row r="89" spans="4:5">
      <c r="D89" s="116"/>
      <c r="E89" s="116"/>
    </row>
    <row r="90" spans="4:5">
      <c r="D90" s="116"/>
      <c r="E90" s="116"/>
    </row>
    <row r="91" spans="4:5">
      <c r="D91" s="116"/>
      <c r="E91" s="116"/>
    </row>
    <row r="92" spans="4:5">
      <c r="D92" s="116"/>
      <c r="E92" s="116"/>
    </row>
    <row r="93" spans="4:5">
      <c r="D93" s="116"/>
      <c r="E93" s="116"/>
    </row>
    <row r="94" spans="4:5">
      <c r="D94" s="116"/>
      <c r="E94" s="116"/>
    </row>
    <row r="95" spans="4:5">
      <c r="D95" s="116"/>
      <c r="E95" s="116"/>
    </row>
    <row r="96" spans="4:5">
      <c r="D96" s="116"/>
      <c r="E96" s="116"/>
    </row>
    <row r="97" spans="4:5">
      <c r="D97" s="116"/>
      <c r="E97" s="116"/>
    </row>
    <row r="98" spans="4:5">
      <c r="D98" s="116"/>
      <c r="E98" s="116"/>
    </row>
    <row r="99" spans="4:5">
      <c r="D99" s="116"/>
      <c r="E99" s="116"/>
    </row>
    <row r="100" spans="4:5">
      <c r="D100" s="116"/>
      <c r="E100" s="116"/>
    </row>
    <row r="101" spans="4:5">
      <c r="D101" s="116"/>
      <c r="E101" s="116"/>
    </row>
    <row r="102" spans="4:5">
      <c r="D102" s="116"/>
      <c r="E102" s="116"/>
    </row>
    <row r="103" spans="4:5">
      <c r="D103" s="116"/>
      <c r="E103" s="116"/>
    </row>
    <row r="104" spans="4:5">
      <c r="D104" s="116"/>
      <c r="E104" s="116"/>
    </row>
    <row r="105" spans="4:5">
      <c r="D105" s="116"/>
      <c r="E105" s="116"/>
    </row>
    <row r="106" spans="4:5">
      <c r="D106" s="116"/>
      <c r="E106" s="116"/>
    </row>
    <row r="107" spans="4:5">
      <c r="D107" s="116"/>
      <c r="E107" s="116"/>
    </row>
    <row r="108" spans="4:5">
      <c r="D108" s="116"/>
      <c r="E108" s="116"/>
    </row>
    <row r="109" spans="4:5">
      <c r="D109" s="116"/>
      <c r="E109" s="116"/>
    </row>
    <row r="110" spans="4:5">
      <c r="D110" s="116"/>
      <c r="E110" s="116"/>
    </row>
    <row r="111" spans="4:5">
      <c r="D111" s="116"/>
      <c r="E111" s="116"/>
    </row>
    <row r="112" spans="4:5">
      <c r="D112" s="116"/>
      <c r="E112" s="116"/>
    </row>
    <row r="113" spans="4:5">
      <c r="D113" s="116"/>
      <c r="E113" s="116"/>
    </row>
    <row r="114" spans="4:5">
      <c r="D114" s="116"/>
      <c r="E114" s="116"/>
    </row>
    <row r="115" spans="4:5">
      <c r="D115" s="116"/>
      <c r="E115" s="116"/>
    </row>
    <row r="116" spans="4:5">
      <c r="D116" s="116"/>
      <c r="E116" s="116"/>
    </row>
    <row r="117" spans="4:5">
      <c r="D117" s="116"/>
      <c r="E117" s="116"/>
    </row>
    <row r="118" spans="4:5">
      <c r="D118" s="116"/>
      <c r="E118" s="116"/>
    </row>
    <row r="119" spans="4:5">
      <c r="D119" s="116"/>
      <c r="E119" s="116"/>
    </row>
    <row r="120" spans="4:5">
      <c r="D120" s="116"/>
      <c r="E120" s="116"/>
    </row>
    <row r="121" spans="4:5">
      <c r="D121" s="116"/>
      <c r="E121" s="116"/>
    </row>
    <row r="122" spans="4:5">
      <c r="D122" s="116"/>
      <c r="E122" s="116"/>
    </row>
    <row r="123" spans="4:5">
      <c r="D123" s="116"/>
      <c r="E123" s="116"/>
    </row>
    <row r="124" spans="4:5">
      <c r="D124" s="116"/>
      <c r="E124" s="116"/>
    </row>
    <row r="125" spans="4:5">
      <c r="D125" s="116"/>
      <c r="E125" s="116"/>
    </row>
    <row r="126" spans="4:5">
      <c r="D126" s="116"/>
      <c r="E126" s="116"/>
    </row>
    <row r="127" spans="4:5">
      <c r="D127" s="116"/>
      <c r="E127" s="116"/>
    </row>
    <row r="128" spans="4:5">
      <c r="D128" s="116"/>
      <c r="E128" s="116"/>
    </row>
    <row r="129" spans="4:5">
      <c r="D129" s="116"/>
      <c r="E129" s="116"/>
    </row>
    <row r="130" spans="4:5">
      <c r="D130" s="116"/>
      <c r="E130" s="116"/>
    </row>
    <row r="131" spans="4:5">
      <c r="D131" s="116"/>
      <c r="E131" s="116"/>
    </row>
    <row r="132" spans="4:5">
      <c r="D132" s="116"/>
      <c r="E132" s="116"/>
    </row>
    <row r="133" spans="4:5">
      <c r="D133" s="116"/>
      <c r="E133" s="116"/>
    </row>
    <row r="134" spans="4:5">
      <c r="D134" s="116"/>
      <c r="E134" s="116"/>
    </row>
    <row r="135" spans="4:5">
      <c r="D135" s="116"/>
      <c r="E135" s="116"/>
    </row>
    <row r="136" spans="4:5">
      <c r="D136" s="116"/>
      <c r="E136" s="116"/>
    </row>
    <row r="137" spans="4:5">
      <c r="D137" s="116"/>
      <c r="E137" s="116"/>
    </row>
    <row r="138" spans="4:5">
      <c r="D138" s="116"/>
      <c r="E138" s="116"/>
    </row>
    <row r="139" spans="4:5">
      <c r="D139" s="116"/>
      <c r="E139" s="116"/>
    </row>
    <row r="140" spans="4:5">
      <c r="D140" s="116"/>
      <c r="E140" s="116"/>
    </row>
    <row r="141" spans="4:5">
      <c r="D141" s="116"/>
      <c r="E141" s="116"/>
    </row>
    <row r="142" spans="4:5">
      <c r="D142" s="116"/>
      <c r="E142" s="116"/>
    </row>
    <row r="143" spans="4:5">
      <c r="D143" s="116"/>
      <c r="E143" s="116"/>
    </row>
    <row r="144" spans="4:5">
      <c r="D144" s="116"/>
      <c r="E144" s="116"/>
    </row>
    <row r="145" spans="4:5">
      <c r="D145" s="116"/>
      <c r="E145" s="116"/>
    </row>
    <row r="146" spans="4:5">
      <c r="D146" s="116"/>
      <c r="E146" s="116"/>
    </row>
    <row r="147" spans="4:5">
      <c r="D147" s="116"/>
      <c r="E147" s="116"/>
    </row>
    <row r="148" spans="4:5">
      <c r="D148" s="116"/>
      <c r="E148" s="116"/>
    </row>
    <row r="149" spans="4:5">
      <c r="D149" s="116"/>
      <c r="E149" s="116"/>
    </row>
    <row r="150" spans="4:5">
      <c r="D150" s="116"/>
      <c r="E150" s="116"/>
    </row>
    <row r="151" spans="4:5">
      <c r="D151" s="116"/>
      <c r="E151" s="116"/>
    </row>
    <row r="152" spans="4:5">
      <c r="D152" s="116"/>
      <c r="E152" s="116"/>
    </row>
    <row r="153" spans="4:5">
      <c r="D153" s="116"/>
      <c r="E153" s="116"/>
    </row>
    <row r="154" spans="4:5">
      <c r="D154" s="116"/>
      <c r="E154" s="116"/>
    </row>
    <row r="155" spans="4:5">
      <c r="D155" s="116"/>
      <c r="E155" s="116"/>
    </row>
    <row r="156" spans="4:5">
      <c r="D156" s="116"/>
      <c r="E156" s="116"/>
    </row>
    <row r="157" spans="4:5">
      <c r="D157" s="116"/>
      <c r="E157" s="116"/>
    </row>
    <row r="158" spans="4:5">
      <c r="D158" s="116"/>
      <c r="E158" s="116"/>
    </row>
    <row r="159" spans="4:5">
      <c r="D159" s="116"/>
      <c r="E159" s="116"/>
    </row>
    <row r="160" spans="4:5">
      <c r="D160" s="116"/>
      <c r="E160" s="116"/>
    </row>
    <row r="161" spans="4:5">
      <c r="D161" s="116"/>
      <c r="E161" s="116"/>
    </row>
    <row r="162" spans="4:5">
      <c r="D162" s="116"/>
      <c r="E162" s="116"/>
    </row>
    <row r="163" spans="4:5">
      <c r="D163" s="116"/>
      <c r="E163" s="116"/>
    </row>
    <row r="164" spans="4:5">
      <c r="D164" s="116"/>
      <c r="E164" s="116"/>
    </row>
    <row r="165" spans="4:5">
      <c r="D165" s="116"/>
      <c r="E165" s="116"/>
    </row>
    <row r="166" spans="4:5">
      <c r="D166" s="116"/>
      <c r="E166" s="116"/>
    </row>
    <row r="167" spans="4:5">
      <c r="D167" s="116"/>
      <c r="E167" s="116"/>
    </row>
    <row r="168" spans="4:5">
      <c r="D168" s="116"/>
      <c r="E168" s="116"/>
    </row>
    <row r="169" spans="4:5">
      <c r="D169" s="116"/>
      <c r="E169" s="116"/>
    </row>
    <row r="170" spans="4:5">
      <c r="D170" s="116"/>
      <c r="E170" s="116"/>
    </row>
    <row r="171" spans="4:5">
      <c r="D171" s="116"/>
      <c r="E171" s="116"/>
    </row>
    <row r="172" spans="4:5">
      <c r="D172" s="116"/>
      <c r="E172" s="116"/>
    </row>
    <row r="173" spans="4:5">
      <c r="D173" s="116"/>
      <c r="E173" s="116"/>
    </row>
    <row r="174" spans="4:5">
      <c r="D174" s="116"/>
      <c r="E174" s="116"/>
    </row>
    <row r="175" spans="4:5">
      <c r="D175" s="116"/>
      <c r="E175" s="116"/>
    </row>
    <row r="176" spans="4:5">
      <c r="D176" s="116"/>
      <c r="E176" s="116"/>
    </row>
    <row r="177" spans="4:5">
      <c r="D177" s="116"/>
      <c r="E177" s="116"/>
    </row>
    <row r="178" spans="4:5">
      <c r="D178" s="116"/>
      <c r="E178" s="116"/>
    </row>
    <row r="179" spans="4:5">
      <c r="D179" s="116"/>
      <c r="E179" s="116"/>
    </row>
    <row r="180" spans="4:5">
      <c r="D180" s="116"/>
      <c r="E180" s="116"/>
    </row>
    <row r="181" spans="4:5">
      <c r="D181" s="116"/>
      <c r="E181" s="116"/>
    </row>
    <row r="182" spans="4:5">
      <c r="D182" s="116"/>
      <c r="E182" s="116"/>
    </row>
    <row r="183" spans="4:5">
      <c r="D183" s="116"/>
      <c r="E183" s="116"/>
    </row>
    <row r="184" spans="4:5">
      <c r="D184" s="116"/>
      <c r="E184" s="116"/>
    </row>
    <row r="185" spans="4:5">
      <c r="D185" s="116"/>
      <c r="E185" s="116"/>
    </row>
    <row r="186" spans="4:5">
      <c r="D186" s="116"/>
      <c r="E186" s="116"/>
    </row>
    <row r="187" spans="4:5">
      <c r="D187" s="116"/>
      <c r="E187" s="116"/>
    </row>
    <row r="188" spans="4:5">
      <c r="D188" s="116"/>
      <c r="E188" s="116"/>
    </row>
    <row r="189" spans="4:5">
      <c r="D189" s="116"/>
      <c r="E189" s="116"/>
    </row>
    <row r="190" spans="4:5">
      <c r="D190" s="116"/>
      <c r="E190" s="116"/>
    </row>
    <row r="191" spans="4:5">
      <c r="D191" s="116"/>
      <c r="E191" s="116"/>
    </row>
    <row r="192" spans="4:5">
      <c r="D192" s="116"/>
      <c r="E192" s="116"/>
    </row>
    <row r="193" spans="4:5">
      <c r="D193" s="116"/>
      <c r="E193" s="116"/>
    </row>
    <row r="194" spans="4:5">
      <c r="D194" s="116"/>
      <c r="E194" s="116"/>
    </row>
    <row r="195" spans="4:5">
      <c r="D195" s="116"/>
      <c r="E195" s="116"/>
    </row>
    <row r="196" spans="4:5">
      <c r="D196" s="116"/>
      <c r="E196" s="116"/>
    </row>
    <row r="197" spans="4:5">
      <c r="D197" s="116"/>
      <c r="E197" s="116"/>
    </row>
    <row r="198" spans="4:5">
      <c r="D198" s="116"/>
      <c r="E198" s="116"/>
    </row>
    <row r="199" spans="4:5">
      <c r="D199" s="116"/>
      <c r="E199" s="116"/>
    </row>
    <row r="200" spans="4:5">
      <c r="D200" s="116"/>
      <c r="E200" s="116"/>
    </row>
    <row r="201" spans="4:5">
      <c r="D201" s="116"/>
      <c r="E201" s="116"/>
    </row>
    <row r="202" spans="4:5">
      <c r="D202" s="116"/>
      <c r="E202" s="116"/>
    </row>
    <row r="203" spans="4:5">
      <c r="D203" s="116"/>
      <c r="E203" s="116"/>
    </row>
    <row r="204" spans="4:5">
      <c r="D204" s="116"/>
      <c r="E204" s="116"/>
    </row>
    <row r="205" spans="4:5">
      <c r="D205" s="116"/>
      <c r="E205" s="116"/>
    </row>
    <row r="206" spans="4:5">
      <c r="D206" s="116"/>
      <c r="E206" s="116"/>
    </row>
    <row r="207" spans="4:5">
      <c r="D207" s="116"/>
      <c r="E207" s="116"/>
    </row>
    <row r="208" spans="4:5">
      <c r="D208" s="116"/>
      <c r="E208" s="116"/>
    </row>
    <row r="209" spans="4:5">
      <c r="D209" s="116"/>
      <c r="E209" s="116"/>
    </row>
    <row r="210" spans="4:5">
      <c r="D210" s="116"/>
      <c r="E210" s="116"/>
    </row>
    <row r="211" spans="4:5">
      <c r="D211" s="116"/>
      <c r="E211" s="116"/>
    </row>
    <row r="212" spans="4:5">
      <c r="D212" s="116"/>
      <c r="E212" s="116"/>
    </row>
    <row r="213" spans="4:5">
      <c r="D213" s="116"/>
      <c r="E213" s="116"/>
    </row>
    <row r="214" spans="4:5">
      <c r="D214" s="116"/>
      <c r="E214" s="116"/>
    </row>
    <row r="215" spans="4:5">
      <c r="D215" s="116"/>
      <c r="E215" s="116"/>
    </row>
    <row r="216" spans="4:5">
      <c r="D216" s="116"/>
      <c r="E216" s="116"/>
    </row>
    <row r="217" spans="4:5">
      <c r="D217" s="116"/>
      <c r="E217" s="116"/>
    </row>
    <row r="218" spans="4:5">
      <c r="D218" s="116"/>
      <c r="E218" s="116"/>
    </row>
    <row r="219" spans="4:5">
      <c r="D219" s="116"/>
      <c r="E219" s="116"/>
    </row>
    <row r="220" spans="4:5">
      <c r="D220" s="116"/>
      <c r="E220" s="116"/>
    </row>
    <row r="221" spans="4:5">
      <c r="D221" s="116"/>
      <c r="E221" s="116"/>
    </row>
    <row r="222" spans="4:5">
      <c r="D222" s="116"/>
      <c r="E222" s="116"/>
    </row>
    <row r="223" spans="4:5">
      <c r="D223" s="116"/>
      <c r="E223" s="116"/>
    </row>
    <row r="224" spans="4:5">
      <c r="D224" s="116"/>
      <c r="E224" s="116"/>
    </row>
    <row r="225" spans="4:5">
      <c r="D225" s="116"/>
      <c r="E225" s="116"/>
    </row>
    <row r="226" spans="4:5">
      <c r="D226" s="116"/>
      <c r="E226" s="116"/>
    </row>
    <row r="227" spans="4:5">
      <c r="D227" s="116"/>
      <c r="E227" s="116"/>
    </row>
    <row r="228" spans="4:5">
      <c r="D228" s="116"/>
      <c r="E228" s="116"/>
    </row>
    <row r="229" spans="4:5">
      <c r="D229" s="116"/>
      <c r="E229" s="116"/>
    </row>
    <row r="230" spans="4:5">
      <c r="D230" s="116"/>
      <c r="E230" s="116"/>
    </row>
    <row r="231" spans="4:5">
      <c r="D231" s="116"/>
      <c r="E231" s="116"/>
    </row>
    <row r="232" spans="4:5">
      <c r="D232" s="116"/>
      <c r="E232" s="116"/>
    </row>
    <row r="233" spans="4:5">
      <c r="D233" s="116"/>
      <c r="E233" s="116"/>
    </row>
    <row r="234" spans="4:5">
      <c r="D234" s="116"/>
      <c r="E234" s="116"/>
    </row>
    <row r="235" spans="4:5">
      <c r="D235" s="116"/>
      <c r="E235" s="116"/>
    </row>
    <row r="236" spans="4:5">
      <c r="D236" s="116"/>
      <c r="E236" s="116"/>
    </row>
    <row r="237" spans="4:5">
      <c r="D237" s="116"/>
      <c r="E237" s="116"/>
    </row>
    <row r="238" spans="4:5">
      <c r="D238" s="116"/>
      <c r="E238" s="116"/>
    </row>
    <row r="239" spans="4:5">
      <c r="D239" s="116"/>
      <c r="E239" s="116"/>
    </row>
    <row r="240" spans="4:5">
      <c r="D240" s="116"/>
      <c r="E240" s="116"/>
    </row>
    <row r="241" spans="4:5">
      <c r="D241" s="116"/>
      <c r="E241" s="116"/>
    </row>
    <row r="242" spans="4:5">
      <c r="D242" s="116"/>
      <c r="E242" s="116"/>
    </row>
    <row r="243" spans="4:5">
      <c r="D243" s="116"/>
      <c r="E243" s="116"/>
    </row>
    <row r="244" spans="4:5">
      <c r="D244" s="116"/>
      <c r="E244" s="116"/>
    </row>
    <row r="245" spans="4:5">
      <c r="D245" s="116"/>
      <c r="E245" s="116"/>
    </row>
    <row r="246" spans="4:5">
      <c r="D246" s="116"/>
      <c r="E246" s="116"/>
    </row>
    <row r="247" spans="4:5">
      <c r="D247" s="116"/>
      <c r="E247" s="116"/>
    </row>
    <row r="248" spans="4:5">
      <c r="D248" s="116"/>
      <c r="E248" s="116"/>
    </row>
    <row r="249" spans="4:5">
      <c r="D249" s="116"/>
      <c r="E249" s="116"/>
    </row>
    <row r="250" spans="4:5">
      <c r="D250" s="116"/>
      <c r="E250" s="116"/>
    </row>
    <row r="251" spans="4:5">
      <c r="D251" s="116"/>
      <c r="E251" s="116"/>
    </row>
    <row r="252" spans="4:5">
      <c r="D252" s="116"/>
      <c r="E252" s="116"/>
    </row>
    <row r="253" spans="4:5">
      <c r="D253" s="116"/>
      <c r="E253" s="116"/>
    </row>
    <row r="254" spans="4:5">
      <c r="D254" s="116"/>
      <c r="E254" s="116"/>
    </row>
    <row r="255" spans="4:5">
      <c r="D255" s="116"/>
      <c r="E255" s="116"/>
    </row>
    <row r="256" spans="4:5">
      <c r="D256" s="116"/>
      <c r="E256" s="116"/>
    </row>
    <row r="257" spans="4:5">
      <c r="D257" s="116"/>
      <c r="E257" s="116"/>
    </row>
    <row r="258" spans="4:5">
      <c r="D258" s="116"/>
      <c r="E258" s="116"/>
    </row>
    <row r="259" spans="4:5">
      <c r="D259" s="116"/>
      <c r="E259" s="116"/>
    </row>
    <row r="260" spans="4:5">
      <c r="D260" s="116"/>
      <c r="E260" s="116"/>
    </row>
    <row r="261" spans="4:5">
      <c r="D261" s="116"/>
      <c r="E261" s="116"/>
    </row>
    <row r="262" spans="4:5">
      <c r="D262" s="116"/>
      <c r="E262" s="116"/>
    </row>
    <row r="263" spans="4:5">
      <c r="D263" s="116"/>
      <c r="E263" s="116"/>
    </row>
    <row r="264" spans="4:5">
      <c r="D264" s="116"/>
      <c r="E264" s="116"/>
    </row>
    <row r="265" spans="4:5">
      <c r="D265" s="116"/>
      <c r="E265" s="116"/>
    </row>
    <row r="266" spans="4:5">
      <c r="D266" s="116"/>
      <c r="E266" s="116"/>
    </row>
    <row r="267" spans="4:5">
      <c r="D267" s="116"/>
      <c r="E267" s="116"/>
    </row>
    <row r="268" spans="4:5">
      <c r="D268" s="116"/>
      <c r="E268" s="116"/>
    </row>
    <row r="269" spans="4:5">
      <c r="D269" s="116"/>
      <c r="E269" s="116"/>
    </row>
    <row r="270" spans="4:5">
      <c r="D270" s="116"/>
      <c r="E270" s="116"/>
    </row>
    <row r="271" spans="4:5">
      <c r="D271" s="116"/>
      <c r="E271" s="116"/>
    </row>
    <row r="272" spans="4:5">
      <c r="D272" s="116"/>
      <c r="E272" s="116"/>
    </row>
    <row r="273" spans="4:5">
      <c r="D273" s="116"/>
      <c r="E273" s="116"/>
    </row>
    <row r="274" spans="4:5">
      <c r="D274" s="116"/>
      <c r="E274" s="116"/>
    </row>
    <row r="275" spans="4:5">
      <c r="D275" s="116"/>
      <c r="E275" s="116"/>
    </row>
    <row r="276" spans="4:5">
      <c r="D276" s="116"/>
      <c r="E276" s="116"/>
    </row>
    <row r="277" spans="4:5">
      <c r="D277" s="116"/>
      <c r="E277" s="116"/>
    </row>
    <row r="278" spans="4:5">
      <c r="D278" s="116"/>
      <c r="E278" s="116"/>
    </row>
    <row r="279" spans="4:5">
      <c r="D279" s="116"/>
      <c r="E279" s="116"/>
    </row>
    <row r="280" spans="4:5">
      <c r="D280" s="116"/>
      <c r="E280" s="116"/>
    </row>
    <row r="281" spans="4:5">
      <c r="D281" s="116"/>
      <c r="E281" s="116"/>
    </row>
    <row r="282" spans="4:5">
      <c r="D282" s="116"/>
      <c r="E282" s="116"/>
    </row>
    <row r="283" spans="4:5">
      <c r="D283" s="116"/>
      <c r="E283" s="116"/>
    </row>
    <row r="284" spans="4:5">
      <c r="D284" s="116"/>
      <c r="E284" s="116"/>
    </row>
    <row r="285" spans="4:5">
      <c r="D285" s="116"/>
      <c r="E285" s="116"/>
    </row>
    <row r="286" spans="4:5">
      <c r="D286" s="116"/>
      <c r="E286" s="116"/>
    </row>
    <row r="287" spans="4:5">
      <c r="D287" s="116"/>
      <c r="E287" s="116"/>
    </row>
    <row r="288" spans="4:5">
      <c r="D288" s="116"/>
      <c r="E288" s="116"/>
    </row>
    <row r="289" spans="4:5">
      <c r="D289" s="116"/>
      <c r="E289" s="116"/>
    </row>
    <row r="290" spans="4:5">
      <c r="D290" s="116"/>
      <c r="E290" s="116"/>
    </row>
    <row r="291" spans="4:5">
      <c r="D291" s="116"/>
      <c r="E291" s="116"/>
    </row>
    <row r="292" spans="4:5">
      <c r="D292" s="116"/>
      <c r="E292" s="116"/>
    </row>
    <row r="293" spans="4:5">
      <c r="D293" s="116"/>
      <c r="E293" s="116"/>
    </row>
    <row r="294" spans="4:5">
      <c r="D294" s="116"/>
      <c r="E294" s="116"/>
    </row>
    <row r="295" spans="4:5">
      <c r="D295" s="116"/>
      <c r="E295" s="116"/>
    </row>
    <row r="296" spans="4:5">
      <c r="D296" s="116"/>
      <c r="E296" s="116"/>
    </row>
    <row r="297" spans="4:5">
      <c r="D297" s="116"/>
      <c r="E297" s="116"/>
    </row>
    <row r="298" spans="4:5">
      <c r="D298" s="116"/>
      <c r="E298" s="116"/>
    </row>
    <row r="299" spans="4:5">
      <c r="D299" s="116"/>
      <c r="E299" s="116"/>
    </row>
    <row r="300" spans="4:5">
      <c r="D300" s="116"/>
      <c r="E300" s="116"/>
    </row>
    <row r="301" spans="4:5">
      <c r="D301" s="116"/>
      <c r="E301" s="116"/>
    </row>
    <row r="302" spans="4:5">
      <c r="D302" s="116"/>
      <c r="E302" s="116"/>
    </row>
    <row r="303" spans="4:5">
      <c r="D303" s="116"/>
      <c r="E303" s="116"/>
    </row>
    <row r="304" spans="4:5">
      <c r="D304" s="116"/>
      <c r="E304" s="116"/>
    </row>
    <row r="305" spans="4:5">
      <c r="D305" s="116"/>
      <c r="E305" s="116"/>
    </row>
    <row r="306" spans="4:5">
      <c r="D306" s="116"/>
      <c r="E306" s="116"/>
    </row>
    <row r="307" spans="4:5">
      <c r="D307" s="116"/>
      <c r="E307" s="116"/>
    </row>
    <row r="308" spans="4:5">
      <c r="D308" s="116"/>
      <c r="E308" s="116"/>
    </row>
    <row r="309" spans="4:5">
      <c r="D309" s="116"/>
      <c r="E309" s="116"/>
    </row>
    <row r="310" spans="4:5">
      <c r="D310" s="116"/>
      <c r="E310" s="116"/>
    </row>
    <row r="311" spans="4:5">
      <c r="D311" s="116"/>
      <c r="E311" s="116"/>
    </row>
    <row r="312" spans="4:5">
      <c r="D312" s="116"/>
      <c r="E312" s="116"/>
    </row>
    <row r="313" spans="4:5">
      <c r="D313" s="116"/>
      <c r="E313" s="116"/>
    </row>
    <row r="314" spans="4:5">
      <c r="D314" s="116"/>
      <c r="E314" s="116"/>
    </row>
    <row r="315" spans="4:5">
      <c r="D315" s="116"/>
      <c r="E315" s="116"/>
    </row>
    <row r="316" spans="4:5">
      <c r="D316" s="116"/>
      <c r="E316" s="116"/>
    </row>
    <row r="317" spans="4:5">
      <c r="D317" s="116"/>
      <c r="E317" s="116"/>
    </row>
    <row r="318" spans="4:5">
      <c r="D318" s="116"/>
      <c r="E318" s="116"/>
    </row>
    <row r="319" spans="4:5">
      <c r="D319" s="116"/>
      <c r="E319" s="116"/>
    </row>
    <row r="320" spans="4:5">
      <c r="D320" s="116"/>
      <c r="E320" s="116"/>
    </row>
    <row r="321" spans="4:5">
      <c r="D321" s="116"/>
      <c r="E321" s="116"/>
    </row>
    <row r="322" spans="4:5">
      <c r="D322" s="116"/>
      <c r="E322" s="116"/>
    </row>
    <row r="323" spans="4:5">
      <c r="D323" s="116"/>
      <c r="E323" s="116"/>
    </row>
    <row r="324" spans="4:5">
      <c r="D324" s="116"/>
      <c r="E324" s="116"/>
    </row>
    <row r="325" spans="4:5">
      <c r="D325" s="116"/>
      <c r="E325" s="116"/>
    </row>
    <row r="326" spans="4:5">
      <c r="D326" s="116"/>
      <c r="E326" s="116"/>
    </row>
    <row r="327" spans="4:5">
      <c r="D327" s="116"/>
      <c r="E327" s="116"/>
    </row>
    <row r="328" spans="4:5">
      <c r="D328" s="116"/>
      <c r="E328" s="116"/>
    </row>
    <row r="329" spans="4:5">
      <c r="D329" s="116"/>
      <c r="E329" s="116"/>
    </row>
    <row r="330" spans="4:5">
      <c r="D330" s="116"/>
      <c r="E330" s="116"/>
    </row>
    <row r="331" spans="4:5">
      <c r="D331" s="116"/>
      <c r="E331" s="116"/>
    </row>
    <row r="332" spans="4:5">
      <c r="D332" s="116"/>
      <c r="E332" s="116"/>
    </row>
    <row r="333" spans="4:5">
      <c r="D333" s="116"/>
      <c r="E333" s="116"/>
    </row>
    <row r="334" spans="4:5">
      <c r="D334" s="116"/>
      <c r="E334" s="116"/>
    </row>
    <row r="335" spans="4:5">
      <c r="D335" s="116"/>
      <c r="E335" s="116"/>
    </row>
    <row r="336" spans="4:5">
      <c r="D336" s="116"/>
      <c r="E336" s="116"/>
    </row>
    <row r="337" spans="4:5">
      <c r="D337" s="116"/>
      <c r="E337" s="116"/>
    </row>
    <row r="338" spans="4:5">
      <c r="D338" s="116"/>
      <c r="E338" s="116"/>
    </row>
    <row r="339" spans="4:5">
      <c r="D339" s="116"/>
      <c r="E339" s="116"/>
    </row>
    <row r="340" spans="4:5">
      <c r="D340" s="116"/>
      <c r="E340" s="116"/>
    </row>
    <row r="341" spans="4:5">
      <c r="D341" s="116"/>
      <c r="E341" s="116"/>
    </row>
    <row r="342" spans="4:5">
      <c r="D342" s="116"/>
      <c r="E342" s="116"/>
    </row>
    <row r="343" spans="4:5">
      <c r="D343" s="116"/>
      <c r="E343" s="116"/>
    </row>
    <row r="344" spans="4:5">
      <c r="D344" s="116"/>
      <c r="E344" s="116"/>
    </row>
    <row r="345" spans="4:5">
      <c r="D345" s="116"/>
      <c r="E345" s="116"/>
    </row>
    <row r="346" spans="4:5">
      <c r="D346" s="116"/>
      <c r="E346" s="116"/>
    </row>
    <row r="347" spans="4:5">
      <c r="D347" s="116"/>
      <c r="E347" s="116"/>
    </row>
    <row r="348" spans="4:5">
      <c r="D348" s="116"/>
      <c r="E348" s="116"/>
    </row>
    <row r="349" spans="4:5">
      <c r="D349" s="116"/>
      <c r="E349" s="116"/>
    </row>
    <row r="350" spans="4:5">
      <c r="D350" s="116"/>
      <c r="E350" s="116"/>
    </row>
    <row r="351" spans="4:5">
      <c r="D351" s="116"/>
      <c r="E351" s="116"/>
    </row>
    <row r="352" spans="4:5">
      <c r="D352" s="116"/>
      <c r="E352" s="116"/>
    </row>
    <row r="353" spans="4:5">
      <c r="D353" s="116"/>
      <c r="E353" s="116"/>
    </row>
    <row r="354" spans="4:5">
      <c r="D354" s="116"/>
      <c r="E354" s="116"/>
    </row>
    <row r="355" spans="4:5">
      <c r="D355" s="116"/>
      <c r="E355" s="116"/>
    </row>
    <row r="356" spans="4:5">
      <c r="D356" s="116"/>
      <c r="E356" s="116"/>
    </row>
    <row r="357" spans="4:5">
      <c r="D357" s="116"/>
      <c r="E357" s="116"/>
    </row>
    <row r="358" spans="4:5">
      <c r="D358" s="116"/>
      <c r="E358" s="116"/>
    </row>
    <row r="359" spans="4:5">
      <c r="D359" s="116"/>
      <c r="E359" s="116"/>
    </row>
    <row r="360" spans="4:5">
      <c r="D360" s="116"/>
      <c r="E360" s="116"/>
    </row>
    <row r="361" spans="4:5">
      <c r="D361" s="116"/>
      <c r="E361" s="116"/>
    </row>
    <row r="362" spans="4:5">
      <c r="D362" s="116"/>
      <c r="E362" s="116"/>
    </row>
    <row r="363" spans="4:5">
      <c r="D363" s="116"/>
      <c r="E363" s="116"/>
    </row>
    <row r="364" spans="4:5">
      <c r="D364" s="116"/>
      <c r="E364" s="116"/>
    </row>
    <row r="365" spans="4:5">
      <c r="D365" s="116"/>
      <c r="E365" s="116"/>
    </row>
    <row r="366" spans="4:5">
      <c r="D366" s="116"/>
      <c r="E366" s="116"/>
    </row>
    <row r="367" spans="4:5">
      <c r="D367" s="116"/>
      <c r="E367" s="116"/>
    </row>
    <row r="368" spans="4:5">
      <c r="D368" s="116"/>
      <c r="E368" s="116"/>
    </row>
    <row r="369" spans="4:5">
      <c r="D369" s="116"/>
      <c r="E369" s="116"/>
    </row>
    <row r="370" spans="4:5">
      <c r="D370" s="116"/>
      <c r="E370" s="116"/>
    </row>
    <row r="371" spans="4:5">
      <c r="D371" s="116"/>
      <c r="E371" s="116"/>
    </row>
    <row r="372" spans="4:5">
      <c r="D372" s="116"/>
      <c r="E372" s="116"/>
    </row>
    <row r="373" spans="4:5">
      <c r="D373" s="116"/>
      <c r="E373" s="116"/>
    </row>
    <row r="374" spans="4:5">
      <c r="D374" s="116"/>
      <c r="E374" s="116"/>
    </row>
    <row r="375" spans="4:5">
      <c r="D375" s="116"/>
      <c r="E375" s="116"/>
    </row>
    <row r="376" spans="4:5">
      <c r="D376" s="116"/>
      <c r="E376" s="116"/>
    </row>
    <row r="377" spans="4:5">
      <c r="D377" s="116"/>
      <c r="E377" s="116"/>
    </row>
    <row r="378" spans="4:5">
      <c r="D378" s="116"/>
      <c r="E378" s="116"/>
    </row>
    <row r="379" spans="4:5">
      <c r="D379" s="116"/>
      <c r="E379" s="116"/>
    </row>
    <row r="380" spans="4:5">
      <c r="D380" s="116"/>
      <c r="E380" s="116"/>
    </row>
    <row r="381" spans="4:5">
      <c r="D381" s="116"/>
      <c r="E381" s="116"/>
    </row>
    <row r="382" spans="4:5">
      <c r="D382" s="116"/>
      <c r="E382" s="116"/>
    </row>
    <row r="383" spans="4:5">
      <c r="D383" s="116"/>
      <c r="E383" s="116"/>
    </row>
    <row r="384" spans="4:5">
      <c r="D384" s="116"/>
      <c r="E384" s="116"/>
    </row>
    <row r="385" spans="4:5">
      <c r="D385" s="116"/>
      <c r="E385" s="116"/>
    </row>
    <row r="386" spans="4:5">
      <c r="D386" s="116"/>
      <c r="E386" s="116"/>
    </row>
    <row r="387" spans="4:5">
      <c r="D387" s="116"/>
      <c r="E387" s="116"/>
    </row>
    <row r="388" spans="4:5">
      <c r="D388" s="116"/>
      <c r="E388" s="116"/>
    </row>
    <row r="389" spans="4:5">
      <c r="D389" s="116"/>
      <c r="E389" s="116"/>
    </row>
    <row r="390" spans="4:5">
      <c r="D390" s="116"/>
      <c r="E390" s="116"/>
    </row>
    <row r="391" spans="4:5">
      <c r="D391" s="116"/>
      <c r="E391" s="116"/>
    </row>
    <row r="392" spans="4:5">
      <c r="D392" s="116"/>
      <c r="E392" s="116"/>
    </row>
    <row r="393" spans="4:5">
      <c r="D393" s="116"/>
      <c r="E393" s="116"/>
    </row>
    <row r="394" spans="4:5">
      <c r="D394" s="116"/>
      <c r="E394" s="116"/>
    </row>
    <row r="395" spans="4:5">
      <c r="D395" s="116"/>
      <c r="E395" s="116"/>
    </row>
    <row r="396" spans="4:5">
      <c r="D396" s="116"/>
      <c r="E396" s="116"/>
    </row>
    <row r="397" spans="4:5">
      <c r="D397" s="116"/>
      <c r="E397" s="116"/>
    </row>
    <row r="398" spans="4:5">
      <c r="D398" s="116"/>
      <c r="E398" s="116"/>
    </row>
    <row r="399" spans="4:5">
      <c r="D399" s="116"/>
      <c r="E399" s="116"/>
    </row>
    <row r="400" spans="4:5">
      <c r="D400" s="116"/>
      <c r="E400" s="116"/>
    </row>
    <row r="401" spans="4:5">
      <c r="D401" s="116"/>
      <c r="E401" s="116"/>
    </row>
    <row r="402" spans="4:5">
      <c r="D402" s="116"/>
      <c r="E402" s="116"/>
    </row>
    <row r="403" spans="4:5">
      <c r="D403" s="116"/>
      <c r="E403" s="116"/>
    </row>
    <row r="404" spans="4:5">
      <c r="D404" s="116"/>
      <c r="E404" s="116"/>
    </row>
    <row r="405" spans="4:5">
      <c r="D405" s="116"/>
      <c r="E405" s="116"/>
    </row>
    <row r="406" spans="4:5">
      <c r="D406" s="116"/>
      <c r="E406" s="116"/>
    </row>
    <row r="407" spans="4:5">
      <c r="D407" s="116"/>
      <c r="E407" s="116"/>
    </row>
    <row r="408" spans="4:5">
      <c r="D408" s="116"/>
      <c r="E408" s="116"/>
    </row>
    <row r="409" spans="4:5">
      <c r="D409" s="116"/>
      <c r="E409" s="116"/>
    </row>
    <row r="410" spans="4:5">
      <c r="D410" s="116"/>
      <c r="E410" s="116"/>
    </row>
    <row r="411" spans="4:5">
      <c r="D411" s="116"/>
      <c r="E411" s="116"/>
    </row>
    <row r="412" spans="4:5">
      <c r="D412" s="116"/>
      <c r="E412" s="116"/>
    </row>
    <row r="413" spans="4:5">
      <c r="D413" s="116"/>
      <c r="E413" s="116"/>
    </row>
    <row r="414" spans="4:5">
      <c r="D414" s="116"/>
      <c r="E414" s="116"/>
    </row>
    <row r="415" spans="4:5">
      <c r="D415" s="116"/>
      <c r="E415" s="116"/>
    </row>
    <row r="416" spans="4:5">
      <c r="D416" s="116"/>
      <c r="E416" s="116"/>
    </row>
    <row r="417" spans="4:5">
      <c r="D417" s="116"/>
      <c r="E417" s="116"/>
    </row>
    <row r="418" spans="4:5">
      <c r="D418" s="116"/>
      <c r="E418" s="116"/>
    </row>
    <row r="419" spans="4:5">
      <c r="D419" s="116"/>
      <c r="E419" s="116"/>
    </row>
    <row r="420" spans="4:5">
      <c r="D420" s="116"/>
      <c r="E420" s="116"/>
    </row>
    <row r="421" spans="4:5">
      <c r="D421" s="116"/>
      <c r="E421" s="116"/>
    </row>
    <row r="422" spans="4:5">
      <c r="D422" s="116"/>
      <c r="E422" s="116"/>
    </row>
    <row r="423" spans="4:5">
      <c r="D423" s="116"/>
      <c r="E423" s="116"/>
    </row>
    <row r="424" spans="4:5">
      <c r="D424" s="116"/>
      <c r="E424" s="116"/>
    </row>
    <row r="425" spans="4:5">
      <c r="D425" s="116"/>
      <c r="E425" s="116"/>
    </row>
    <row r="426" spans="4:5">
      <c r="D426" s="116"/>
      <c r="E426" s="116"/>
    </row>
    <row r="427" spans="4:5">
      <c r="D427" s="116"/>
      <c r="E427" s="116"/>
    </row>
    <row r="428" spans="4:5">
      <c r="D428" s="116"/>
      <c r="E428" s="116"/>
    </row>
    <row r="429" spans="4:5">
      <c r="D429" s="116"/>
      <c r="E429" s="116"/>
    </row>
    <row r="430" spans="4:5">
      <c r="D430" s="116"/>
      <c r="E430" s="116"/>
    </row>
    <row r="431" spans="4:5">
      <c r="D431" s="116"/>
      <c r="E431" s="116"/>
    </row>
    <row r="432" spans="4:5">
      <c r="D432" s="116"/>
      <c r="E432" s="116"/>
    </row>
    <row r="433" spans="4:5">
      <c r="D433" s="116"/>
      <c r="E433" s="116"/>
    </row>
    <row r="434" spans="4:5">
      <c r="D434" s="116"/>
      <c r="E434" s="116"/>
    </row>
    <row r="435" spans="4:5">
      <c r="D435" s="116"/>
      <c r="E435" s="116"/>
    </row>
    <row r="436" spans="4:5">
      <c r="D436" s="116"/>
      <c r="E436" s="116"/>
    </row>
    <row r="437" spans="4:5">
      <c r="D437" s="116"/>
      <c r="E437" s="116"/>
    </row>
    <row r="438" spans="4:5">
      <c r="D438" s="116"/>
      <c r="E438" s="116"/>
    </row>
    <row r="439" spans="4:5">
      <c r="D439" s="116"/>
      <c r="E439" s="116"/>
    </row>
    <row r="440" spans="4:5">
      <c r="D440" s="116"/>
      <c r="E440" s="116"/>
    </row>
    <row r="441" spans="4:5">
      <c r="D441" s="116"/>
      <c r="E441" s="116"/>
    </row>
    <row r="442" spans="4:5">
      <c r="D442" s="116"/>
      <c r="E442" s="116"/>
    </row>
    <row r="443" spans="4:5">
      <c r="D443" s="116"/>
      <c r="E443" s="116"/>
    </row>
    <row r="444" spans="4:5">
      <c r="D444" s="116"/>
      <c r="E444" s="116"/>
    </row>
    <row r="445" spans="4:5">
      <c r="D445" s="116"/>
      <c r="E445" s="116"/>
    </row>
    <row r="446" spans="4:5">
      <c r="D446" s="116"/>
      <c r="E446" s="116"/>
    </row>
    <row r="447" spans="4:5">
      <c r="D447" s="116"/>
      <c r="E447" s="116"/>
    </row>
    <row r="448" spans="4:5">
      <c r="D448" s="116"/>
      <c r="E448" s="116"/>
    </row>
    <row r="449" spans="4:5">
      <c r="D449" s="116"/>
      <c r="E449" s="116"/>
    </row>
    <row r="450" spans="4:5">
      <c r="D450" s="116"/>
      <c r="E450" s="116"/>
    </row>
    <row r="451" spans="4:5">
      <c r="D451" s="116"/>
      <c r="E451" s="116"/>
    </row>
    <row r="452" spans="4:5">
      <c r="D452" s="116"/>
      <c r="E452" s="116"/>
    </row>
    <row r="453" spans="4:5">
      <c r="D453" s="116"/>
      <c r="E453" s="116"/>
    </row>
    <row r="454" spans="4:5">
      <c r="D454" s="116"/>
      <c r="E454" s="116"/>
    </row>
    <row r="455" spans="4:5">
      <c r="D455" s="116"/>
      <c r="E455" s="116"/>
    </row>
    <row r="456" spans="4:5">
      <c r="D456" s="116"/>
      <c r="E456" s="116"/>
    </row>
    <row r="457" spans="4:5">
      <c r="D457" s="116"/>
      <c r="E457" s="116"/>
    </row>
    <row r="458" spans="4:5">
      <c r="D458" s="116"/>
      <c r="E458" s="116"/>
    </row>
    <row r="459" spans="4:5">
      <c r="D459" s="116"/>
      <c r="E459" s="116"/>
    </row>
    <row r="460" spans="4:5">
      <c r="D460" s="116"/>
      <c r="E460" s="116"/>
    </row>
    <row r="461" spans="4:5">
      <c r="D461" s="116"/>
      <c r="E461" s="116"/>
    </row>
    <row r="462" spans="4:5">
      <c r="D462" s="116"/>
      <c r="E462" s="116"/>
    </row>
    <row r="463" spans="4:5">
      <c r="D463" s="116"/>
      <c r="E463" s="116"/>
    </row>
    <row r="464" spans="4:5">
      <c r="D464" s="116"/>
      <c r="E464" s="116"/>
    </row>
    <row r="465" spans="4:5">
      <c r="D465" s="116"/>
      <c r="E465" s="116"/>
    </row>
    <row r="466" spans="4:5">
      <c r="D466" s="116"/>
      <c r="E466" s="116"/>
    </row>
    <row r="467" spans="4:5">
      <c r="D467" s="116"/>
      <c r="E467" s="116"/>
    </row>
    <row r="468" spans="4:5">
      <c r="D468" s="116"/>
      <c r="E468" s="116"/>
    </row>
    <row r="469" spans="4:5">
      <c r="D469" s="116"/>
      <c r="E469" s="116"/>
    </row>
    <row r="470" spans="4:5">
      <c r="D470" s="116"/>
      <c r="E470" s="116"/>
    </row>
    <row r="471" spans="4:5">
      <c r="D471" s="116"/>
      <c r="E471" s="116"/>
    </row>
    <row r="472" spans="4:5">
      <c r="D472" s="116"/>
      <c r="E472" s="116"/>
    </row>
    <row r="473" spans="4:5">
      <c r="D473" s="116"/>
      <c r="E473" s="116"/>
    </row>
    <row r="474" spans="4:5">
      <c r="D474" s="116"/>
      <c r="E474" s="116"/>
    </row>
    <row r="475" spans="4:5">
      <c r="D475" s="116"/>
      <c r="E475" s="116"/>
    </row>
    <row r="476" spans="4:5">
      <c r="D476" s="116"/>
      <c r="E476" s="116"/>
    </row>
    <row r="477" spans="4:5">
      <c r="D477" s="116"/>
      <c r="E477" s="116"/>
    </row>
    <row r="478" spans="4:5">
      <c r="D478" s="116"/>
      <c r="E478" s="116"/>
    </row>
    <row r="479" spans="4:5">
      <c r="D479" s="116"/>
      <c r="E479" s="116"/>
    </row>
    <row r="480" spans="4:5">
      <c r="D480" s="116"/>
      <c r="E480" s="116"/>
    </row>
    <row r="481" spans="4:5">
      <c r="D481" s="116"/>
      <c r="E481" s="116"/>
    </row>
    <row r="482" spans="4:5">
      <c r="D482" s="116"/>
      <c r="E482" s="116"/>
    </row>
    <row r="483" spans="4:5">
      <c r="D483" s="116"/>
      <c r="E483" s="116"/>
    </row>
    <row r="484" spans="4:5">
      <c r="D484" s="116"/>
      <c r="E484" s="116"/>
    </row>
    <row r="1048576" spans="9:9" ht="13.5">
      <c r="I1048576" s="162"/>
    </row>
  </sheetData>
  <autoFilter ref="A13:J50" xr:uid="{574D5F18-46AF-4B54-B434-ABC925DE5B9A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25653-B75A-481F-9906-34C92F9D84E3}">
  <sheetPr>
    <pageSetUpPr fitToPage="1"/>
  </sheetPr>
  <dimension ref="A1:Z97"/>
  <sheetViews>
    <sheetView showGridLines="0" zoomScale="90" zoomScaleNormal="90" workbookViewId="0">
      <selection activeCell="G12" sqref="G12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8" width="9.125" style="119" customWidth="1"/>
    <col min="9" max="9" width="20.25" style="116" customWidth="1"/>
    <col min="10" max="10" width="16.75" style="116" customWidth="1"/>
    <col min="11" max="11" width="17.25" style="116" customWidth="1"/>
    <col min="12" max="12" width="12.125" style="118" bestFit="1" customWidth="1"/>
    <col min="13" max="14" width="9.75" style="118" bestFit="1" customWidth="1"/>
    <col min="15" max="15" width="8" style="118"/>
    <col min="16" max="16384" width="8" style="116"/>
  </cols>
  <sheetData>
    <row r="1" spans="1:26" s="63" customFormat="1" ht="14.25">
      <c r="Z1" s="135"/>
    </row>
    <row r="2" spans="1:26" s="65" customFormat="1" ht="21" customHeight="1">
      <c r="A2" s="63"/>
      <c r="B2" s="64" t="s">
        <v>86</v>
      </c>
      <c r="F2" s="66"/>
      <c r="J2" s="138"/>
    </row>
    <row r="3" spans="1:26" s="65" customFormat="1" ht="18.600000000000001" customHeight="1">
      <c r="A3" s="63"/>
      <c r="B3" s="64" t="s">
        <v>87</v>
      </c>
      <c r="J3" s="138"/>
    </row>
    <row r="4" spans="1:26" s="65" customFormat="1" ht="15" customHeight="1">
      <c r="F4" s="67"/>
      <c r="G4" s="67"/>
      <c r="H4" s="67"/>
      <c r="I4" s="67"/>
      <c r="K4" s="66"/>
      <c r="Z4" s="136"/>
    </row>
    <row r="5" spans="1:26" s="65" customFormat="1" ht="16.5" customHeight="1">
      <c r="A5" s="68"/>
      <c r="B5" s="69" t="str">
        <f>CONCATENATE("crédito da liquidação de bandeiras tarifárias - ",[3]Prévia!C4,"/",[3]Prévia!C3)</f>
        <v>crédito da liquidação de bandeiras tarifárias - julho/2024</v>
      </c>
      <c r="C5" s="68"/>
      <c r="D5" s="68"/>
      <c r="E5" s="68"/>
      <c r="F5" s="68"/>
      <c r="G5" s="68"/>
      <c r="H5" s="70"/>
      <c r="I5" s="195"/>
      <c r="J5" s="139"/>
    </row>
    <row r="6" spans="1:26" s="65" customFormat="1" ht="14.25">
      <c r="C6" s="71"/>
      <c r="D6" s="72" t="s">
        <v>25</v>
      </c>
      <c r="E6" s="72"/>
      <c r="F6" s="73"/>
      <c r="G6" s="74"/>
      <c r="H6" s="75"/>
      <c r="I6" s="116"/>
      <c r="J6" s="116"/>
      <c r="K6" s="116"/>
      <c r="L6" s="74"/>
      <c r="M6" s="74"/>
      <c r="N6" s="74"/>
      <c r="O6" s="74"/>
    </row>
    <row r="7" spans="1:26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  <c r="H7" s="80"/>
      <c r="I7" s="196" t="s">
        <v>194</v>
      </c>
      <c r="J7" s="196"/>
      <c r="K7" s="65"/>
      <c r="L7" s="79"/>
      <c r="M7" s="79"/>
      <c r="N7" s="79"/>
      <c r="O7" s="79"/>
    </row>
    <row r="8" spans="1:26" s="76" customFormat="1" ht="15" customHeight="1">
      <c r="C8" s="81" t="s">
        <v>91</v>
      </c>
      <c r="D8" s="81">
        <v>155064283.30999997</v>
      </c>
      <c r="E8" s="82">
        <v>1</v>
      </c>
      <c r="F8" s="83">
        <f>COUNTA(A19:A1048576)</f>
        <v>79</v>
      </c>
      <c r="G8" s="79"/>
      <c r="H8" s="80"/>
      <c r="I8" s="197" t="s">
        <v>195</v>
      </c>
      <c r="J8" s="198">
        <f>D12</f>
        <v>62378876.160000004</v>
      </c>
      <c r="M8" s="79"/>
      <c r="N8" s="79"/>
      <c r="O8" s="79"/>
    </row>
    <row r="9" spans="1:26" s="76" customFormat="1" ht="15" customHeight="1">
      <c r="B9" s="130"/>
      <c r="C9" s="131" t="s">
        <v>92</v>
      </c>
      <c r="D9" s="132"/>
      <c r="E9" s="84" t="s">
        <v>16</v>
      </c>
      <c r="F9" s="84" t="s">
        <v>16</v>
      </c>
      <c r="G9" s="79"/>
      <c r="H9" s="80"/>
      <c r="I9" s="199" t="s">
        <v>149</v>
      </c>
      <c r="J9" s="200">
        <f>D9</f>
        <v>0</v>
      </c>
      <c r="M9" s="79"/>
      <c r="N9" s="79"/>
      <c r="O9" s="79"/>
    </row>
    <row r="10" spans="1:26" s="76" customFormat="1" ht="15" customHeight="1">
      <c r="B10" s="130">
        <f>D10+D14</f>
        <v>22377422.359999992</v>
      </c>
      <c r="C10" s="85" t="s">
        <v>93</v>
      </c>
      <c r="D10" s="86">
        <v>22377422.359999992</v>
      </c>
      <c r="E10" s="87" t="s">
        <v>16</v>
      </c>
      <c r="F10" s="87" t="s">
        <v>16</v>
      </c>
      <c r="G10" s="133"/>
      <c r="H10" s="80"/>
      <c r="I10" s="199" t="s">
        <v>196</v>
      </c>
      <c r="J10" s="200">
        <f>D11</f>
        <v>132430420.93999997</v>
      </c>
      <c r="M10" s="79"/>
      <c r="N10" s="79"/>
      <c r="O10" s="79"/>
    </row>
    <row r="11" spans="1:26" s="76" customFormat="1" ht="15" customHeight="1">
      <c r="B11" s="134"/>
      <c r="C11" s="85" t="s">
        <v>94</v>
      </c>
      <c r="D11" s="86">
        <v>132430420.93999997</v>
      </c>
      <c r="E11" s="87" t="s">
        <v>16</v>
      </c>
      <c r="F11" s="87" t="s">
        <v>16</v>
      </c>
      <c r="G11" s="88"/>
      <c r="H11" s="80"/>
      <c r="I11" s="199" t="s">
        <v>197</v>
      </c>
      <c r="J11" s="200">
        <f>J8+J10</f>
        <v>194809297.09999996</v>
      </c>
      <c r="M11" s="79"/>
      <c r="N11" s="79"/>
      <c r="O11" s="79"/>
    </row>
    <row r="12" spans="1:26" s="76" customFormat="1" ht="15" customHeight="1">
      <c r="B12" s="134"/>
      <c r="C12" s="89" t="s">
        <v>95</v>
      </c>
      <c r="D12" s="90">
        <f>[3]Débito!C9</f>
        <v>62378876.160000004</v>
      </c>
      <c r="E12" s="91" t="s">
        <v>16</v>
      </c>
      <c r="F12" s="92" t="s">
        <v>16</v>
      </c>
      <c r="G12" s="88"/>
      <c r="H12" s="80"/>
      <c r="I12" s="199" t="s">
        <v>198</v>
      </c>
      <c r="J12" s="200">
        <f>D10</f>
        <v>22377422.359999992</v>
      </c>
      <c r="K12" s="201"/>
      <c r="M12" s="79"/>
      <c r="N12" s="79"/>
      <c r="O12" s="79"/>
    </row>
    <row r="13" spans="1:26" s="76" customFormat="1" ht="15" customHeight="1">
      <c r="B13" s="93"/>
      <c r="C13" s="89" t="s">
        <v>96</v>
      </c>
      <c r="D13" s="90">
        <f>ROUND(SUM(D10:D12),2)</f>
        <v>217186719.46000001</v>
      </c>
      <c r="E13" s="91">
        <f>D13/D8</f>
        <v>1.4006237595398205</v>
      </c>
      <c r="F13" s="92" t="s">
        <v>16</v>
      </c>
      <c r="G13" s="94"/>
      <c r="H13" s="94"/>
      <c r="I13" s="199" t="s">
        <v>199</v>
      </c>
      <c r="J13" s="200">
        <f>SUM(J11:J12)-J9</f>
        <v>217186719.45999995</v>
      </c>
      <c r="L13" s="79"/>
      <c r="M13" s="79"/>
      <c r="N13" s="79"/>
      <c r="O13" s="79"/>
    </row>
    <row r="14" spans="1:26" s="76" customFormat="1" ht="15" customHeight="1">
      <c r="B14" s="95"/>
      <c r="C14" s="96" t="s">
        <v>97</v>
      </c>
      <c r="D14" s="97">
        <f>IF(D8-D13&lt;0,0,D8-D13)</f>
        <v>0</v>
      </c>
      <c r="E14" s="98">
        <f>D14/D8</f>
        <v>0</v>
      </c>
      <c r="F14" s="99" t="s">
        <v>16</v>
      </c>
      <c r="G14" s="88"/>
      <c r="H14" s="80"/>
      <c r="I14" s="199" t="s">
        <v>200</v>
      </c>
      <c r="J14" s="200">
        <f>D8</f>
        <v>155064283.30999997</v>
      </c>
      <c r="K14" s="93"/>
      <c r="M14" s="79"/>
      <c r="N14" s="79"/>
      <c r="O14" s="79"/>
    </row>
    <row r="15" spans="1:26" s="76" customFormat="1" ht="13.5">
      <c r="A15" s="100"/>
      <c r="B15" s="100"/>
      <c r="G15" s="79"/>
      <c r="H15" s="80"/>
      <c r="I15" s="199" t="s">
        <v>201</v>
      </c>
      <c r="J15" s="200" t="str">
        <f>IF(J14&lt;J11,"SIM","NÃO")</f>
        <v>SIM</v>
      </c>
      <c r="L15" s="79"/>
      <c r="M15" s="79"/>
      <c r="N15" s="79"/>
      <c r="O15" s="79"/>
    </row>
    <row r="16" spans="1:26" s="76" customFormat="1" ht="15" customHeight="1">
      <c r="A16" s="101"/>
      <c r="B16" s="101"/>
      <c r="C16" s="102">
        <f>SUBTOTAL(9,C19:C1048576)</f>
        <v>0.99999999999600053</v>
      </c>
      <c r="D16" s="101">
        <f>SUBTOTAL(9,D19:D1048576)</f>
        <v>155064283.30999997</v>
      </c>
      <c r="E16" s="101">
        <f>SUBTOTAL(9,E19:E1048576)</f>
        <v>155064283.30999997</v>
      </c>
      <c r="F16" s="101">
        <f>SUBTOTAL(9,F19:F1048576)</f>
        <v>0</v>
      </c>
      <c r="G16" s="101">
        <f>E16-D13</f>
        <v>-62122436.150000036</v>
      </c>
      <c r="H16" s="80"/>
      <c r="I16" s="199" t="s">
        <v>202</v>
      </c>
      <c r="J16" s="200">
        <f>IF(J15="SIM",J14-J8,J10)</f>
        <v>92685407.149999976</v>
      </c>
      <c r="K16" s="201"/>
      <c r="L16" s="201"/>
      <c r="M16" s="88"/>
      <c r="N16" s="88"/>
      <c r="O16" s="88"/>
    </row>
    <row r="17" spans="1:15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  <c r="H17" s="120" t="s">
        <v>113</v>
      </c>
      <c r="I17" s="199" t="s">
        <v>203</v>
      </c>
      <c r="J17" s="200" t="str">
        <f>IF(J15="SIM","NA",(J14+J9)-J10-J8)</f>
        <v>NA</v>
      </c>
      <c r="K17" s="200">
        <f>IF(J17="NA",J8+J9+J16,J16+J8+J9+J17)</f>
        <v>155064283.30999997</v>
      </c>
      <c r="L17" s="202"/>
      <c r="M17" s="202"/>
      <c r="N17" s="202"/>
      <c r="O17" s="202"/>
    </row>
    <row r="18" spans="1:15" s="104" customFormat="1" ht="15.6" customHeight="1">
      <c r="A18" s="105">
        <v>3034433000156</v>
      </c>
      <c r="B18" s="106" t="s">
        <v>66</v>
      </c>
      <c r="C18" s="107">
        <v>0</v>
      </c>
      <c r="D18" s="108">
        <f>SUM(D19:D1048576)</f>
        <v>155064283.30999997</v>
      </c>
      <c r="E18" s="108">
        <f>SUM(E19:E1048576)</f>
        <v>155064283.30999997</v>
      </c>
      <c r="F18" s="109">
        <f>SUM(F19:F1048576)</f>
        <v>0</v>
      </c>
      <c r="G18" s="106"/>
      <c r="H18" s="137"/>
      <c r="I18" s="169"/>
      <c r="J18" s="203"/>
      <c r="K18" s="76"/>
      <c r="L18" s="79"/>
      <c r="M18" s="202"/>
      <c r="N18" s="202"/>
      <c r="O18" s="202"/>
    </row>
    <row r="19" spans="1:15" s="104" customFormat="1" ht="15.6" customHeight="1">
      <c r="A19" s="110">
        <v>2016440000162</v>
      </c>
      <c r="B19" s="111" t="s">
        <v>30</v>
      </c>
      <c r="C19" s="112">
        <f t="shared" ref="C19:C50" si="0">ROUND(D19/SUM($D$19:$D$1048576),12)</f>
        <v>3.5044874189999999E-2</v>
      </c>
      <c r="D19" s="113">
        <v>5434208.2999999998</v>
      </c>
      <c r="E19" s="114">
        <f>IF($D$14&gt;0,ROUND(D19-ROUND((C19*$D$14),2),2),D19)</f>
        <v>5434208.2999999998</v>
      </c>
      <c r="F19" s="115">
        <f>ROUND(E19-D19,2)</f>
        <v>0</v>
      </c>
      <c r="G19" s="106"/>
      <c r="H19" s="137"/>
      <c r="I19" s="169"/>
      <c r="J19" s="203"/>
      <c r="K19" s="76"/>
      <c r="L19" s="79"/>
      <c r="M19" s="202"/>
      <c r="N19" s="202"/>
      <c r="O19" s="202"/>
    </row>
    <row r="20" spans="1:15" s="104" customFormat="1" ht="15.6" customHeight="1">
      <c r="A20" s="110">
        <v>2341467000120</v>
      </c>
      <c r="B20" s="111" t="s">
        <v>56</v>
      </c>
      <c r="C20" s="112">
        <f t="shared" si="0"/>
        <v>2.1620166220000001E-2</v>
      </c>
      <c r="D20" s="113">
        <v>3352515.58</v>
      </c>
      <c r="E20" s="114">
        <f t="shared" ref="E20:E83" si="1">IF($D$14&gt;0,ROUND(D20-ROUND((C20*$D$14),2),2),D20)</f>
        <v>3352515.58</v>
      </c>
      <c r="F20" s="115">
        <f t="shared" ref="F20:F83" si="2">ROUND(E20-D20,2)</f>
        <v>0</v>
      </c>
      <c r="G20" s="106"/>
      <c r="H20" s="137"/>
      <c r="I20" s="169"/>
      <c r="J20" s="203"/>
      <c r="K20" s="93"/>
      <c r="L20" s="79"/>
      <c r="M20" s="202"/>
      <c r="N20" s="202"/>
      <c r="O20" s="202"/>
    </row>
    <row r="21" spans="1:15" s="104" customFormat="1" ht="15.6" customHeight="1">
      <c r="A21" s="110">
        <v>33050071000158</v>
      </c>
      <c r="B21" s="111" t="s">
        <v>36</v>
      </c>
      <c r="C21" s="112">
        <f t="shared" si="0"/>
        <v>2.1606012542000001E-2</v>
      </c>
      <c r="D21" s="113">
        <v>3350320.85</v>
      </c>
      <c r="E21" s="114">
        <f t="shared" si="1"/>
        <v>3350320.85</v>
      </c>
      <c r="F21" s="115">
        <f t="shared" si="2"/>
        <v>0</v>
      </c>
      <c r="G21" s="106"/>
      <c r="H21" s="137"/>
      <c r="I21" s="169"/>
      <c r="J21" s="203"/>
      <c r="K21" s="76"/>
      <c r="L21" s="79"/>
      <c r="M21" s="202"/>
      <c r="N21" s="202"/>
      <c r="O21" s="202"/>
    </row>
    <row r="22" spans="1:15" s="104" customFormat="1" ht="15.6" customHeight="1">
      <c r="A22" s="110">
        <v>2302100000106</v>
      </c>
      <c r="B22" s="111" t="s">
        <v>39</v>
      </c>
      <c r="C22" s="112">
        <f t="shared" si="0"/>
        <v>1.8163762085E-2</v>
      </c>
      <c r="D22" s="113">
        <v>2816550.75</v>
      </c>
      <c r="E22" s="114">
        <f t="shared" si="1"/>
        <v>2816550.75</v>
      </c>
      <c r="F22" s="115">
        <f t="shared" si="2"/>
        <v>0</v>
      </c>
      <c r="G22" s="106"/>
      <c r="H22" s="137"/>
      <c r="I22" s="169"/>
      <c r="J22" s="203"/>
      <c r="K22" s="76"/>
      <c r="L22" s="79"/>
      <c r="M22" s="202"/>
      <c r="N22" s="202"/>
      <c r="O22" s="202"/>
    </row>
    <row r="23" spans="1:15" s="104" customFormat="1" ht="15.6" customHeight="1">
      <c r="A23" s="110">
        <v>7282377000120</v>
      </c>
      <c r="B23" s="111" t="s">
        <v>58</v>
      </c>
      <c r="C23" s="112">
        <f t="shared" si="0"/>
        <v>5.8805703709999997E-3</v>
      </c>
      <c r="D23" s="113">
        <v>911866.43</v>
      </c>
      <c r="E23" s="114">
        <f t="shared" si="1"/>
        <v>911866.43</v>
      </c>
      <c r="F23" s="115">
        <f t="shared" si="2"/>
        <v>0</v>
      </c>
      <c r="G23" s="106"/>
      <c r="H23" s="137"/>
      <c r="I23" s="169"/>
      <c r="J23" s="203"/>
      <c r="K23" s="76"/>
      <c r="L23" s="79"/>
      <c r="M23" s="202"/>
      <c r="N23" s="202"/>
      <c r="O23" s="202"/>
    </row>
    <row r="24" spans="1:15" s="104" customFormat="1" ht="15.6" customHeight="1">
      <c r="A24" s="110">
        <v>5965546000109</v>
      </c>
      <c r="B24" s="111" t="s">
        <v>20</v>
      </c>
      <c r="C24" s="112">
        <f t="shared" si="0"/>
        <v>3.9457425459999999E-3</v>
      </c>
      <c r="D24" s="113">
        <v>611843.74</v>
      </c>
      <c r="E24" s="114">
        <f t="shared" si="1"/>
        <v>611843.74</v>
      </c>
      <c r="F24" s="115">
        <f t="shared" si="2"/>
        <v>0</v>
      </c>
      <c r="G24" s="106"/>
      <c r="H24" s="137"/>
      <c r="I24" s="169"/>
      <c r="J24" s="203"/>
      <c r="K24" s="76"/>
      <c r="L24" s="79"/>
      <c r="M24" s="202"/>
      <c r="N24" s="202"/>
      <c r="O24" s="202"/>
    </row>
    <row r="25" spans="1:15" s="104" customFormat="1" ht="15.6" customHeight="1">
      <c r="A25" s="110">
        <v>12272084000100</v>
      </c>
      <c r="B25" s="111" t="s">
        <v>19</v>
      </c>
      <c r="C25" s="112">
        <f t="shared" si="0"/>
        <v>6.6587632430000002E-3</v>
      </c>
      <c r="D25" s="113">
        <v>1032536.35</v>
      </c>
      <c r="E25" s="114">
        <f t="shared" si="1"/>
        <v>1032536.35</v>
      </c>
      <c r="F25" s="115">
        <f t="shared" si="2"/>
        <v>0</v>
      </c>
      <c r="G25" s="106"/>
      <c r="H25" s="137"/>
      <c r="I25" s="169"/>
      <c r="J25" s="203"/>
      <c r="K25" s="76"/>
      <c r="L25" s="79"/>
      <c r="M25" s="202"/>
      <c r="N25" s="202"/>
      <c r="O25" s="202"/>
    </row>
    <row r="26" spans="1:15" s="104" customFormat="1" ht="15.6" customHeight="1">
      <c r="A26" s="110">
        <v>7522669000192</v>
      </c>
      <c r="B26" s="111" t="s">
        <v>34</v>
      </c>
      <c r="C26" s="112">
        <f t="shared" si="0"/>
        <v>0.18573635943200001</v>
      </c>
      <c r="D26" s="113">
        <v>28801075.460000001</v>
      </c>
      <c r="E26" s="114">
        <f t="shared" si="1"/>
        <v>28801075.460000001</v>
      </c>
      <c r="F26" s="115">
        <f t="shared" si="2"/>
        <v>0</v>
      </c>
      <c r="G26" s="106"/>
      <c r="H26" s="137"/>
      <c r="I26" s="169"/>
      <c r="J26" s="203"/>
      <c r="K26" s="76"/>
      <c r="L26" s="79"/>
      <c r="M26" s="202"/>
      <c r="N26" s="202"/>
      <c r="O26" s="202"/>
    </row>
    <row r="27" spans="1:15" s="104" customFormat="1" ht="15.6" customHeight="1">
      <c r="A27" s="110">
        <v>8467115000100</v>
      </c>
      <c r="B27" s="111" t="s">
        <v>47</v>
      </c>
      <c r="C27" s="112">
        <f t="shared" si="0"/>
        <v>1.7022598199999999E-2</v>
      </c>
      <c r="D27" s="113">
        <v>2639596.9900000002</v>
      </c>
      <c r="E27" s="114">
        <f t="shared" si="1"/>
        <v>2639596.9900000002</v>
      </c>
      <c r="F27" s="115">
        <f t="shared" si="2"/>
        <v>0</v>
      </c>
      <c r="G27" s="106"/>
      <c r="H27" s="137"/>
      <c r="I27" s="169"/>
      <c r="J27" s="203"/>
      <c r="K27" s="76"/>
      <c r="L27" s="79"/>
      <c r="M27" s="202"/>
      <c r="N27" s="202"/>
      <c r="O27" s="202"/>
    </row>
    <row r="28" spans="1:15" s="104" customFormat="1" ht="15.6" customHeight="1">
      <c r="A28" s="110">
        <v>8336783000190</v>
      </c>
      <c r="B28" s="111" t="s">
        <v>28</v>
      </c>
      <c r="C28" s="112">
        <f t="shared" si="0"/>
        <v>3.8299114491E-2</v>
      </c>
      <c r="D28" s="113">
        <v>5938824.7400000002</v>
      </c>
      <c r="E28" s="114">
        <f t="shared" si="1"/>
        <v>5938824.7400000002</v>
      </c>
      <c r="F28" s="115">
        <f t="shared" si="2"/>
        <v>0</v>
      </c>
      <c r="G28" s="106"/>
      <c r="H28" s="137"/>
      <c r="I28" s="169"/>
      <c r="J28" s="203"/>
      <c r="K28" s="76"/>
      <c r="L28" s="79"/>
      <c r="M28" s="202"/>
      <c r="N28" s="202"/>
      <c r="O28" s="202"/>
    </row>
    <row r="29" spans="1:15" s="104" customFormat="1" ht="15.6" customHeight="1">
      <c r="A29" s="110">
        <v>1543032000104</v>
      </c>
      <c r="B29" s="111" t="s">
        <v>52</v>
      </c>
      <c r="C29" s="112">
        <f t="shared" si="0"/>
        <v>2.6722340771000001E-2</v>
      </c>
      <c r="D29" s="113">
        <v>4143680.62</v>
      </c>
      <c r="E29" s="114">
        <f t="shared" si="1"/>
        <v>4143680.62</v>
      </c>
      <c r="F29" s="115">
        <f t="shared" si="2"/>
        <v>0</v>
      </c>
      <c r="G29" s="106"/>
      <c r="H29" s="137"/>
      <c r="I29" s="169"/>
      <c r="J29" s="203"/>
      <c r="K29" s="76"/>
      <c r="L29" s="79"/>
      <c r="M29" s="202"/>
      <c r="N29" s="202"/>
      <c r="O29" s="202"/>
    </row>
    <row r="30" spans="1:15" s="104" customFormat="1" ht="15.6" customHeight="1">
      <c r="A30" s="110">
        <v>4895728000180</v>
      </c>
      <c r="B30" s="111" t="s">
        <v>17</v>
      </c>
      <c r="C30" s="112">
        <f t="shared" si="0"/>
        <v>2.6784450495999999E-2</v>
      </c>
      <c r="D30" s="113">
        <v>4153311.62</v>
      </c>
      <c r="E30" s="114">
        <f t="shared" si="1"/>
        <v>4153311.62</v>
      </c>
      <c r="F30" s="115">
        <f t="shared" si="2"/>
        <v>0</v>
      </c>
      <c r="G30" s="106"/>
      <c r="H30" s="137"/>
      <c r="I30" s="169"/>
      <c r="J30" s="203"/>
      <c r="K30" s="76"/>
      <c r="L30" s="79"/>
      <c r="M30" s="202"/>
      <c r="N30" s="202"/>
      <c r="O30" s="202"/>
    </row>
    <row r="31" spans="1:15" s="104" customFormat="1" ht="15.6" customHeight="1">
      <c r="A31" s="110">
        <v>10835932000108</v>
      </c>
      <c r="B31" s="111" t="s">
        <v>37</v>
      </c>
      <c r="C31" s="112">
        <f t="shared" si="0"/>
        <v>2.6564287804000001E-2</v>
      </c>
      <c r="D31" s="113">
        <v>4119172.25</v>
      </c>
      <c r="E31" s="114">
        <f t="shared" si="1"/>
        <v>4119172.25</v>
      </c>
      <c r="F31" s="115">
        <f t="shared" si="2"/>
        <v>0</v>
      </c>
      <c r="G31" s="106"/>
      <c r="H31" s="137"/>
      <c r="I31" s="169"/>
      <c r="J31" s="203"/>
      <c r="K31" s="76"/>
      <c r="L31" s="79"/>
      <c r="M31" s="202"/>
      <c r="N31" s="202"/>
      <c r="O31" s="202"/>
    </row>
    <row r="32" spans="1:15" s="104" customFormat="1" ht="15.6" customHeight="1">
      <c r="A32" s="110">
        <v>25086034000171</v>
      </c>
      <c r="B32" s="111" t="s">
        <v>44</v>
      </c>
      <c r="C32" s="112">
        <f t="shared" si="0"/>
        <v>5.1003720720000003E-3</v>
      </c>
      <c r="D32" s="113">
        <v>790885.54</v>
      </c>
      <c r="E32" s="114">
        <f t="shared" si="1"/>
        <v>790885.54</v>
      </c>
      <c r="F32" s="115">
        <f t="shared" si="2"/>
        <v>0</v>
      </c>
      <c r="G32" s="106"/>
      <c r="H32" s="137"/>
      <c r="I32" s="169"/>
      <c r="J32" s="203"/>
      <c r="K32" s="76"/>
      <c r="L32" s="79"/>
      <c r="M32" s="202"/>
      <c r="N32" s="202"/>
      <c r="O32" s="202"/>
    </row>
    <row r="33" spans="1:15" s="104" customFormat="1" ht="15.6" customHeight="1">
      <c r="A33" s="110">
        <v>6272793000184</v>
      </c>
      <c r="B33" s="111" t="s">
        <v>42</v>
      </c>
      <c r="C33" s="112">
        <f t="shared" si="0"/>
        <v>1.7085282526000001E-2</v>
      </c>
      <c r="D33" s="113">
        <v>2649317.09</v>
      </c>
      <c r="E33" s="114">
        <f t="shared" si="1"/>
        <v>2649317.09</v>
      </c>
      <c r="F33" s="115">
        <f t="shared" si="2"/>
        <v>0</v>
      </c>
      <c r="G33" s="106"/>
      <c r="H33" s="137"/>
      <c r="I33" s="169"/>
      <c r="J33" s="203"/>
      <c r="K33" s="76"/>
      <c r="L33" s="79"/>
      <c r="M33" s="202"/>
      <c r="N33" s="202"/>
      <c r="O33" s="202"/>
    </row>
    <row r="34" spans="1:15" s="104" customFormat="1" ht="15.6" customHeight="1">
      <c r="A34" s="110">
        <v>3467321000199</v>
      </c>
      <c r="B34" s="111" t="s">
        <v>41</v>
      </c>
      <c r="C34" s="112">
        <f t="shared" si="0"/>
        <v>1.7414710933999999E-2</v>
      </c>
      <c r="D34" s="113">
        <v>2700399.67</v>
      </c>
      <c r="E34" s="114">
        <f t="shared" si="1"/>
        <v>2700399.67</v>
      </c>
      <c r="F34" s="115">
        <f t="shared" si="2"/>
        <v>0</v>
      </c>
      <c r="G34" s="106"/>
      <c r="H34" s="137"/>
      <c r="I34" s="169"/>
      <c r="J34" s="203"/>
      <c r="K34" s="76"/>
      <c r="L34" s="79"/>
      <c r="M34" s="202"/>
      <c r="N34" s="202"/>
      <c r="O34" s="202"/>
    </row>
    <row r="35" spans="1:15" s="104" customFormat="1" ht="15.6" customHeight="1">
      <c r="A35" s="110">
        <v>6981180000116</v>
      </c>
      <c r="B35" s="111" t="s">
        <v>23</v>
      </c>
      <c r="C35" s="112">
        <f t="shared" si="0"/>
        <v>6.0517101035E-2</v>
      </c>
      <c r="D35" s="113">
        <v>9384040.9000000004</v>
      </c>
      <c r="E35" s="114">
        <f t="shared" si="1"/>
        <v>9384040.9000000004</v>
      </c>
      <c r="F35" s="115">
        <f t="shared" si="2"/>
        <v>0</v>
      </c>
      <c r="G35" s="106"/>
      <c r="H35" s="137"/>
      <c r="I35" s="169"/>
      <c r="J35" s="203"/>
      <c r="K35" s="76"/>
      <c r="L35" s="79"/>
      <c r="M35" s="202"/>
      <c r="N35" s="202"/>
      <c r="O35" s="202"/>
    </row>
    <row r="36" spans="1:15" s="104" customFormat="1" ht="15.6" customHeight="1">
      <c r="A36" s="110">
        <v>6840748000189</v>
      </c>
      <c r="B36" s="111" t="s">
        <v>22</v>
      </c>
      <c r="C36" s="112">
        <f t="shared" si="0"/>
        <v>8.0729074630000001E-3</v>
      </c>
      <c r="D36" s="113">
        <v>1251819.6100000001</v>
      </c>
      <c r="E36" s="114">
        <f t="shared" si="1"/>
        <v>1251819.6100000001</v>
      </c>
      <c r="F36" s="115">
        <f t="shared" si="2"/>
        <v>0</v>
      </c>
      <c r="G36" s="106"/>
      <c r="H36" s="137"/>
      <c r="I36" s="169"/>
      <c r="J36" s="203"/>
      <c r="K36" s="76"/>
      <c r="L36" s="79"/>
      <c r="M36" s="202"/>
      <c r="N36" s="202"/>
      <c r="O36" s="202"/>
    </row>
    <row r="37" spans="1:15" s="104" customFormat="1" ht="15.6" customHeight="1">
      <c r="A37" s="110">
        <v>5914650000166</v>
      </c>
      <c r="B37" s="111" t="s">
        <v>59</v>
      </c>
      <c r="C37" s="112">
        <f t="shared" si="0"/>
        <v>8.9982644630000001E-3</v>
      </c>
      <c r="D37" s="113">
        <v>1395309.43</v>
      </c>
      <c r="E37" s="114">
        <f t="shared" si="1"/>
        <v>1395309.43</v>
      </c>
      <c r="F37" s="115">
        <f t="shared" si="2"/>
        <v>0</v>
      </c>
      <c r="G37" s="106"/>
      <c r="H37" s="137"/>
      <c r="I37" s="169"/>
      <c r="J37" s="203"/>
      <c r="K37" s="76"/>
      <c r="L37" s="79"/>
      <c r="M37" s="202"/>
      <c r="N37" s="202"/>
      <c r="O37" s="202"/>
    </row>
    <row r="38" spans="1:15" s="104" customFormat="1" ht="15.6" customHeight="1">
      <c r="A38" s="110">
        <v>15139629000194</v>
      </c>
      <c r="B38" s="111" t="s">
        <v>29</v>
      </c>
      <c r="C38" s="112">
        <f t="shared" si="0"/>
        <v>4.2977904310000002E-2</v>
      </c>
      <c r="D38" s="113">
        <v>6664337.9299999997</v>
      </c>
      <c r="E38" s="114">
        <f t="shared" si="1"/>
        <v>6664337.9299999997</v>
      </c>
      <c r="F38" s="115">
        <f t="shared" si="2"/>
        <v>0</v>
      </c>
      <c r="G38" s="106"/>
      <c r="H38" s="137"/>
      <c r="I38" s="169"/>
      <c r="J38" s="203"/>
      <c r="K38" s="76"/>
      <c r="L38" s="79"/>
      <c r="M38" s="202"/>
      <c r="N38" s="202"/>
      <c r="O38" s="202"/>
    </row>
    <row r="39" spans="1:15" s="104" customFormat="1" ht="15.6" customHeight="1">
      <c r="A39" s="110">
        <v>7047251000170</v>
      </c>
      <c r="B39" s="111" t="s">
        <v>38</v>
      </c>
      <c r="C39" s="112">
        <f t="shared" si="0"/>
        <v>2.891860991E-2</v>
      </c>
      <c r="D39" s="113">
        <v>4484243.5199999996</v>
      </c>
      <c r="E39" s="114">
        <f t="shared" si="1"/>
        <v>4484243.5199999996</v>
      </c>
      <c r="F39" s="115">
        <f t="shared" si="2"/>
        <v>0</v>
      </c>
      <c r="G39" s="106"/>
      <c r="H39" s="137"/>
      <c r="I39" s="169"/>
      <c r="J39" s="203"/>
      <c r="K39" s="76"/>
      <c r="L39" s="79"/>
      <c r="M39" s="202"/>
      <c r="N39" s="202"/>
      <c r="O39" s="202"/>
    </row>
    <row r="40" spans="1:15" s="104" customFormat="1" ht="15.6" customHeight="1">
      <c r="A40" s="110">
        <v>4368898000106</v>
      </c>
      <c r="B40" s="111" t="s">
        <v>21</v>
      </c>
      <c r="C40" s="112">
        <f t="shared" si="0"/>
        <v>4.5500665591000002E-2</v>
      </c>
      <c r="D40" s="113">
        <v>7055528.0999999996</v>
      </c>
      <c r="E40" s="114">
        <f t="shared" si="1"/>
        <v>7055528.0999999996</v>
      </c>
      <c r="F40" s="115">
        <f t="shared" si="2"/>
        <v>0</v>
      </c>
      <c r="G40" s="106"/>
      <c r="H40" s="137"/>
      <c r="I40" s="169"/>
      <c r="J40" s="203"/>
      <c r="K40" s="76"/>
      <c r="L40" s="79"/>
      <c r="M40" s="202"/>
      <c r="N40" s="202"/>
      <c r="O40" s="202"/>
    </row>
    <row r="41" spans="1:15" s="104" customFormat="1" ht="15.6" customHeight="1">
      <c r="A41" s="110">
        <v>8324196000181</v>
      </c>
      <c r="B41" s="111" t="s">
        <v>31</v>
      </c>
      <c r="C41" s="112">
        <f t="shared" si="0"/>
        <v>9.6777454349999993E-3</v>
      </c>
      <c r="D41" s="113">
        <v>1500672.66</v>
      </c>
      <c r="E41" s="114">
        <f t="shared" si="1"/>
        <v>1500672.66</v>
      </c>
      <c r="F41" s="115">
        <f t="shared" si="2"/>
        <v>0</v>
      </c>
      <c r="G41" s="106"/>
      <c r="H41" s="137"/>
      <c r="I41" s="169"/>
      <c r="J41" s="203"/>
      <c r="K41" s="76"/>
      <c r="L41" s="79"/>
      <c r="M41" s="202"/>
      <c r="N41" s="202"/>
      <c r="O41" s="202"/>
    </row>
    <row r="42" spans="1:15" s="104" customFormat="1" ht="15.6" customHeight="1">
      <c r="A42" s="110">
        <v>53859112000169</v>
      </c>
      <c r="B42" s="111" t="s">
        <v>45</v>
      </c>
      <c r="C42" s="112">
        <f t="shared" si="0"/>
        <v>4.7889877289999999E-3</v>
      </c>
      <c r="D42" s="113">
        <v>742600.95</v>
      </c>
      <c r="E42" s="114">
        <f t="shared" si="1"/>
        <v>742600.95</v>
      </c>
      <c r="F42" s="115">
        <f t="shared" si="2"/>
        <v>0</v>
      </c>
      <c r="G42" s="106"/>
      <c r="H42" s="137"/>
      <c r="I42" s="169"/>
      <c r="J42" s="203"/>
      <c r="K42" s="76"/>
      <c r="L42" s="79"/>
      <c r="M42" s="202"/>
      <c r="N42" s="202"/>
      <c r="O42" s="202"/>
    </row>
    <row r="43" spans="1:15" s="104" customFormat="1" ht="15.6" customHeight="1">
      <c r="A43" s="110">
        <v>33050196000188</v>
      </c>
      <c r="B43" s="111" t="s">
        <v>24</v>
      </c>
      <c r="C43" s="112">
        <f t="shared" si="0"/>
        <v>4.5120667188000001E-2</v>
      </c>
      <c r="D43" s="113">
        <v>6996603.9199999999</v>
      </c>
      <c r="E43" s="114">
        <f t="shared" si="1"/>
        <v>6996603.9199999999</v>
      </c>
      <c r="F43" s="115">
        <f t="shared" si="2"/>
        <v>0</v>
      </c>
      <c r="G43" s="106"/>
      <c r="H43" s="137"/>
      <c r="I43" s="169"/>
      <c r="J43" s="203"/>
      <c r="K43" s="76"/>
      <c r="L43" s="79"/>
      <c r="M43" s="202"/>
      <c r="N43" s="202"/>
      <c r="O43" s="202"/>
    </row>
    <row r="44" spans="1:15" s="104" customFormat="1" ht="15.6" customHeight="1">
      <c r="A44" s="110">
        <v>4172213000151</v>
      </c>
      <c r="B44" s="111" t="s">
        <v>53</v>
      </c>
      <c r="C44" s="112">
        <f t="shared" si="0"/>
        <v>1.6302701087E-2</v>
      </c>
      <c r="D44" s="113">
        <v>2527966.66</v>
      </c>
      <c r="E44" s="114">
        <f t="shared" si="1"/>
        <v>2527966.66</v>
      </c>
      <c r="F44" s="115">
        <f t="shared" si="2"/>
        <v>0</v>
      </c>
      <c r="G44" s="106"/>
      <c r="H44" s="137"/>
      <c r="I44" s="169"/>
      <c r="J44" s="203"/>
      <c r="K44" s="76"/>
      <c r="L44" s="79"/>
      <c r="M44" s="202"/>
      <c r="N44" s="202"/>
      <c r="O44" s="202"/>
    </row>
    <row r="45" spans="1:15" s="104" customFormat="1" ht="15.6" customHeight="1">
      <c r="A45" s="110">
        <v>23664303000104</v>
      </c>
      <c r="B45" s="111" t="s">
        <v>55</v>
      </c>
      <c r="C45" s="112">
        <f t="shared" si="0"/>
        <v>7.1187902000000003E-4</v>
      </c>
      <c r="D45" s="113">
        <v>110387.01</v>
      </c>
      <c r="E45" s="114">
        <f t="shared" si="1"/>
        <v>110387.01</v>
      </c>
      <c r="F45" s="115">
        <f t="shared" si="2"/>
        <v>0</v>
      </c>
      <c r="G45" s="106"/>
      <c r="H45" s="137"/>
      <c r="I45" s="169"/>
      <c r="J45" s="203"/>
      <c r="K45" s="76"/>
      <c r="L45" s="79"/>
      <c r="M45" s="202"/>
      <c r="N45" s="202"/>
      <c r="O45" s="202"/>
    </row>
    <row r="46" spans="1:15" s="104" customFormat="1" ht="15.6" customHeight="1">
      <c r="A46" s="110">
        <v>2328280000197</v>
      </c>
      <c r="B46" s="111" t="s">
        <v>46</v>
      </c>
      <c r="C46" s="112">
        <f t="shared" si="0"/>
        <v>2.975858445E-2</v>
      </c>
      <c r="D46" s="113">
        <v>4614493.57</v>
      </c>
      <c r="E46" s="114">
        <f t="shared" si="1"/>
        <v>4614493.57</v>
      </c>
      <c r="F46" s="115">
        <f t="shared" si="2"/>
        <v>0</v>
      </c>
      <c r="G46" s="106"/>
      <c r="H46" s="137"/>
      <c r="I46" s="169"/>
      <c r="J46" s="203"/>
      <c r="K46" s="76"/>
      <c r="L46" s="79"/>
      <c r="M46" s="202"/>
      <c r="N46" s="202"/>
      <c r="O46" s="202"/>
    </row>
    <row r="47" spans="1:15" s="104" customFormat="1" ht="15.6" customHeight="1">
      <c r="A47" s="110">
        <v>4065033000170</v>
      </c>
      <c r="B47" s="111" t="s">
        <v>57</v>
      </c>
      <c r="C47" s="112">
        <f t="shared" si="0"/>
        <v>5.3641255758000002E-2</v>
      </c>
      <c r="D47" s="113">
        <v>8317842.8799999999</v>
      </c>
      <c r="E47" s="114">
        <f t="shared" si="1"/>
        <v>8317842.8799999999</v>
      </c>
      <c r="F47" s="115">
        <f t="shared" si="2"/>
        <v>0</v>
      </c>
      <c r="G47" s="106"/>
      <c r="H47" s="137"/>
      <c r="I47" s="169"/>
      <c r="J47" s="203"/>
      <c r="K47" s="76"/>
      <c r="L47" s="79"/>
      <c r="M47" s="202"/>
      <c r="N47" s="202"/>
      <c r="O47" s="202"/>
    </row>
    <row r="48" spans="1:15" s="104" customFormat="1" ht="15.6" customHeight="1">
      <c r="A48" s="110">
        <v>61695227000193</v>
      </c>
      <c r="B48" s="111" t="s">
        <v>18</v>
      </c>
      <c r="C48" s="112">
        <f t="shared" si="0"/>
        <v>7.2810874619000002E-2</v>
      </c>
      <c r="D48" s="113">
        <v>11290366.09</v>
      </c>
      <c r="E48" s="114">
        <f t="shared" si="1"/>
        <v>11290366.09</v>
      </c>
      <c r="F48" s="115">
        <f t="shared" si="2"/>
        <v>0</v>
      </c>
      <c r="G48" s="106"/>
      <c r="H48" s="137"/>
      <c r="I48" s="169"/>
      <c r="J48" s="203"/>
      <c r="K48" s="76"/>
      <c r="L48" s="79"/>
      <c r="M48" s="202"/>
      <c r="N48" s="202"/>
      <c r="O48" s="202"/>
    </row>
    <row r="49" spans="1:15" s="104" customFormat="1" ht="15.6" customHeight="1">
      <c r="A49" s="110">
        <v>19527639000158</v>
      </c>
      <c r="B49" s="111" t="s">
        <v>83</v>
      </c>
      <c r="C49" s="112">
        <f t="shared" si="0"/>
        <v>2.9199813800000001E-3</v>
      </c>
      <c r="D49" s="113">
        <v>452784.82</v>
      </c>
      <c r="E49" s="114">
        <f t="shared" si="1"/>
        <v>452784.82</v>
      </c>
      <c r="F49" s="115">
        <f t="shared" si="2"/>
        <v>0</v>
      </c>
      <c r="G49" s="106"/>
      <c r="H49" s="137"/>
      <c r="I49" s="169"/>
      <c r="J49" s="203"/>
      <c r="K49" s="76"/>
      <c r="L49" s="79"/>
      <c r="M49" s="202"/>
      <c r="N49" s="202"/>
      <c r="O49" s="202"/>
    </row>
    <row r="50" spans="1:15" s="104" customFormat="1" ht="15.6" customHeight="1">
      <c r="A50" s="110">
        <v>9095183000140</v>
      </c>
      <c r="B50" s="111" t="s">
        <v>54</v>
      </c>
      <c r="C50" s="112">
        <f t="shared" si="0"/>
        <v>9.7345827020000001E-3</v>
      </c>
      <c r="D50" s="113">
        <v>1509486.09</v>
      </c>
      <c r="E50" s="114">
        <f t="shared" si="1"/>
        <v>1509486.09</v>
      </c>
      <c r="F50" s="115">
        <f t="shared" si="2"/>
        <v>0</v>
      </c>
      <c r="G50" s="106"/>
      <c r="H50" s="137"/>
      <c r="I50" s="169"/>
      <c r="J50" s="203"/>
      <c r="K50" s="76"/>
      <c r="L50" s="79"/>
      <c r="M50" s="202"/>
      <c r="N50" s="202"/>
      <c r="O50" s="202"/>
    </row>
    <row r="51" spans="1:15" s="104" customFormat="1" ht="15.6" customHeight="1">
      <c r="A51" s="110">
        <v>13017462000163</v>
      </c>
      <c r="B51" s="111" t="s">
        <v>32</v>
      </c>
      <c r="C51" s="112">
        <f t="shared" ref="C51:C82" si="3">ROUND(D51/SUM($D$19:$D$1048576),12)</f>
        <v>4.7597917730000001E-3</v>
      </c>
      <c r="D51" s="113">
        <v>738073.7</v>
      </c>
      <c r="E51" s="114">
        <f t="shared" si="1"/>
        <v>738073.7</v>
      </c>
      <c r="F51" s="115">
        <f t="shared" si="2"/>
        <v>0</v>
      </c>
      <c r="G51" s="106"/>
      <c r="H51" s="137"/>
      <c r="I51" s="169"/>
      <c r="J51" s="203"/>
      <c r="K51" s="76"/>
      <c r="L51" s="79"/>
      <c r="M51" s="202"/>
      <c r="N51" s="202"/>
      <c r="O51" s="202"/>
    </row>
    <row r="52" spans="1:15" s="104" customFormat="1" ht="15.6" customHeight="1">
      <c r="A52" s="110">
        <v>15413826000150</v>
      </c>
      <c r="B52" s="111" t="s">
        <v>43</v>
      </c>
      <c r="C52" s="112">
        <f t="shared" si="3"/>
        <v>7.8589747679999999E-3</v>
      </c>
      <c r="D52" s="113">
        <v>1218646.29</v>
      </c>
      <c r="E52" s="114">
        <f t="shared" si="1"/>
        <v>1218646.29</v>
      </c>
      <c r="F52" s="115">
        <f t="shared" si="2"/>
        <v>0</v>
      </c>
      <c r="G52" s="106"/>
      <c r="H52" s="137"/>
      <c r="I52" s="169"/>
      <c r="J52" s="203"/>
      <c r="K52" s="76"/>
      <c r="L52" s="79"/>
      <c r="M52" s="202"/>
      <c r="N52" s="202"/>
      <c r="O52" s="202"/>
    </row>
    <row r="53" spans="1:15" s="104" customFormat="1" ht="15.6" customHeight="1">
      <c r="A53" s="110">
        <v>28152650000171</v>
      </c>
      <c r="B53" s="111" t="s">
        <v>40</v>
      </c>
      <c r="C53" s="112">
        <f t="shared" si="3"/>
        <v>1.6841727599999998E-2</v>
      </c>
      <c r="D53" s="113">
        <v>2611550.42</v>
      </c>
      <c r="E53" s="114">
        <f t="shared" si="1"/>
        <v>2611550.42</v>
      </c>
      <c r="F53" s="115">
        <f t="shared" si="2"/>
        <v>0</v>
      </c>
      <c r="G53" s="106"/>
      <c r="H53" s="137"/>
      <c r="I53" s="169"/>
      <c r="J53" s="203"/>
      <c r="K53" s="76"/>
      <c r="L53" s="79"/>
      <c r="M53" s="202"/>
      <c r="N53" s="202"/>
      <c r="O53" s="202"/>
    </row>
    <row r="54" spans="1:15" s="104" customFormat="1" ht="15.6" customHeight="1">
      <c r="A54" s="110">
        <v>83855973000130</v>
      </c>
      <c r="B54" s="111" t="s">
        <v>60</v>
      </c>
      <c r="C54" s="112">
        <f t="shared" si="3"/>
        <v>4.2740686370000003E-3</v>
      </c>
      <c r="D54" s="113">
        <v>662755.39</v>
      </c>
      <c r="E54" s="114">
        <f t="shared" si="1"/>
        <v>662755.39</v>
      </c>
      <c r="F54" s="115">
        <f t="shared" si="2"/>
        <v>0</v>
      </c>
      <c r="G54" s="106"/>
      <c r="H54" s="137"/>
      <c r="I54" s="169"/>
      <c r="J54" s="203"/>
      <c r="K54" s="76"/>
      <c r="L54" s="79"/>
      <c r="M54" s="202"/>
      <c r="N54" s="202"/>
      <c r="O54" s="202"/>
    </row>
    <row r="55" spans="1:15" s="104" customFormat="1" ht="15.6" customHeight="1">
      <c r="A55" s="110">
        <v>60444437000146</v>
      </c>
      <c r="B55" s="111" t="s">
        <v>35</v>
      </c>
      <c r="C55" s="112">
        <f t="shared" si="3"/>
        <v>4.2904678421E-2</v>
      </c>
      <c r="D55" s="113">
        <v>6652983.21</v>
      </c>
      <c r="E55" s="114">
        <f t="shared" si="1"/>
        <v>6652983.21</v>
      </c>
      <c r="F55" s="115">
        <f t="shared" si="2"/>
        <v>0</v>
      </c>
      <c r="G55" s="106"/>
      <c r="H55" s="137"/>
      <c r="I55" s="169"/>
      <c r="J55" s="203"/>
      <c r="K55" s="76"/>
      <c r="L55" s="79"/>
      <c r="M55" s="202"/>
      <c r="N55" s="202"/>
      <c r="O55" s="202"/>
    </row>
    <row r="56" spans="1:15" s="104" customFormat="1" ht="15.6" customHeight="1">
      <c r="A56" s="110">
        <v>75805895000130</v>
      </c>
      <c r="B56" s="111" t="s">
        <v>48</v>
      </c>
      <c r="C56" s="112">
        <f t="shared" si="3"/>
        <v>4.2162997599999997E-4</v>
      </c>
      <c r="D56" s="113">
        <v>65379.75</v>
      </c>
      <c r="E56" s="114">
        <f t="shared" si="1"/>
        <v>65379.75</v>
      </c>
      <c r="F56" s="115">
        <f t="shared" si="2"/>
        <v>0</v>
      </c>
      <c r="G56" s="106"/>
      <c r="H56" s="137"/>
      <c r="I56" s="169"/>
      <c r="J56" s="203"/>
      <c r="K56" s="76"/>
      <c r="L56" s="79"/>
      <c r="M56" s="202"/>
      <c r="N56" s="202"/>
      <c r="O56" s="202"/>
    </row>
    <row r="57" spans="1:15" s="104" customFormat="1" ht="15.6" customHeight="1">
      <c r="A57" s="110">
        <v>1377555000110</v>
      </c>
      <c r="B57" s="111" t="s">
        <v>51</v>
      </c>
      <c r="C57" s="112">
        <f t="shared" si="3"/>
        <v>2.6651334000000001E-4</v>
      </c>
      <c r="D57" s="113">
        <v>41326.699999999997</v>
      </c>
      <c r="E57" s="114">
        <f t="shared" si="1"/>
        <v>41326.699999999997</v>
      </c>
      <c r="F57" s="115">
        <f t="shared" si="2"/>
        <v>0</v>
      </c>
      <c r="G57" s="106"/>
      <c r="H57" s="137"/>
      <c r="I57" s="169"/>
      <c r="J57" s="203"/>
      <c r="K57" s="76"/>
      <c r="L57" s="79"/>
      <c r="M57" s="202"/>
      <c r="N57" s="202"/>
      <c r="O57" s="202"/>
    </row>
    <row r="58" spans="1:15" s="104" customFormat="1" ht="15.6" customHeight="1">
      <c r="A58" s="110">
        <v>83647990000181</v>
      </c>
      <c r="B58" s="111" t="s">
        <v>67</v>
      </c>
      <c r="C58" s="112">
        <f t="shared" si="3"/>
        <v>3.7060913599999999E-4</v>
      </c>
      <c r="D58" s="113">
        <v>57468.24</v>
      </c>
      <c r="E58" s="114">
        <f t="shared" si="1"/>
        <v>57468.24</v>
      </c>
      <c r="F58" s="115">
        <f t="shared" si="2"/>
        <v>0</v>
      </c>
      <c r="G58" s="106"/>
      <c r="H58" s="137"/>
      <c r="I58" s="169"/>
      <c r="J58" s="203"/>
      <c r="K58" s="76"/>
      <c r="L58" s="79"/>
      <c r="M58" s="202"/>
      <c r="N58" s="202"/>
      <c r="O58" s="202"/>
    </row>
    <row r="59" spans="1:15" s="104" customFormat="1" ht="15.6" customHeight="1">
      <c r="A59" s="110">
        <v>95289500000100</v>
      </c>
      <c r="B59" s="111" t="s">
        <v>49</v>
      </c>
      <c r="C59" s="112">
        <f t="shared" si="3"/>
        <v>2.7690490099999999E-4</v>
      </c>
      <c r="D59" s="113">
        <v>42938.06</v>
      </c>
      <c r="E59" s="114">
        <f t="shared" si="1"/>
        <v>42938.06</v>
      </c>
      <c r="F59" s="115">
        <f t="shared" si="2"/>
        <v>0</v>
      </c>
      <c r="G59" s="106"/>
      <c r="H59" s="137"/>
      <c r="I59" s="169"/>
      <c r="J59" s="203"/>
      <c r="K59" s="76"/>
      <c r="L59" s="79"/>
      <c r="M59" s="202"/>
      <c r="N59" s="202"/>
      <c r="O59" s="202"/>
    </row>
    <row r="60" spans="1:15" s="104" customFormat="1" ht="15.6" customHeight="1">
      <c r="A60" s="110">
        <v>86531175000140</v>
      </c>
      <c r="B60" s="111" t="s">
        <v>109</v>
      </c>
      <c r="C60" s="112">
        <f t="shared" si="3"/>
        <v>8.1786402999999995E-5</v>
      </c>
      <c r="D60" s="113">
        <v>12682.15</v>
      </c>
      <c r="E60" s="114">
        <f t="shared" si="1"/>
        <v>12682.15</v>
      </c>
      <c r="F60" s="115">
        <f t="shared" si="2"/>
        <v>0</v>
      </c>
      <c r="G60" s="106"/>
      <c r="H60" s="137"/>
      <c r="I60" s="169"/>
      <c r="J60" s="203"/>
      <c r="K60" s="76"/>
      <c r="L60" s="79"/>
      <c r="M60" s="202"/>
      <c r="N60" s="202"/>
      <c r="O60" s="202"/>
    </row>
    <row r="61" spans="1:15" s="104" customFormat="1" ht="15.6" customHeight="1">
      <c r="A61" s="110">
        <v>88446034000155</v>
      </c>
      <c r="B61" s="111" t="s">
        <v>50</v>
      </c>
      <c r="C61" s="112">
        <f t="shared" si="3"/>
        <v>3.0295944999999999E-4</v>
      </c>
      <c r="D61" s="113">
        <v>46978.19</v>
      </c>
      <c r="E61" s="114">
        <f t="shared" si="1"/>
        <v>46978.19</v>
      </c>
      <c r="F61" s="115">
        <f t="shared" si="2"/>
        <v>0</v>
      </c>
      <c r="G61" s="106"/>
      <c r="H61" s="137"/>
      <c r="I61" s="169"/>
      <c r="J61" s="203"/>
      <c r="K61" s="76"/>
      <c r="L61" s="79"/>
      <c r="M61" s="202"/>
      <c r="N61" s="202"/>
      <c r="O61" s="202"/>
    </row>
    <row r="62" spans="1:15" s="104" customFormat="1" ht="15.6" customHeight="1">
      <c r="A62" s="110">
        <v>27485069000109</v>
      </c>
      <c r="B62" s="111" t="s">
        <v>33</v>
      </c>
      <c r="C62" s="112">
        <f t="shared" si="3"/>
        <v>1.4812120179999999E-3</v>
      </c>
      <c r="D62" s="113">
        <v>229683.08</v>
      </c>
      <c r="E62" s="114">
        <f t="shared" si="1"/>
        <v>229683.08</v>
      </c>
      <c r="F62" s="115">
        <f t="shared" si="2"/>
        <v>0</v>
      </c>
      <c r="G62" s="106"/>
      <c r="H62" s="137"/>
      <c r="I62" s="169"/>
      <c r="J62" s="203"/>
      <c r="K62" s="76"/>
      <c r="L62" s="79"/>
      <c r="M62" s="202"/>
      <c r="N62" s="202"/>
      <c r="O62" s="202"/>
    </row>
    <row r="63" spans="1:15" s="104" customFormat="1" ht="15.6" customHeight="1">
      <c r="A63" s="110">
        <v>79850574000109</v>
      </c>
      <c r="B63" s="111" t="s">
        <v>129</v>
      </c>
      <c r="C63" s="112">
        <f t="shared" si="3"/>
        <v>5.5167378000000003E-5</v>
      </c>
      <c r="D63" s="113">
        <v>8554.49</v>
      </c>
      <c r="E63" s="114">
        <f t="shared" si="1"/>
        <v>8554.49</v>
      </c>
      <c r="F63" s="115">
        <f t="shared" si="2"/>
        <v>0</v>
      </c>
      <c r="G63" s="106"/>
      <c r="H63" s="137"/>
      <c r="I63" s="169"/>
      <c r="J63" s="203"/>
      <c r="K63" s="76"/>
      <c r="L63" s="79"/>
      <c r="M63" s="202"/>
      <c r="N63" s="202"/>
      <c r="O63" s="202"/>
    </row>
    <row r="64" spans="1:15" s="104" customFormat="1" ht="15.6" customHeight="1">
      <c r="A64" s="110">
        <v>91982348000187</v>
      </c>
      <c r="B64" s="111" t="s">
        <v>110</v>
      </c>
      <c r="C64" s="112">
        <f t="shared" si="3"/>
        <v>1.3129006600000001E-4</v>
      </c>
      <c r="D64" s="113">
        <v>20358.400000000001</v>
      </c>
      <c r="E64" s="114">
        <f t="shared" si="1"/>
        <v>20358.400000000001</v>
      </c>
      <c r="F64" s="115">
        <f t="shared" si="2"/>
        <v>0</v>
      </c>
      <c r="G64" s="106"/>
      <c r="H64" s="137"/>
      <c r="I64" s="169"/>
      <c r="J64" s="203"/>
      <c r="K64" s="76"/>
      <c r="L64" s="79"/>
      <c r="M64" s="202"/>
      <c r="N64" s="202"/>
      <c r="O64" s="202"/>
    </row>
    <row r="65" spans="1:15" s="104" customFormat="1" ht="15.6" customHeight="1">
      <c r="A65" s="110">
        <v>97578090000134</v>
      </c>
      <c r="B65" s="111" t="s">
        <v>130</v>
      </c>
      <c r="C65" s="112">
        <f t="shared" si="3"/>
        <v>1.0413004E-4</v>
      </c>
      <c r="D65" s="113">
        <v>16146.85</v>
      </c>
      <c r="E65" s="114">
        <f t="shared" si="1"/>
        <v>16146.85</v>
      </c>
      <c r="F65" s="115">
        <f t="shared" si="2"/>
        <v>0</v>
      </c>
      <c r="G65" s="106"/>
      <c r="H65" s="137"/>
      <c r="I65" s="169"/>
      <c r="J65" s="203"/>
      <c r="K65" s="76"/>
      <c r="L65" s="79"/>
      <c r="M65" s="202"/>
      <c r="N65" s="202"/>
      <c r="O65" s="202"/>
    </row>
    <row r="66" spans="1:15" s="104" customFormat="1" ht="15.6" customHeight="1">
      <c r="A66" s="110">
        <v>13255658000196</v>
      </c>
      <c r="B66" s="111" t="s">
        <v>68</v>
      </c>
      <c r="C66" s="112">
        <f t="shared" si="3"/>
        <v>8.0107576900000001E-4</v>
      </c>
      <c r="D66" s="113">
        <v>124218.24000000001</v>
      </c>
      <c r="E66" s="114">
        <f t="shared" si="1"/>
        <v>124218.24000000001</v>
      </c>
      <c r="F66" s="115">
        <f t="shared" si="2"/>
        <v>0</v>
      </c>
      <c r="G66" s="106"/>
      <c r="H66" s="137"/>
      <c r="I66" s="169"/>
      <c r="J66" s="203"/>
      <c r="K66" s="76"/>
      <c r="L66" s="79"/>
      <c r="M66" s="202"/>
      <c r="N66" s="202"/>
      <c r="O66" s="202"/>
    </row>
    <row r="67" spans="1:15" s="104" customFormat="1" ht="15.6" customHeight="1">
      <c r="A67" s="110">
        <v>89889604000144</v>
      </c>
      <c r="B67" s="111" t="s">
        <v>131</v>
      </c>
      <c r="C67" s="112">
        <f t="shared" si="3"/>
        <v>1.5182961199999999E-4</v>
      </c>
      <c r="D67" s="113">
        <v>23543.35</v>
      </c>
      <c r="E67" s="114">
        <f t="shared" si="1"/>
        <v>23543.35</v>
      </c>
      <c r="F67" s="115">
        <f t="shared" si="2"/>
        <v>0</v>
      </c>
      <c r="G67" s="106"/>
      <c r="H67" s="137"/>
      <c r="I67" s="169"/>
      <c r="J67" s="203"/>
      <c r="K67" s="76"/>
      <c r="L67" s="79"/>
      <c r="M67" s="202"/>
      <c r="N67" s="202"/>
      <c r="O67" s="202"/>
    </row>
    <row r="68" spans="1:15" s="104" customFormat="1" ht="15.6" customHeight="1">
      <c r="A68" s="110">
        <v>60196987000193</v>
      </c>
      <c r="B68" s="111" t="s">
        <v>204</v>
      </c>
      <c r="C68" s="112">
        <f t="shared" si="3"/>
        <v>5.9168235000000003E-5</v>
      </c>
      <c r="D68" s="113">
        <v>9174.8799999999992</v>
      </c>
      <c r="E68" s="114">
        <f t="shared" si="1"/>
        <v>9174.8799999999992</v>
      </c>
      <c r="F68" s="115">
        <f t="shared" si="2"/>
        <v>0</v>
      </c>
      <c r="G68" s="106"/>
      <c r="H68" s="137"/>
      <c r="I68" s="169"/>
      <c r="J68" s="203"/>
      <c r="K68" s="76"/>
      <c r="L68" s="79"/>
      <c r="M68" s="202"/>
      <c r="N68" s="202"/>
      <c r="O68" s="202"/>
    </row>
    <row r="69" spans="1:15" s="104" customFormat="1" ht="15.6" customHeight="1">
      <c r="A69" s="110">
        <v>50235449000107</v>
      </c>
      <c r="B69" s="111" t="s">
        <v>132</v>
      </c>
      <c r="C69" s="112">
        <f t="shared" si="3"/>
        <v>1.0705315E-4</v>
      </c>
      <c r="D69" s="113">
        <v>16600.12</v>
      </c>
      <c r="E69" s="114">
        <f t="shared" si="1"/>
        <v>16600.12</v>
      </c>
      <c r="F69" s="115">
        <f t="shared" si="2"/>
        <v>0</v>
      </c>
      <c r="G69" s="106"/>
      <c r="H69" s="137"/>
      <c r="I69" s="169"/>
      <c r="J69" s="203"/>
      <c r="K69" s="76"/>
      <c r="L69" s="79"/>
      <c r="M69" s="202"/>
      <c r="N69" s="202"/>
      <c r="O69" s="202"/>
    </row>
    <row r="70" spans="1:15" s="104" customFormat="1" ht="15.6" customHeight="1">
      <c r="A70" s="110">
        <v>49606312000132</v>
      </c>
      <c r="B70" s="111" t="s">
        <v>69</v>
      </c>
      <c r="C70" s="112">
        <f t="shared" si="3"/>
        <v>2.58081288E-4</v>
      </c>
      <c r="D70" s="113">
        <v>40019.19</v>
      </c>
      <c r="E70" s="114">
        <f t="shared" si="1"/>
        <v>40019.19</v>
      </c>
      <c r="F70" s="115">
        <f t="shared" si="2"/>
        <v>0</v>
      </c>
      <c r="G70" s="106"/>
      <c r="H70" s="137"/>
      <c r="I70" s="169"/>
      <c r="J70" s="203"/>
      <c r="K70" s="76"/>
      <c r="L70" s="79"/>
      <c r="M70" s="202"/>
      <c r="N70" s="202"/>
      <c r="O70" s="202"/>
    </row>
    <row r="71" spans="1:15" s="104" customFormat="1" ht="15.6" customHeight="1">
      <c r="A71" s="110">
        <v>53176038000186</v>
      </c>
      <c r="B71" s="111" t="s">
        <v>133</v>
      </c>
      <c r="C71" s="112">
        <f t="shared" si="3"/>
        <v>8.0048736999999999E-5</v>
      </c>
      <c r="D71" s="113">
        <v>12412.7</v>
      </c>
      <c r="E71" s="114">
        <f t="shared" si="1"/>
        <v>12412.7</v>
      </c>
      <c r="F71" s="115">
        <f t="shared" si="2"/>
        <v>0</v>
      </c>
      <c r="G71" s="106"/>
      <c r="H71" s="137"/>
      <c r="I71" s="169"/>
      <c r="J71" s="203"/>
      <c r="K71" s="76"/>
      <c r="L71" s="79"/>
      <c r="M71" s="202"/>
      <c r="N71" s="202"/>
      <c r="O71" s="202"/>
    </row>
    <row r="72" spans="1:15" s="104" customFormat="1" ht="15.6" customHeight="1">
      <c r="A72" s="110">
        <v>44560381000139</v>
      </c>
      <c r="B72" s="111" t="s">
        <v>105</v>
      </c>
      <c r="C72" s="112">
        <f t="shared" si="3"/>
        <v>3.3158377000000001E-5</v>
      </c>
      <c r="D72" s="113">
        <v>5141.68</v>
      </c>
      <c r="E72" s="114">
        <f t="shared" si="1"/>
        <v>5141.68</v>
      </c>
      <c r="F72" s="115">
        <f t="shared" si="2"/>
        <v>0</v>
      </c>
      <c r="G72" s="106"/>
      <c r="H72" s="137"/>
      <c r="I72" s="169"/>
      <c r="J72" s="203"/>
      <c r="K72" s="76"/>
      <c r="L72" s="79"/>
      <c r="M72" s="202"/>
      <c r="N72" s="202"/>
      <c r="O72" s="202"/>
    </row>
    <row r="73" spans="1:15" s="104" customFormat="1" ht="15.6" customHeight="1">
      <c r="A73" s="110">
        <v>49313653000110</v>
      </c>
      <c r="B73" s="111" t="s">
        <v>70</v>
      </c>
      <c r="C73" s="112">
        <f t="shared" si="3"/>
        <v>1.9503859500000001E-4</v>
      </c>
      <c r="D73" s="113">
        <v>30243.52</v>
      </c>
      <c r="E73" s="114">
        <f t="shared" si="1"/>
        <v>30243.52</v>
      </c>
      <c r="F73" s="115">
        <f t="shared" si="2"/>
        <v>0</v>
      </c>
      <c r="G73" s="106"/>
      <c r="H73" s="137"/>
      <c r="I73" s="169"/>
      <c r="J73" s="203"/>
      <c r="K73" s="76"/>
      <c r="L73" s="79"/>
      <c r="M73" s="202"/>
      <c r="N73" s="202"/>
      <c r="O73" s="202"/>
    </row>
    <row r="74" spans="1:15" s="104" customFormat="1" ht="15.6" customHeight="1">
      <c r="A74" s="110">
        <v>85665990000130</v>
      </c>
      <c r="B74" s="111" t="s">
        <v>134</v>
      </c>
      <c r="C74" s="112">
        <f t="shared" si="3"/>
        <v>4.2875315E-5</v>
      </c>
      <c r="D74" s="113">
        <v>6648.43</v>
      </c>
      <c r="E74" s="114">
        <f t="shared" si="1"/>
        <v>6648.43</v>
      </c>
      <c r="F74" s="115">
        <f t="shared" si="2"/>
        <v>0</v>
      </c>
      <c r="G74" s="106"/>
      <c r="H74" s="137"/>
      <c r="I74" s="169"/>
      <c r="J74" s="203"/>
      <c r="K74" s="76"/>
      <c r="L74" s="79"/>
      <c r="M74" s="202"/>
      <c r="N74" s="202"/>
      <c r="O74" s="202"/>
    </row>
    <row r="75" spans="1:15" s="104" customFormat="1" ht="15.6" customHeight="1">
      <c r="A75" s="110">
        <v>78274610000170</v>
      </c>
      <c r="B75" s="111" t="s">
        <v>135</v>
      </c>
      <c r="C75" s="112">
        <f t="shared" si="3"/>
        <v>1.29131671E-4</v>
      </c>
      <c r="D75" s="113">
        <v>20023.71</v>
      </c>
      <c r="E75" s="114">
        <f t="shared" si="1"/>
        <v>20023.71</v>
      </c>
      <c r="F75" s="115">
        <f t="shared" si="2"/>
        <v>0</v>
      </c>
      <c r="G75" s="106"/>
      <c r="H75" s="137"/>
      <c r="I75" s="169"/>
      <c r="J75" s="203"/>
      <c r="K75" s="76"/>
      <c r="L75" s="79"/>
      <c r="M75" s="202"/>
      <c r="N75" s="202"/>
      <c r="O75" s="202"/>
    </row>
    <row r="76" spans="1:15" s="104" customFormat="1" ht="15.6" customHeight="1">
      <c r="A76" s="110">
        <v>86433042000131</v>
      </c>
      <c r="B76" s="111" t="s">
        <v>71</v>
      </c>
      <c r="C76" s="112">
        <f t="shared" si="3"/>
        <v>2.7988959900000001E-4</v>
      </c>
      <c r="D76" s="113">
        <v>43400.88</v>
      </c>
      <c r="E76" s="114">
        <f t="shared" si="1"/>
        <v>43400.88</v>
      </c>
      <c r="F76" s="115">
        <f t="shared" si="2"/>
        <v>0</v>
      </c>
      <c r="G76" s="106"/>
      <c r="H76" s="137"/>
      <c r="I76" s="169"/>
      <c r="J76" s="203"/>
      <c r="K76" s="76"/>
      <c r="L76" s="79"/>
      <c r="M76" s="202"/>
      <c r="N76" s="202"/>
      <c r="O76" s="202"/>
    </row>
    <row r="77" spans="1:15" s="104" customFormat="1" ht="15.6" customHeight="1">
      <c r="A77" s="110">
        <v>86439510000185</v>
      </c>
      <c r="B77" s="111" t="s">
        <v>136</v>
      </c>
      <c r="C77" s="112">
        <f t="shared" si="3"/>
        <v>1.3997149800000001E-4</v>
      </c>
      <c r="D77" s="113">
        <v>21704.58</v>
      </c>
      <c r="E77" s="114">
        <f t="shared" si="1"/>
        <v>21704.58</v>
      </c>
      <c r="F77" s="115">
        <f t="shared" si="2"/>
        <v>0</v>
      </c>
      <c r="G77" s="106"/>
      <c r="H77" s="137"/>
      <c r="I77" s="169"/>
      <c r="J77" s="203"/>
      <c r="K77" s="76"/>
      <c r="L77" s="79"/>
      <c r="M77" s="202"/>
      <c r="N77" s="202"/>
      <c r="O77" s="202"/>
    </row>
    <row r="78" spans="1:15" s="104" customFormat="1" ht="15.6" customHeight="1">
      <c r="A78" s="110">
        <v>1229747000189</v>
      </c>
      <c r="B78" s="111" t="s">
        <v>137</v>
      </c>
      <c r="C78" s="112">
        <f t="shared" si="3"/>
        <v>4.9994555999999997E-5</v>
      </c>
      <c r="D78" s="113">
        <v>7752.37</v>
      </c>
      <c r="E78" s="114">
        <f t="shared" si="1"/>
        <v>7752.37</v>
      </c>
      <c r="F78" s="115">
        <f t="shared" si="2"/>
        <v>0</v>
      </c>
      <c r="G78" s="106"/>
      <c r="H78" s="137"/>
      <c r="I78" s="169"/>
      <c r="J78" s="203"/>
      <c r="K78" s="76"/>
      <c r="L78" s="79"/>
      <c r="M78" s="202"/>
      <c r="N78" s="202"/>
      <c r="O78" s="202"/>
    </row>
    <row r="79" spans="1:15" s="104" customFormat="1" ht="15.6" customHeight="1">
      <c r="A79" s="110">
        <v>86449170000173</v>
      </c>
      <c r="B79" s="111" t="s">
        <v>138</v>
      </c>
      <c r="C79" s="112">
        <f t="shared" si="3"/>
        <v>4.5282252E-5</v>
      </c>
      <c r="D79" s="113">
        <v>7021.66</v>
      </c>
      <c r="E79" s="114">
        <f t="shared" si="1"/>
        <v>7021.66</v>
      </c>
      <c r="F79" s="115">
        <f t="shared" si="2"/>
        <v>0</v>
      </c>
      <c r="G79" s="106"/>
      <c r="H79" s="137"/>
      <c r="I79" s="169"/>
      <c r="J79" s="203"/>
      <c r="K79" s="76"/>
      <c r="L79" s="79"/>
      <c r="M79" s="202"/>
      <c r="N79" s="202"/>
      <c r="O79" s="202"/>
    </row>
    <row r="80" spans="1:15" s="104" customFormat="1" ht="15.6" customHeight="1">
      <c r="A80" s="110">
        <v>75568154000183</v>
      </c>
      <c r="B80" s="111" t="s">
        <v>139</v>
      </c>
      <c r="C80" s="112">
        <f t="shared" si="3"/>
        <v>2.8858482999999998E-5</v>
      </c>
      <c r="D80" s="113">
        <v>4474.92</v>
      </c>
      <c r="E80" s="114">
        <f t="shared" si="1"/>
        <v>4474.92</v>
      </c>
      <c r="F80" s="115">
        <f t="shared" si="2"/>
        <v>0</v>
      </c>
      <c r="G80" s="106"/>
      <c r="H80" s="137"/>
      <c r="I80" s="169"/>
      <c r="J80" s="203"/>
      <c r="K80" s="76"/>
      <c r="L80" s="79"/>
      <c r="M80" s="202"/>
      <c r="N80" s="202"/>
      <c r="O80" s="202"/>
    </row>
    <row r="81" spans="1:15" s="104" customFormat="1" ht="15.6" customHeight="1">
      <c r="A81" s="110">
        <v>86448057000173</v>
      </c>
      <c r="B81" s="111" t="s">
        <v>140</v>
      </c>
      <c r="C81" s="112">
        <f t="shared" si="3"/>
        <v>1.10219901E-4</v>
      </c>
      <c r="D81" s="113">
        <v>17091.169999999998</v>
      </c>
      <c r="E81" s="114">
        <f t="shared" si="1"/>
        <v>17091.169999999998</v>
      </c>
      <c r="F81" s="115">
        <f t="shared" si="2"/>
        <v>0</v>
      </c>
      <c r="G81" s="106"/>
      <c r="H81" s="137"/>
      <c r="I81" s="169"/>
      <c r="J81" s="203"/>
      <c r="K81" s="76"/>
      <c r="L81" s="79"/>
      <c r="M81" s="202"/>
      <c r="N81" s="202"/>
      <c r="O81" s="202"/>
    </row>
    <row r="82" spans="1:15" s="104" customFormat="1" ht="15.6" customHeight="1">
      <c r="A82" s="110">
        <v>87656989000174</v>
      </c>
      <c r="B82" s="111" t="s">
        <v>64</v>
      </c>
      <c r="C82" s="112">
        <f t="shared" si="3"/>
        <v>1.42742478E-4</v>
      </c>
      <c r="D82" s="113">
        <v>22134.26</v>
      </c>
      <c r="E82" s="114">
        <f t="shared" si="1"/>
        <v>22134.26</v>
      </c>
      <c r="F82" s="115">
        <f t="shared" si="2"/>
        <v>0</v>
      </c>
      <c r="G82" s="106"/>
      <c r="H82" s="137"/>
      <c r="I82" s="169"/>
      <c r="J82" s="203"/>
      <c r="K82" s="76"/>
      <c r="L82" s="79"/>
      <c r="M82" s="202"/>
      <c r="N82" s="202"/>
      <c r="O82" s="202"/>
    </row>
    <row r="83" spans="1:15" s="104" customFormat="1" ht="15.6" customHeight="1">
      <c r="A83" s="110">
        <v>97081434000103</v>
      </c>
      <c r="B83" s="111" t="s">
        <v>141</v>
      </c>
      <c r="C83" s="112">
        <f t="shared" ref="C83:C96" si="4">ROUND(D83/SUM($D$19:$D$1048576),12)</f>
        <v>1.3511776899999999E-4</v>
      </c>
      <c r="D83" s="113">
        <v>20951.939999999999</v>
      </c>
      <c r="E83" s="114">
        <f t="shared" si="1"/>
        <v>20951.939999999999</v>
      </c>
      <c r="F83" s="115">
        <f t="shared" si="2"/>
        <v>0</v>
      </c>
      <c r="G83" s="106"/>
      <c r="H83" s="137"/>
      <c r="I83" s="169"/>
      <c r="J83" s="203"/>
      <c r="K83" s="76"/>
      <c r="L83" s="79"/>
      <c r="M83" s="202"/>
      <c r="N83" s="202"/>
      <c r="O83" s="202"/>
    </row>
    <row r="84" spans="1:15" s="104" customFormat="1" ht="15.6" customHeight="1">
      <c r="A84" s="110">
        <v>97839922000129</v>
      </c>
      <c r="B84" s="111" t="s">
        <v>62</v>
      </c>
      <c r="C84" s="112">
        <f t="shared" si="4"/>
        <v>2.1571834099999999E-4</v>
      </c>
      <c r="D84" s="113">
        <v>33450.21</v>
      </c>
      <c r="E84" s="114">
        <f t="shared" ref="E84:E97" si="5">IF($D$14&gt;0,ROUND(D84-ROUND((C84*$D$14),2),2),D84)</f>
        <v>33450.21</v>
      </c>
      <c r="F84" s="115">
        <f t="shared" ref="F84:F97" si="6">ROUND(E84-D84,2)</f>
        <v>0</v>
      </c>
      <c r="G84" s="106"/>
      <c r="H84" s="137"/>
      <c r="I84" s="169"/>
      <c r="J84" s="203"/>
      <c r="K84" s="76"/>
      <c r="L84" s="79"/>
      <c r="M84" s="202"/>
      <c r="N84" s="202"/>
      <c r="O84" s="202"/>
    </row>
    <row r="85" spans="1:15" s="104" customFormat="1" ht="15.6" customHeight="1">
      <c r="A85" s="110">
        <v>9257558000121</v>
      </c>
      <c r="B85" s="111" t="s">
        <v>72</v>
      </c>
      <c r="C85" s="112">
        <f t="shared" si="4"/>
        <v>7.3952284500000004E-4</v>
      </c>
      <c r="D85" s="113">
        <v>114673.58</v>
      </c>
      <c r="E85" s="114">
        <f t="shared" si="5"/>
        <v>114673.58</v>
      </c>
      <c r="F85" s="115">
        <f t="shared" si="6"/>
        <v>0</v>
      </c>
      <c r="G85" s="106"/>
      <c r="H85" s="137"/>
      <c r="I85" s="169"/>
      <c r="J85" s="203"/>
      <c r="K85" s="76"/>
      <c r="L85" s="79"/>
      <c r="M85" s="202"/>
      <c r="N85" s="202"/>
      <c r="O85" s="202"/>
    </row>
    <row r="86" spans="1:15" s="104" customFormat="1" ht="15.6" customHeight="1">
      <c r="A86" s="110">
        <v>95824322000161</v>
      </c>
      <c r="B86" s="111" t="s">
        <v>73</v>
      </c>
      <c r="C86" s="112">
        <f t="shared" si="4"/>
        <v>1.7305210100000001E-4</v>
      </c>
      <c r="D86" s="113">
        <v>26834.2</v>
      </c>
      <c r="E86" s="114">
        <f t="shared" si="5"/>
        <v>26834.2</v>
      </c>
      <c r="F86" s="115">
        <f t="shared" si="6"/>
        <v>0</v>
      </c>
      <c r="G86" s="106"/>
      <c r="H86" s="137"/>
      <c r="I86" s="169"/>
      <c r="J86" s="203"/>
      <c r="K86" s="76"/>
      <c r="L86" s="79"/>
      <c r="M86" s="202"/>
      <c r="N86" s="202"/>
      <c r="O86" s="202"/>
    </row>
    <row r="87" spans="1:15" s="104" customFormat="1" ht="15.6" customHeight="1">
      <c r="A87" s="110">
        <v>90660754000160</v>
      </c>
      <c r="B87" s="111" t="s">
        <v>63</v>
      </c>
      <c r="C87" s="112">
        <f t="shared" si="4"/>
        <v>7.5066706199999997E-4</v>
      </c>
      <c r="D87" s="113">
        <v>116401.65</v>
      </c>
      <c r="E87" s="114">
        <f t="shared" si="5"/>
        <v>116401.65</v>
      </c>
      <c r="F87" s="115">
        <f t="shared" si="6"/>
        <v>0</v>
      </c>
      <c r="G87" s="106"/>
      <c r="H87" s="137"/>
      <c r="I87" s="169"/>
      <c r="J87" s="203"/>
      <c r="K87" s="76"/>
      <c r="L87" s="79"/>
      <c r="M87" s="202"/>
      <c r="N87" s="202"/>
      <c r="O87" s="202"/>
    </row>
    <row r="88" spans="1:15" s="104" customFormat="1" ht="15.6" customHeight="1">
      <c r="A88" s="110">
        <v>91950261000128</v>
      </c>
      <c r="B88" s="111" t="s">
        <v>65</v>
      </c>
      <c r="C88" s="112">
        <f t="shared" si="4"/>
        <v>2.1532579399999999E-4</v>
      </c>
      <c r="D88" s="113">
        <v>33389.339999999997</v>
      </c>
      <c r="E88" s="114">
        <f t="shared" si="5"/>
        <v>33389.339999999997</v>
      </c>
      <c r="F88" s="115">
        <f t="shared" si="6"/>
        <v>0</v>
      </c>
      <c r="G88" s="106"/>
      <c r="H88" s="137"/>
      <c r="I88" s="169"/>
      <c r="J88" s="203"/>
      <c r="K88" s="76"/>
      <c r="L88" s="79"/>
      <c r="M88" s="202"/>
      <c r="N88" s="202"/>
      <c r="O88" s="202"/>
    </row>
    <row r="89" spans="1:15" s="104" customFormat="1" ht="15.6" customHeight="1">
      <c r="A89" s="110">
        <v>89435598000155</v>
      </c>
      <c r="B89" s="111" t="s">
        <v>142</v>
      </c>
      <c r="C89" s="112">
        <f t="shared" si="4"/>
        <v>1.2381516600000001E-4</v>
      </c>
      <c r="D89" s="113">
        <v>19199.310000000001</v>
      </c>
      <c r="E89" s="114">
        <f t="shared" si="5"/>
        <v>19199.310000000001</v>
      </c>
      <c r="F89" s="115">
        <f t="shared" si="6"/>
        <v>0</v>
      </c>
      <c r="G89" s="106"/>
      <c r="H89" s="137"/>
      <c r="I89" s="169"/>
      <c r="J89" s="203"/>
      <c r="K89" s="76"/>
      <c r="L89" s="79"/>
      <c r="M89" s="202"/>
      <c r="N89" s="202"/>
      <c r="O89" s="202"/>
    </row>
    <row r="90" spans="1:15" s="104" customFormat="1" ht="15.6" customHeight="1">
      <c r="A90" s="110">
        <v>97505838000179</v>
      </c>
      <c r="B90" s="111" t="s">
        <v>143</v>
      </c>
      <c r="C90" s="112">
        <f t="shared" si="4"/>
        <v>1.44811362E-4</v>
      </c>
      <c r="D90" s="113">
        <v>22455.07</v>
      </c>
      <c r="E90" s="114">
        <f t="shared" si="5"/>
        <v>22455.07</v>
      </c>
      <c r="F90" s="115">
        <f t="shared" si="6"/>
        <v>0</v>
      </c>
      <c r="G90" s="106"/>
      <c r="H90" s="137"/>
      <c r="I90" s="169"/>
      <c r="J90" s="203"/>
      <c r="K90" s="76"/>
      <c r="L90" s="79"/>
      <c r="M90" s="202"/>
      <c r="N90" s="202"/>
      <c r="O90" s="202"/>
    </row>
    <row r="91" spans="1:15" s="104" customFormat="1" ht="15.6" customHeight="1">
      <c r="A91" s="110">
        <v>98042963000152</v>
      </c>
      <c r="B91" s="111" t="s">
        <v>144</v>
      </c>
      <c r="C91" s="112">
        <f t="shared" si="4"/>
        <v>7.9609821999999998E-5</v>
      </c>
      <c r="D91" s="113">
        <v>12344.64</v>
      </c>
      <c r="E91" s="114">
        <f t="shared" si="5"/>
        <v>12344.64</v>
      </c>
      <c r="F91" s="115">
        <f t="shared" si="6"/>
        <v>0</v>
      </c>
      <c r="G91" s="106"/>
      <c r="H91" s="137"/>
      <c r="I91" s="169"/>
      <c r="J91" s="203"/>
      <c r="K91" s="76"/>
      <c r="L91" s="79"/>
      <c r="M91" s="202"/>
      <c r="N91" s="202"/>
      <c r="O91" s="202"/>
    </row>
    <row r="92" spans="1:15" s="104" customFormat="1" ht="15.6" customHeight="1">
      <c r="A92" s="110">
        <v>55188502000180</v>
      </c>
      <c r="B92" s="111" t="s">
        <v>145</v>
      </c>
      <c r="C92" s="112">
        <f t="shared" si="4"/>
        <v>6.7463311000000005E-5</v>
      </c>
      <c r="D92" s="113">
        <v>10461.15</v>
      </c>
      <c r="E92" s="114">
        <f t="shared" si="5"/>
        <v>10461.15</v>
      </c>
      <c r="F92" s="115">
        <f t="shared" si="6"/>
        <v>0</v>
      </c>
      <c r="G92" s="106"/>
      <c r="H92" s="137"/>
      <c r="I92" s="169"/>
      <c r="J92" s="203"/>
      <c r="K92" s="76"/>
      <c r="L92" s="79"/>
      <c r="M92" s="202"/>
      <c r="N92" s="202"/>
      <c r="O92" s="202"/>
    </row>
    <row r="93" spans="1:15" s="104" customFormat="1" ht="15.6" customHeight="1">
      <c r="A93" s="110">
        <v>86444163000189</v>
      </c>
      <c r="B93" s="111" t="s">
        <v>146</v>
      </c>
      <c r="C93" s="112">
        <f t="shared" si="4"/>
        <v>9.7138100999999994E-5</v>
      </c>
      <c r="D93" s="113">
        <v>15062.65</v>
      </c>
      <c r="E93" s="114">
        <f t="shared" si="5"/>
        <v>15062.65</v>
      </c>
      <c r="F93" s="115">
        <f t="shared" si="6"/>
        <v>0</v>
      </c>
      <c r="G93" s="106"/>
      <c r="H93" s="137"/>
      <c r="I93" s="169"/>
      <c r="J93" s="203"/>
      <c r="K93" s="76"/>
      <c r="L93" s="79"/>
      <c r="M93" s="202"/>
      <c r="N93" s="202"/>
      <c r="O93" s="202"/>
    </row>
    <row r="94" spans="1:15" s="104" customFormat="1" ht="15.6" customHeight="1">
      <c r="A94" s="110">
        <v>11615872000180</v>
      </c>
      <c r="B94" s="111" t="s">
        <v>147</v>
      </c>
      <c r="C94" s="112">
        <f t="shared" si="4"/>
        <v>1.3654918E-5</v>
      </c>
      <c r="D94" s="113">
        <v>2117.39</v>
      </c>
      <c r="E94" s="114">
        <f t="shared" si="5"/>
        <v>2117.39</v>
      </c>
      <c r="F94" s="115">
        <f t="shared" si="6"/>
        <v>0</v>
      </c>
      <c r="G94" s="106"/>
      <c r="H94" s="137"/>
      <c r="I94" s="169"/>
      <c r="J94" s="203"/>
      <c r="K94" s="76"/>
      <c r="L94" s="79"/>
      <c r="M94" s="202"/>
      <c r="N94" s="202"/>
      <c r="O94" s="202"/>
    </row>
    <row r="95" spans="1:15" s="104" customFormat="1" ht="15.6" customHeight="1">
      <c r="A95" s="110">
        <v>11810343000138</v>
      </c>
      <c r="B95" s="111" t="s">
        <v>84</v>
      </c>
      <c r="C95" s="112">
        <f t="shared" si="4"/>
        <v>3.3444064999999998E-5</v>
      </c>
      <c r="D95" s="113">
        <v>5185.9799999999996</v>
      </c>
      <c r="E95" s="114">
        <f t="shared" si="5"/>
        <v>5185.9799999999996</v>
      </c>
      <c r="F95" s="115">
        <f t="shared" si="6"/>
        <v>0</v>
      </c>
      <c r="G95" s="106"/>
      <c r="H95" s="137"/>
      <c r="I95" s="169"/>
      <c r="J95" s="203"/>
      <c r="K95" s="76"/>
      <c r="L95" s="79"/>
      <c r="M95" s="202"/>
      <c r="N95" s="202"/>
      <c r="O95" s="202"/>
    </row>
    <row r="96" spans="1:15" s="104" customFormat="1" ht="15.6" customHeight="1">
      <c r="A96" s="110">
        <v>78829843000192</v>
      </c>
      <c r="B96" s="111" t="s">
        <v>85</v>
      </c>
      <c r="C96" s="112">
        <f t="shared" si="4"/>
        <v>1.1358734299999999E-4</v>
      </c>
      <c r="D96" s="113">
        <v>17613.34</v>
      </c>
      <c r="E96" s="114">
        <f t="shared" si="5"/>
        <v>17613.34</v>
      </c>
      <c r="F96" s="115">
        <f t="shared" si="6"/>
        <v>0</v>
      </c>
      <c r="G96" s="106"/>
      <c r="H96" s="137"/>
      <c r="I96" s="169"/>
      <c r="J96" s="203"/>
      <c r="K96" s="76"/>
      <c r="L96" s="79"/>
      <c r="M96" s="202"/>
      <c r="N96" s="202"/>
      <c r="O96" s="202"/>
    </row>
    <row r="97" spans="1:15" s="104" customFormat="1" ht="15.6" customHeight="1">
      <c r="A97" s="110">
        <v>52777034000190</v>
      </c>
      <c r="B97" s="111" t="s">
        <v>74</v>
      </c>
      <c r="C97" s="112">
        <f t="shared" ref="C97" si="7">ROUND(D97/SUM($D$19:$D$1048576),12)</f>
        <v>2.0908851000000001E-4</v>
      </c>
      <c r="D97" s="113">
        <v>32422.16</v>
      </c>
      <c r="E97" s="114">
        <f t="shared" si="5"/>
        <v>32422.16</v>
      </c>
      <c r="F97" s="115">
        <f t="shared" si="6"/>
        <v>0</v>
      </c>
      <c r="G97" s="106"/>
      <c r="H97" s="137"/>
      <c r="I97" s="169"/>
      <c r="J97" s="203"/>
      <c r="K97" s="76"/>
      <c r="L97" s="79"/>
      <c r="M97" s="202"/>
      <c r="N97" s="202"/>
      <c r="O97" s="202"/>
    </row>
  </sheetData>
  <autoFilter ref="A17:Z92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54556-88C0-416F-9DC1-8B9CB640A3CB}">
  <sheetPr codeName="Planilha1">
    <pageSetUpPr fitToPage="1"/>
  </sheetPr>
  <dimension ref="A1:AA1048576"/>
  <sheetViews>
    <sheetView showGridLines="0" zoomScale="90" zoomScaleNormal="90" workbookViewId="0">
      <selection activeCell="I16" sqref="I16"/>
    </sheetView>
  </sheetViews>
  <sheetFormatPr defaultColWidth="8" defaultRowHeight="12.75"/>
  <cols>
    <col min="1" max="1" width="18" style="116" customWidth="1"/>
    <col min="2" max="2" width="27.625" style="116" customWidth="1"/>
    <col min="3" max="3" width="18.375" style="116" customWidth="1"/>
    <col min="4" max="4" width="14.375" style="114" customWidth="1"/>
    <col min="5" max="5" width="14.375" style="164" customWidth="1"/>
    <col min="6" max="6" width="10" style="116" customWidth="1"/>
    <col min="7" max="7" width="18.25" style="116" customWidth="1"/>
    <col min="8" max="8" width="15.625" style="116" customWidth="1"/>
    <col min="9" max="9" width="30.5" style="116" customWidth="1"/>
    <col min="10" max="10" width="21.875" style="116" bestFit="1" customWidth="1"/>
    <col min="11" max="11" width="16.75" style="160" customWidth="1"/>
    <col min="12" max="12" width="11" style="116" bestFit="1" customWidth="1"/>
    <col min="13" max="13" width="9.5" style="116" bestFit="1" customWidth="1"/>
    <col min="14" max="16384" width="8" style="116"/>
  </cols>
  <sheetData>
    <row r="1" spans="1:27" s="63" customFormat="1" ht="14.25">
      <c r="AA1" s="135"/>
    </row>
    <row r="2" spans="1:27" s="65" customFormat="1" ht="21" customHeight="1">
      <c r="A2" s="63"/>
      <c r="B2" s="64" t="s">
        <v>86</v>
      </c>
      <c r="F2" s="66"/>
      <c r="G2" s="66"/>
      <c r="K2" s="138"/>
    </row>
    <row r="3" spans="1:27" s="65" customFormat="1" ht="18.600000000000001" customHeight="1">
      <c r="A3" s="63"/>
      <c r="B3" s="64" t="s">
        <v>87</v>
      </c>
      <c r="K3" s="138"/>
    </row>
    <row r="4" spans="1:27" s="65" customFormat="1" ht="15" customHeight="1">
      <c r="F4" s="67"/>
      <c r="G4" s="67"/>
      <c r="H4" s="67"/>
      <c r="I4" s="67"/>
      <c r="J4" s="67"/>
      <c r="L4" s="66"/>
      <c r="AA4" s="136"/>
    </row>
    <row r="5" spans="1:27" s="65" customFormat="1" ht="16.5" customHeight="1">
      <c r="A5" s="68"/>
      <c r="B5" s="69" t="str">
        <f>CONCATENATE("débito da liquidação de bandeiras tarifárias - ",[4]Prévia!C4,"/",[4]Prévia!C3)</f>
        <v>débito da liquidação de bandeiras tarifárias - agosto/2024</v>
      </c>
      <c r="C5" s="68"/>
      <c r="D5" s="68"/>
      <c r="E5" s="68"/>
      <c r="F5" s="68"/>
      <c r="G5" s="68"/>
      <c r="H5" s="68"/>
      <c r="I5" s="68"/>
      <c r="J5" s="68"/>
      <c r="K5" s="139"/>
    </row>
    <row r="6" spans="1:27" s="65" customFormat="1" ht="11.25" customHeight="1">
      <c r="A6" s="140"/>
      <c r="B6" s="72"/>
      <c r="C6" s="72"/>
      <c r="D6" s="72"/>
      <c r="E6" s="73"/>
      <c r="F6" s="72"/>
      <c r="G6" s="72"/>
      <c r="H6" s="72"/>
      <c r="I6" s="72"/>
      <c r="J6" s="72"/>
      <c r="K6" s="139"/>
    </row>
    <row r="7" spans="1:27" s="65" customFormat="1" ht="23.1" customHeight="1">
      <c r="B7" s="78"/>
      <c r="C7" s="78" t="s">
        <v>88</v>
      </c>
      <c r="D7" s="78" t="s">
        <v>89</v>
      </c>
      <c r="E7" s="78" t="s">
        <v>90</v>
      </c>
      <c r="F7" s="141"/>
      <c r="G7" s="141"/>
      <c r="H7" s="141"/>
      <c r="I7" s="72"/>
      <c r="J7" s="142"/>
      <c r="K7" s="139"/>
    </row>
    <row r="8" spans="1:27" s="65" customFormat="1" ht="15.95" customHeight="1">
      <c r="B8" s="81" t="s">
        <v>114</v>
      </c>
      <c r="C8" s="143">
        <f>SUM(C14:C1048576)</f>
        <v>52474442.649999999</v>
      </c>
      <c r="D8" s="144">
        <v>1</v>
      </c>
      <c r="E8" s="145">
        <f>COUNTA(A14:A1048576)</f>
        <v>26</v>
      </c>
      <c r="F8" s="146"/>
      <c r="G8" s="146"/>
      <c r="H8" s="146"/>
      <c r="I8" s="146"/>
      <c r="J8" s="147"/>
      <c r="K8" s="139"/>
    </row>
    <row r="9" spans="1:27" s="65" customFormat="1" ht="15.95" customHeight="1">
      <c r="B9" s="89" t="s">
        <v>115</v>
      </c>
      <c r="C9" s="90">
        <f>IFERROR(SUM(D14:D1048576),0)</f>
        <v>52467498.869999997</v>
      </c>
      <c r="D9" s="148">
        <f>IFERROR(C9/C8,0)</f>
        <v>0.9998676731061954</v>
      </c>
      <c r="E9" s="92">
        <f>COUNTIF(E14:E1048576,0)</f>
        <v>23</v>
      </c>
      <c r="F9" s="149"/>
      <c r="G9" s="149"/>
      <c r="H9" s="150"/>
      <c r="I9" s="150"/>
      <c r="J9" s="147"/>
      <c r="K9" s="139"/>
    </row>
    <row r="10" spans="1:27" s="65" customFormat="1" ht="15.95" customHeight="1">
      <c r="A10" s="138"/>
      <c r="B10" s="151" t="s">
        <v>116</v>
      </c>
      <c r="C10" s="152">
        <f>IFERROR(-SUM(E14:E1048576),0)</f>
        <v>6943.78</v>
      </c>
      <c r="D10" s="153">
        <f>IFERROR(C10/C8,0)</f>
        <v>1.3232689380455955E-4</v>
      </c>
      <c r="E10" s="154">
        <f>COUNTIF(E14:E1048576,"&lt;0")</f>
        <v>3</v>
      </c>
      <c r="F10" s="138"/>
      <c r="G10" s="138"/>
      <c r="H10" s="138"/>
      <c r="I10" s="138"/>
      <c r="J10" s="138"/>
      <c r="K10" s="139"/>
    </row>
    <row r="11" spans="1:27" s="157" customFormat="1" ht="11.25" customHeight="1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6"/>
    </row>
    <row r="12" spans="1:27" ht="15.95" customHeight="1">
      <c r="A12" s="158"/>
      <c r="B12" s="158"/>
      <c r="C12" s="159">
        <f>SUBTOTAL(9,C14:C1048576)</f>
        <v>52474442.649999999</v>
      </c>
      <c r="D12" s="159">
        <f t="shared" ref="D12:E12" si="0">SUBTOTAL(9,D14:D1048576)</f>
        <v>52467498.869999997</v>
      </c>
      <c r="E12" s="159">
        <f t="shared" si="0"/>
        <v>-6943.78</v>
      </c>
      <c r="F12" s="158"/>
      <c r="G12" s="158"/>
      <c r="H12" s="158"/>
      <c r="I12" s="158"/>
      <c r="J12" s="158"/>
      <c r="K12" s="119"/>
    </row>
    <row r="13" spans="1:27" ht="25.5">
      <c r="A13" s="78" t="s">
        <v>98</v>
      </c>
      <c r="B13" s="78" t="s">
        <v>99</v>
      </c>
      <c r="C13" s="78" t="s">
        <v>117</v>
      </c>
      <c r="D13" s="78" t="s">
        <v>118</v>
      </c>
      <c r="E13" s="103" t="s">
        <v>97</v>
      </c>
      <c r="F13" s="78" t="s">
        <v>205</v>
      </c>
      <c r="G13" s="78" t="s">
        <v>120</v>
      </c>
      <c r="H13" s="78" t="s">
        <v>121</v>
      </c>
      <c r="I13" s="78" t="s">
        <v>122</v>
      </c>
      <c r="J13" s="78" t="s">
        <v>104</v>
      </c>
    </row>
    <row r="14" spans="1:27" s="167" customFormat="1" ht="13.5">
      <c r="A14" s="161">
        <v>9364804000144</v>
      </c>
      <c r="B14" s="162" t="s">
        <v>184</v>
      </c>
      <c r="C14" s="163">
        <v>2848.56</v>
      </c>
      <c r="D14" s="114">
        <f>SUMIFS([4]DADOS!J:J,[4]DADOS!D:D,'Dem.Valores Recebidos Outubro'!A14)</f>
        <v>0</v>
      </c>
      <c r="E14" s="164">
        <f t="shared" ref="E14:E39" si="1">ROUND(D14-C14,2)</f>
        <v>-2848.56</v>
      </c>
      <c r="F14" s="162" t="s">
        <v>152</v>
      </c>
      <c r="G14" s="162"/>
      <c r="H14" s="162"/>
      <c r="I14" s="162"/>
      <c r="J14" s="162"/>
      <c r="K14" s="165"/>
      <c r="L14" s="165"/>
      <c r="M14" s="165"/>
      <c r="N14" s="166"/>
      <c r="O14" s="166"/>
      <c r="P14" s="166"/>
    </row>
    <row r="15" spans="1:27" s="167" customFormat="1" ht="13.5">
      <c r="A15" s="161">
        <v>85318640000105</v>
      </c>
      <c r="B15" s="162" t="s">
        <v>153</v>
      </c>
      <c r="C15" s="163">
        <v>2123.33</v>
      </c>
      <c r="D15" s="114">
        <f>SUMIFS([4]DADOS!J:J,[4]DADOS!D:D,'Dem.Valores Recebidos Outubro'!A15)</f>
        <v>0</v>
      </c>
      <c r="E15" s="164">
        <f t="shared" si="1"/>
        <v>-2123.33</v>
      </c>
      <c r="F15" s="162" t="s">
        <v>152</v>
      </c>
      <c r="G15" s="162"/>
      <c r="H15" s="162"/>
      <c r="I15" s="162"/>
      <c r="J15" s="162"/>
      <c r="K15" s="165"/>
      <c r="L15" s="165"/>
      <c r="M15" s="165"/>
      <c r="N15" s="166"/>
      <c r="O15" s="166"/>
      <c r="P15" s="166"/>
    </row>
    <row r="16" spans="1:27" s="167" customFormat="1" ht="15.95" customHeight="1">
      <c r="A16" s="161">
        <v>27707397000102</v>
      </c>
      <c r="B16" s="162" t="s">
        <v>162</v>
      </c>
      <c r="C16" s="163">
        <v>1971.89</v>
      </c>
      <c r="D16" s="114">
        <f>SUMIFS([4]DADOS!J:J,[4]DADOS!D:D,'Dem.Valores Recebidos Outubro'!A16)</f>
        <v>0</v>
      </c>
      <c r="E16" s="164">
        <f t="shared" si="1"/>
        <v>-1971.89</v>
      </c>
      <c r="F16" s="162" t="s">
        <v>152</v>
      </c>
      <c r="G16" s="162"/>
      <c r="H16" s="162"/>
      <c r="I16" s="162"/>
      <c r="J16" s="162"/>
      <c r="K16" s="165"/>
      <c r="L16" s="165"/>
      <c r="M16" s="165"/>
      <c r="N16" s="166"/>
      <c r="O16" s="166"/>
      <c r="P16" s="166"/>
    </row>
    <row r="17" spans="1:16" s="167" customFormat="1" ht="15.95" customHeight="1">
      <c r="A17" s="161">
        <v>86301124000122</v>
      </c>
      <c r="B17" s="162" t="s">
        <v>112</v>
      </c>
      <c r="C17" s="163">
        <v>1477.9</v>
      </c>
      <c r="D17" s="114">
        <f>SUMIFS([4]DADOS!J:J,[4]DADOS!D:D,'Dem.Valores Recebidos Outubro'!A17)</f>
        <v>1477.9</v>
      </c>
      <c r="E17" s="164">
        <f t="shared" si="1"/>
        <v>0</v>
      </c>
      <c r="F17" s="162" t="s">
        <v>152</v>
      </c>
      <c r="G17" s="162"/>
      <c r="H17" s="162" t="s">
        <v>161</v>
      </c>
      <c r="I17" s="162" t="s">
        <v>161</v>
      </c>
      <c r="J17" s="162"/>
      <c r="K17" s="165"/>
      <c r="L17" s="165"/>
      <c r="M17" s="165"/>
      <c r="N17" s="166"/>
      <c r="O17" s="166"/>
      <c r="P17" s="166"/>
    </row>
    <row r="18" spans="1:16" s="167" customFormat="1" ht="15.95" customHeight="1">
      <c r="A18" s="161">
        <v>33000167000101</v>
      </c>
      <c r="B18" s="162" t="s">
        <v>125</v>
      </c>
      <c r="C18" s="163">
        <v>13455816.439999999</v>
      </c>
      <c r="D18" s="114">
        <f>SUMIFS([4]DADOS!J:J,[4]DADOS!D:D,'Dem.Valores Recebidos Outubro'!A18)</f>
        <v>13455816.439999999</v>
      </c>
      <c r="E18" s="164">
        <f t="shared" si="1"/>
        <v>0</v>
      </c>
      <c r="F18" s="162" t="s">
        <v>126</v>
      </c>
      <c r="G18" s="162" t="s">
        <v>175</v>
      </c>
      <c r="H18" s="162">
        <v>0</v>
      </c>
      <c r="I18" s="162" t="s">
        <v>165</v>
      </c>
      <c r="J18" s="162" t="s">
        <v>206</v>
      </c>
      <c r="K18" s="165"/>
      <c r="L18" s="165"/>
      <c r="M18" s="165"/>
      <c r="N18" s="166"/>
      <c r="O18" s="166"/>
      <c r="P18" s="166"/>
    </row>
    <row r="19" spans="1:16" s="167" customFormat="1" ht="15.95" customHeight="1">
      <c r="A19" s="161">
        <v>4739720000124</v>
      </c>
      <c r="B19" s="162" t="s">
        <v>207</v>
      </c>
      <c r="C19" s="163">
        <v>988325.58</v>
      </c>
      <c r="D19" s="114">
        <f>SUMIFS([4]DADOS!J:J,[4]DADOS!D:D,'Dem.Valores Recebidos Outubro'!A19)</f>
        <v>988325.58</v>
      </c>
      <c r="E19" s="164">
        <f t="shared" si="1"/>
        <v>0</v>
      </c>
      <c r="F19" s="162" t="s">
        <v>126</v>
      </c>
      <c r="G19" s="162" t="s">
        <v>208</v>
      </c>
      <c r="H19" s="162" t="s">
        <v>209</v>
      </c>
      <c r="I19" s="162" t="s">
        <v>210</v>
      </c>
      <c r="J19" s="162" t="s">
        <v>211</v>
      </c>
      <c r="K19" s="165"/>
      <c r="L19" s="165"/>
      <c r="M19" s="165"/>
      <c r="N19" s="166"/>
      <c r="O19" s="166"/>
      <c r="P19" s="166"/>
    </row>
    <row r="20" spans="1:16" s="167" customFormat="1" ht="15.95" customHeight="1">
      <c r="A20" s="161">
        <v>23857764000101</v>
      </c>
      <c r="B20" s="162" t="s">
        <v>212</v>
      </c>
      <c r="C20" s="163">
        <v>399476.99</v>
      </c>
      <c r="D20" s="114">
        <f>SUMIFS([4]DADOS!J:J,[4]DADOS!D:D,'Dem.Valores Recebidos Outubro'!A20)</f>
        <v>399476.99</v>
      </c>
      <c r="E20" s="164">
        <f t="shared" si="1"/>
        <v>0</v>
      </c>
      <c r="F20" s="162" t="s">
        <v>126</v>
      </c>
      <c r="G20" s="162" t="s">
        <v>169</v>
      </c>
      <c r="H20" s="162" t="s">
        <v>169</v>
      </c>
      <c r="I20" s="162" t="s">
        <v>170</v>
      </c>
      <c r="J20" s="162" t="s">
        <v>213</v>
      </c>
      <c r="K20" s="165"/>
      <c r="L20" s="165"/>
      <c r="M20" s="165"/>
      <c r="N20" s="166"/>
      <c r="O20" s="166"/>
      <c r="P20" s="166"/>
    </row>
    <row r="21" spans="1:16" s="167" customFormat="1" ht="15.95" customHeight="1">
      <c r="A21" s="161">
        <v>83646653000170</v>
      </c>
      <c r="B21" s="162" t="s">
        <v>160</v>
      </c>
      <c r="C21" s="163">
        <v>5618.05</v>
      </c>
      <c r="D21" s="114">
        <f>SUMIFS([4]DADOS!J:J,[4]DADOS!D:D,'Dem.Valores Recebidos Outubro'!A21)</f>
        <v>5618.05</v>
      </c>
      <c r="E21" s="164">
        <f t="shared" si="1"/>
        <v>0</v>
      </c>
      <c r="F21" s="162" t="s">
        <v>152</v>
      </c>
      <c r="G21" s="162"/>
      <c r="H21" s="162"/>
      <c r="I21" s="162"/>
      <c r="J21" s="162"/>
      <c r="K21" s="165"/>
      <c r="L21" s="165"/>
      <c r="M21" s="165"/>
      <c r="N21" s="166"/>
      <c r="O21" s="166"/>
      <c r="P21" s="166"/>
    </row>
    <row r="22" spans="1:16" s="167" customFormat="1" ht="15.95" customHeight="1">
      <c r="A22" s="161">
        <v>46598678000119</v>
      </c>
      <c r="B22" s="162" t="s">
        <v>183</v>
      </c>
      <c r="C22" s="163">
        <v>2570.6</v>
      </c>
      <c r="D22" s="114">
        <f>SUMIFS([4]DADOS!J:J,[4]DADOS!D:D,'Dem.Valores Recebidos Outubro'!A22)</f>
        <v>2570.6</v>
      </c>
      <c r="E22" s="164">
        <f t="shared" si="1"/>
        <v>0</v>
      </c>
      <c r="F22" s="162" t="s">
        <v>152</v>
      </c>
      <c r="G22" s="162"/>
      <c r="H22" s="162"/>
      <c r="I22" s="162"/>
      <c r="J22" s="162"/>
      <c r="K22" s="165"/>
      <c r="L22" s="165"/>
      <c r="M22" s="165"/>
      <c r="N22" s="166"/>
      <c r="O22" s="166"/>
      <c r="P22" s="166"/>
    </row>
    <row r="23" spans="1:16" s="167" customFormat="1" ht="15.95" customHeight="1">
      <c r="A23" s="161">
        <v>86532348000145</v>
      </c>
      <c r="B23" s="162" t="s">
        <v>187</v>
      </c>
      <c r="C23" s="163">
        <v>2400.7399999999998</v>
      </c>
      <c r="D23" s="114">
        <f>SUMIFS([4]DADOS!J:J,[4]DADOS!D:D,'Dem.Valores Recebidos Outubro'!A23)</f>
        <v>2400.7399999999998</v>
      </c>
      <c r="E23" s="164">
        <f t="shared" si="1"/>
        <v>0</v>
      </c>
      <c r="F23" s="162" t="s">
        <v>152</v>
      </c>
      <c r="G23" s="162"/>
      <c r="H23" s="162"/>
      <c r="I23" s="162"/>
      <c r="J23" s="162"/>
      <c r="K23" s="165"/>
      <c r="L23" s="165"/>
      <c r="M23" s="165"/>
      <c r="N23" s="166"/>
      <c r="O23" s="166"/>
      <c r="P23" s="166"/>
    </row>
    <row r="24" spans="1:16" s="167" customFormat="1" ht="15.95" customHeight="1">
      <c r="A24" s="161">
        <v>86533346000170</v>
      </c>
      <c r="B24" s="162" t="s">
        <v>177</v>
      </c>
      <c r="C24" s="163">
        <v>3088.3</v>
      </c>
      <c r="D24" s="114">
        <f>SUMIFS([4]DADOS!J:J,[4]DADOS!D:D,'Dem.Valores Recebidos Outubro'!A24)</f>
        <v>3088.3</v>
      </c>
      <c r="E24" s="164">
        <f t="shared" si="1"/>
        <v>0</v>
      </c>
      <c r="F24" s="162" t="s">
        <v>152</v>
      </c>
      <c r="G24" s="162"/>
      <c r="H24" s="162"/>
      <c r="I24" s="162"/>
      <c r="J24" s="162"/>
      <c r="K24" s="165"/>
      <c r="L24" s="165"/>
      <c r="M24" s="165"/>
      <c r="N24" s="166"/>
      <c r="O24" s="166"/>
      <c r="P24" s="166"/>
    </row>
    <row r="25" spans="1:16" s="167" customFormat="1" ht="15.95" customHeight="1">
      <c r="A25" s="161">
        <v>75826404000138</v>
      </c>
      <c r="B25" s="162" t="s">
        <v>181</v>
      </c>
      <c r="C25" s="163">
        <v>879.82</v>
      </c>
      <c r="D25" s="114">
        <f>SUMIFS([4]DADOS!J:J,[4]DADOS!D:D,'Dem.Valores Recebidos Outubro'!A25)</f>
        <v>879.82</v>
      </c>
      <c r="E25" s="164">
        <f t="shared" si="1"/>
        <v>0</v>
      </c>
      <c r="F25" s="162" t="s">
        <v>152</v>
      </c>
      <c r="G25" s="162"/>
      <c r="H25" s="162"/>
      <c r="I25" s="162"/>
      <c r="J25" s="162"/>
      <c r="K25" s="165"/>
      <c r="L25" s="165"/>
      <c r="M25" s="165"/>
      <c r="N25" s="166"/>
      <c r="O25" s="166"/>
      <c r="P25" s="166"/>
    </row>
    <row r="26" spans="1:16" s="167" customFormat="1" ht="15.95" customHeight="1">
      <c r="A26" s="161">
        <v>52548732000114</v>
      </c>
      <c r="B26" s="162" t="s">
        <v>172</v>
      </c>
      <c r="C26" s="163">
        <v>971.07</v>
      </c>
      <c r="D26" s="114">
        <f>SUMIFS([4]DADOS!J:J,[4]DADOS!D:D,'Dem.Valores Recebidos Outubro'!A26)</f>
        <v>971.07</v>
      </c>
      <c r="E26" s="164">
        <f t="shared" si="1"/>
        <v>0</v>
      </c>
      <c r="F26" s="162" t="s">
        <v>152</v>
      </c>
      <c r="G26" s="162"/>
      <c r="H26" s="162"/>
      <c r="I26" s="162"/>
      <c r="J26" s="162"/>
      <c r="K26" s="165"/>
      <c r="L26" s="165"/>
      <c r="M26" s="165"/>
      <c r="N26" s="166"/>
      <c r="O26" s="166"/>
      <c r="P26" s="166"/>
    </row>
    <row r="27" spans="1:16" s="167" customFormat="1" ht="15.95" customHeight="1">
      <c r="A27" s="161">
        <v>13107842000199</v>
      </c>
      <c r="B27" s="162" t="s">
        <v>173</v>
      </c>
      <c r="C27" s="163">
        <v>485.23</v>
      </c>
      <c r="D27" s="114">
        <f>SUMIFS([4]DADOS!J:J,[4]DADOS!D:D,'Dem.Valores Recebidos Outubro'!A27)</f>
        <v>485.23</v>
      </c>
      <c r="E27" s="164">
        <f t="shared" si="1"/>
        <v>0</v>
      </c>
      <c r="F27" s="162" t="s">
        <v>152</v>
      </c>
      <c r="G27" s="162"/>
      <c r="H27" s="162"/>
      <c r="I27" s="162"/>
      <c r="J27" s="162"/>
      <c r="K27" s="165"/>
      <c r="L27" s="165"/>
      <c r="M27" s="165"/>
      <c r="N27" s="166"/>
      <c r="O27" s="166"/>
      <c r="P27" s="166"/>
    </row>
    <row r="28" spans="1:16" s="167" customFormat="1" ht="15.95" customHeight="1">
      <c r="A28" s="161">
        <v>30460297000139</v>
      </c>
      <c r="B28" s="162" t="s">
        <v>179</v>
      </c>
      <c r="C28" s="163">
        <v>513.76</v>
      </c>
      <c r="D28" s="114">
        <f>SUMIFS([4]DADOS!J:J,[4]DADOS!D:D,'Dem.Valores Recebidos Outubro'!A28)</f>
        <v>513.76</v>
      </c>
      <c r="E28" s="164">
        <f t="shared" si="1"/>
        <v>0</v>
      </c>
      <c r="F28" s="162" t="s">
        <v>152</v>
      </c>
      <c r="G28" s="162"/>
      <c r="H28" s="162"/>
      <c r="I28" s="162"/>
      <c r="J28" s="162"/>
      <c r="K28" s="165"/>
      <c r="L28" s="165"/>
      <c r="M28" s="165"/>
      <c r="N28" s="166"/>
      <c r="O28" s="166"/>
      <c r="P28" s="166"/>
    </row>
    <row r="29" spans="1:16" s="167" customFormat="1" ht="15.95" customHeight="1">
      <c r="A29" s="161">
        <v>15743303000171</v>
      </c>
      <c r="B29" s="162" t="s">
        <v>127</v>
      </c>
      <c r="C29" s="163">
        <v>35436257.829999998</v>
      </c>
      <c r="D29" s="114">
        <f>SUMIFS([4]DADOS!J:J,[4]DADOS!D:D,'Dem.Valores Recebidos Outubro'!A29)</f>
        <v>35436257.829999998</v>
      </c>
      <c r="E29" s="164">
        <f t="shared" si="1"/>
        <v>0</v>
      </c>
      <c r="F29" s="162" t="s">
        <v>126</v>
      </c>
      <c r="G29" s="162" t="s">
        <v>164</v>
      </c>
      <c r="H29" s="162">
        <v>0</v>
      </c>
      <c r="I29" s="162" t="s">
        <v>165</v>
      </c>
      <c r="J29" s="162" t="s">
        <v>206</v>
      </c>
      <c r="K29" s="165"/>
      <c r="L29" s="165"/>
      <c r="M29" s="165"/>
      <c r="N29" s="166"/>
      <c r="O29" s="166"/>
      <c r="P29" s="166"/>
    </row>
    <row r="30" spans="1:16" s="167" customFormat="1" ht="15.95" customHeight="1">
      <c r="A30" s="161">
        <v>14578002000177</v>
      </c>
      <c r="B30" s="162" t="s">
        <v>167</v>
      </c>
      <c r="C30" s="163">
        <v>2159145.64</v>
      </c>
      <c r="D30" s="114">
        <f>SUMIFS([4]DADOS!J:J,[4]DADOS!D:D,'Dem.Valores Recebidos Outubro'!A30)</f>
        <v>2159145.64</v>
      </c>
      <c r="E30" s="164">
        <f t="shared" si="1"/>
        <v>0</v>
      </c>
      <c r="F30" s="162" t="s">
        <v>126</v>
      </c>
      <c r="G30" s="162" t="s">
        <v>164</v>
      </c>
      <c r="H30" s="162" t="s">
        <v>164</v>
      </c>
      <c r="I30" s="162" t="s">
        <v>165</v>
      </c>
      <c r="J30" s="162" t="s">
        <v>206</v>
      </c>
      <c r="K30" s="165"/>
      <c r="L30" s="165"/>
      <c r="M30" s="165"/>
      <c r="N30" s="166"/>
      <c r="O30" s="166"/>
      <c r="P30" s="166"/>
    </row>
    <row r="31" spans="1:16" s="167" customFormat="1" ht="15.95" customHeight="1">
      <c r="A31" s="161">
        <v>88022918000182</v>
      </c>
      <c r="B31" s="162" t="s">
        <v>191</v>
      </c>
      <c r="C31" s="163">
        <v>367.08</v>
      </c>
      <c r="D31" s="114">
        <f>SUMIFS([4]DADOS!J:J,[4]DADOS!D:D,'Dem.Valores Recebidos Outubro'!A31)</f>
        <v>367.08</v>
      </c>
      <c r="E31" s="164">
        <f t="shared" si="1"/>
        <v>0</v>
      </c>
      <c r="F31" s="162" t="s">
        <v>152</v>
      </c>
      <c r="G31" s="162"/>
      <c r="H31" s="162"/>
      <c r="I31" s="162"/>
      <c r="J31" s="162"/>
      <c r="K31" s="165"/>
      <c r="L31" s="165"/>
      <c r="M31" s="165"/>
      <c r="N31" s="166"/>
      <c r="O31" s="166"/>
      <c r="P31" s="166"/>
    </row>
    <row r="32" spans="1:16" s="167" customFormat="1" ht="15.95" customHeight="1">
      <c r="A32" s="161">
        <v>28610236000169</v>
      </c>
      <c r="B32" s="162" t="s">
        <v>188</v>
      </c>
      <c r="C32" s="163">
        <v>799.96</v>
      </c>
      <c r="D32" s="114">
        <f>SUMIFS([4]DADOS!J:J,[4]DADOS!D:D,'Dem.Valores Recebidos Outubro'!A32)</f>
        <v>799.96</v>
      </c>
      <c r="E32" s="164">
        <f t="shared" si="1"/>
        <v>0</v>
      </c>
      <c r="F32" s="162" t="s">
        <v>152</v>
      </c>
      <c r="G32" s="162"/>
      <c r="H32" s="162"/>
      <c r="I32" s="162"/>
      <c r="J32" s="162"/>
      <c r="K32" s="165"/>
      <c r="L32" s="165"/>
      <c r="M32" s="165"/>
      <c r="N32" s="166"/>
      <c r="O32" s="166"/>
      <c r="P32" s="166"/>
    </row>
    <row r="33" spans="1:16" s="167" customFormat="1" ht="15.95" customHeight="1">
      <c r="A33" s="161">
        <v>50105865000190</v>
      </c>
      <c r="B33" s="162" t="s">
        <v>163</v>
      </c>
      <c r="C33" s="163">
        <v>375.33</v>
      </c>
      <c r="D33" s="114">
        <f>SUMIFS([4]DADOS!J:J,[4]DADOS!D:D,'Dem.Valores Recebidos Outubro'!A33)</f>
        <v>375.33</v>
      </c>
      <c r="E33" s="164">
        <f t="shared" si="1"/>
        <v>0</v>
      </c>
      <c r="F33" s="162" t="s">
        <v>152</v>
      </c>
      <c r="G33" s="162"/>
      <c r="H33" s="162" t="s">
        <v>161</v>
      </c>
      <c r="I33" s="162" t="s">
        <v>161</v>
      </c>
      <c r="J33" s="162"/>
      <c r="K33" s="165"/>
      <c r="L33" s="165"/>
      <c r="M33" s="165"/>
      <c r="N33" s="166"/>
      <c r="O33" s="166"/>
      <c r="P33" s="166"/>
    </row>
    <row r="34" spans="1:16" s="167" customFormat="1" ht="15.95" customHeight="1">
      <c r="A34" s="161">
        <v>31465487000101</v>
      </c>
      <c r="B34" s="162" t="s">
        <v>174</v>
      </c>
      <c r="C34" s="163">
        <v>750.76</v>
      </c>
      <c r="D34" s="114">
        <f>SUMIFS([4]DADOS!J:J,[4]DADOS!D:D,'Dem.Valores Recebidos Outubro'!A34)</f>
        <v>750.76</v>
      </c>
      <c r="E34" s="164">
        <f t="shared" si="1"/>
        <v>0</v>
      </c>
      <c r="F34" s="162" t="s">
        <v>152</v>
      </c>
      <c r="G34" s="162"/>
      <c r="H34" s="162"/>
      <c r="I34" s="162"/>
      <c r="J34" s="162"/>
      <c r="K34" s="165"/>
      <c r="L34" s="165"/>
      <c r="M34" s="165"/>
      <c r="N34" s="166"/>
      <c r="O34" s="166"/>
      <c r="P34" s="166"/>
    </row>
    <row r="35" spans="1:16" s="167" customFormat="1" ht="15.95" customHeight="1">
      <c r="A35" s="161">
        <v>76583962000182</v>
      </c>
      <c r="B35" s="162" t="s">
        <v>180</v>
      </c>
      <c r="C35" s="163">
        <v>273.31</v>
      </c>
      <c r="D35" s="114">
        <f>SUMIFS([4]DADOS!J:J,[4]DADOS!D:D,'Dem.Valores Recebidos Outubro'!A35)</f>
        <v>273.31</v>
      </c>
      <c r="E35" s="164">
        <f t="shared" si="1"/>
        <v>0</v>
      </c>
      <c r="F35" s="162" t="s">
        <v>152</v>
      </c>
      <c r="G35" s="162"/>
      <c r="H35" s="162"/>
      <c r="I35" s="162"/>
      <c r="J35" s="162"/>
      <c r="K35" s="165"/>
      <c r="L35" s="165"/>
      <c r="M35" s="165"/>
      <c r="N35" s="166"/>
      <c r="O35" s="166"/>
      <c r="P35" s="166"/>
    </row>
    <row r="36" spans="1:16" s="167" customFormat="1" ht="15.95" customHeight="1">
      <c r="A36" s="161">
        <v>57384943000182</v>
      </c>
      <c r="B36" s="162" t="s">
        <v>182</v>
      </c>
      <c r="C36" s="163">
        <v>599.87</v>
      </c>
      <c r="D36" s="114">
        <f>SUMIFS([4]DADOS!J:J,[4]DADOS!D:D,'Dem.Valores Recebidos Outubro'!A36)</f>
        <v>599.87</v>
      </c>
      <c r="E36" s="164">
        <f t="shared" si="1"/>
        <v>0</v>
      </c>
      <c r="F36" s="162" t="s">
        <v>152</v>
      </c>
      <c r="G36" s="162"/>
      <c r="H36" s="162" t="s">
        <v>161</v>
      </c>
      <c r="I36" s="162" t="s">
        <v>161</v>
      </c>
      <c r="J36" s="162"/>
      <c r="K36" s="165"/>
      <c r="L36" s="165"/>
      <c r="M36" s="165"/>
      <c r="N36" s="166"/>
      <c r="O36" s="166"/>
      <c r="P36" s="166"/>
    </row>
    <row r="37" spans="1:16" s="167" customFormat="1" ht="15.95" customHeight="1">
      <c r="A37" s="161">
        <v>82574864000181</v>
      </c>
      <c r="B37" s="162" t="s">
        <v>176</v>
      </c>
      <c r="C37" s="163">
        <v>2597.25</v>
      </c>
      <c r="D37" s="114">
        <f>SUMIFS([4]DADOS!J:J,[4]DADOS!D:D,'Dem.Valores Recebidos Outubro'!A37)</f>
        <v>2597.25</v>
      </c>
      <c r="E37" s="164">
        <f t="shared" si="1"/>
        <v>0</v>
      </c>
      <c r="F37" s="162" t="s">
        <v>152</v>
      </c>
      <c r="G37" s="162"/>
      <c r="H37" s="162"/>
      <c r="I37" s="162"/>
      <c r="J37" s="162"/>
      <c r="K37" s="165"/>
      <c r="L37" s="165"/>
      <c r="M37" s="165"/>
      <c r="N37" s="166"/>
      <c r="O37" s="166"/>
      <c r="P37" s="166"/>
    </row>
    <row r="38" spans="1:16" s="167" customFormat="1" ht="15.95" customHeight="1">
      <c r="A38" s="161">
        <v>87776043000141</v>
      </c>
      <c r="B38" s="162" t="s">
        <v>193</v>
      </c>
      <c r="C38" s="163">
        <v>3383.41</v>
      </c>
      <c r="D38" s="114">
        <f>SUMIFS([4]DADOS!J:J,[4]DADOS!D:D,'Dem.Valores Recebidos Outubro'!A38)</f>
        <v>3383.41</v>
      </c>
      <c r="E38" s="164">
        <f t="shared" si="1"/>
        <v>0</v>
      </c>
      <c r="F38" s="162" t="s">
        <v>152</v>
      </c>
      <c r="G38" s="162"/>
      <c r="H38" s="162"/>
      <c r="I38" s="162"/>
      <c r="J38" s="162"/>
      <c r="K38" s="165"/>
      <c r="L38" s="165"/>
      <c r="M38" s="165"/>
      <c r="N38" s="166"/>
      <c r="O38" s="166"/>
      <c r="P38" s="166"/>
    </row>
    <row r="39" spans="1:16" s="167" customFormat="1" ht="15.95" customHeight="1">
      <c r="A39" s="161">
        <v>87462750000163</v>
      </c>
      <c r="B39" s="162" t="s">
        <v>192</v>
      </c>
      <c r="C39" s="163">
        <v>1323.95</v>
      </c>
      <c r="D39" s="114">
        <f>SUMIFS([4]DADOS!J:J,[4]DADOS!D:D,'Dem.Valores Recebidos Outubro'!A39)</f>
        <v>1323.95</v>
      </c>
      <c r="E39" s="164">
        <f t="shared" si="1"/>
        <v>0</v>
      </c>
      <c r="F39" s="162" t="s">
        <v>152</v>
      </c>
      <c r="G39" s="162"/>
      <c r="H39" s="162"/>
      <c r="I39" s="162"/>
      <c r="J39" s="162"/>
      <c r="K39" s="165"/>
      <c r="L39" s="165"/>
      <c r="M39" s="165"/>
      <c r="N39" s="166"/>
      <c r="O39" s="166"/>
      <c r="P39" s="166"/>
    </row>
    <row r="40" spans="1:16" s="167" customFormat="1" ht="15.95" customHeight="1">
      <c r="A40" s="161"/>
      <c r="B40" s="162"/>
      <c r="C40" s="163"/>
      <c r="D40" s="114"/>
      <c r="E40" s="164"/>
      <c r="F40" s="162"/>
      <c r="G40" s="162"/>
      <c r="H40" s="162"/>
      <c r="I40" s="162"/>
      <c r="J40" s="162"/>
      <c r="K40" s="165"/>
      <c r="L40" s="165"/>
      <c r="M40" s="165"/>
      <c r="N40" s="166"/>
      <c r="O40" s="166"/>
      <c r="P40" s="166"/>
    </row>
    <row r="41" spans="1:16" s="167" customFormat="1" ht="15.95" customHeight="1">
      <c r="A41" s="161"/>
      <c r="B41" s="162"/>
      <c r="C41" s="163"/>
      <c r="D41" s="114"/>
      <c r="E41" s="164"/>
      <c r="F41" s="162"/>
      <c r="G41" s="162"/>
      <c r="H41" s="162"/>
      <c r="I41" s="162"/>
      <c r="J41" s="162"/>
      <c r="K41" s="165"/>
      <c r="L41" s="165"/>
      <c r="M41" s="165"/>
      <c r="N41" s="166"/>
      <c r="O41" s="166"/>
      <c r="P41" s="166"/>
    </row>
    <row r="42" spans="1:16" s="167" customFormat="1" ht="15.95" customHeight="1">
      <c r="A42" s="161"/>
      <c r="B42" s="162"/>
      <c r="C42" s="163"/>
      <c r="D42" s="114"/>
      <c r="E42" s="164"/>
      <c r="F42" s="162"/>
      <c r="G42" s="162"/>
      <c r="H42" s="162"/>
      <c r="I42" s="162"/>
      <c r="J42" s="162"/>
      <c r="K42" s="165"/>
      <c r="L42" s="165"/>
      <c r="M42" s="165"/>
      <c r="N42" s="166"/>
      <c r="O42" s="166"/>
      <c r="P42" s="166"/>
    </row>
    <row r="43" spans="1:16" s="167" customFormat="1" ht="15.95" customHeight="1">
      <c r="A43" s="161"/>
      <c r="B43" s="162"/>
      <c r="C43" s="163"/>
      <c r="D43" s="114"/>
      <c r="E43" s="164"/>
      <c r="F43" s="162"/>
      <c r="G43" s="162"/>
      <c r="H43" s="162"/>
      <c r="I43" s="162"/>
      <c r="J43" s="162"/>
      <c r="K43" s="165"/>
      <c r="L43" s="165"/>
      <c r="M43" s="165"/>
      <c r="N43" s="166"/>
      <c r="O43" s="166"/>
      <c r="P43" s="166"/>
    </row>
    <row r="44" spans="1:16" s="167" customFormat="1" ht="15.95" customHeight="1">
      <c r="A44" s="161"/>
      <c r="B44" s="162"/>
      <c r="C44" s="163"/>
      <c r="D44" s="114"/>
      <c r="E44" s="164"/>
      <c r="F44" s="162"/>
      <c r="G44" s="162"/>
      <c r="H44" s="162"/>
      <c r="I44" s="162"/>
      <c r="J44" s="162"/>
      <c r="K44" s="165"/>
      <c r="L44" s="165"/>
      <c r="M44" s="165"/>
      <c r="N44" s="166"/>
      <c r="O44" s="166"/>
      <c r="P44" s="166"/>
    </row>
    <row r="45" spans="1:16" s="167" customFormat="1" ht="15.95" customHeight="1">
      <c r="A45" s="161"/>
      <c r="B45" s="162"/>
      <c r="C45" s="163"/>
      <c r="D45" s="114"/>
      <c r="E45" s="164"/>
      <c r="F45" s="162"/>
      <c r="G45" s="162"/>
      <c r="H45" s="162"/>
      <c r="I45" s="162"/>
      <c r="J45" s="162"/>
      <c r="K45" s="165"/>
      <c r="L45" s="165"/>
      <c r="M45" s="165"/>
      <c r="N45" s="166"/>
      <c r="O45" s="166"/>
      <c r="P45" s="166"/>
    </row>
    <row r="46" spans="1:16" s="167" customFormat="1" ht="15.95" customHeight="1">
      <c r="A46" s="161"/>
      <c r="B46" s="162"/>
      <c r="C46" s="163"/>
      <c r="D46" s="114"/>
      <c r="E46" s="164"/>
      <c r="F46" s="162"/>
      <c r="G46" s="162"/>
      <c r="H46" s="162"/>
      <c r="I46" s="162"/>
      <c r="J46" s="162"/>
      <c r="K46" s="165"/>
      <c r="L46" s="165"/>
      <c r="M46" s="165"/>
      <c r="N46" s="166"/>
      <c r="O46" s="166"/>
      <c r="P46" s="166"/>
    </row>
    <row r="47" spans="1:16" s="167" customFormat="1" ht="15.95" customHeight="1">
      <c r="A47" s="161"/>
      <c r="B47" s="162"/>
      <c r="C47" s="163"/>
      <c r="D47" s="114"/>
      <c r="E47" s="164"/>
      <c r="F47" s="162"/>
      <c r="G47" s="162"/>
      <c r="H47" s="162"/>
      <c r="I47" s="162"/>
      <c r="J47" s="162"/>
      <c r="K47" s="165"/>
      <c r="L47" s="165"/>
      <c r="M47" s="165"/>
      <c r="N47" s="166"/>
      <c r="O47" s="166"/>
      <c r="P47" s="166"/>
    </row>
    <row r="48" spans="1:16" s="167" customFormat="1" ht="15.95" customHeight="1">
      <c r="A48" s="161"/>
      <c r="B48" s="162"/>
      <c r="C48" s="163"/>
      <c r="D48" s="114"/>
      <c r="E48" s="164"/>
      <c r="F48" s="162"/>
      <c r="G48" s="162"/>
      <c r="H48" s="162"/>
      <c r="I48" s="162"/>
      <c r="J48" s="162"/>
      <c r="K48" s="165"/>
      <c r="L48" s="165"/>
      <c r="M48" s="165"/>
      <c r="N48" s="166"/>
      <c r="O48" s="166"/>
      <c r="P48" s="166"/>
    </row>
    <row r="49" spans="1:16" s="167" customFormat="1" ht="15.95" customHeight="1">
      <c r="A49" s="161"/>
      <c r="B49" s="162"/>
      <c r="C49" s="163"/>
      <c r="D49" s="114"/>
      <c r="E49" s="164"/>
      <c r="F49" s="162"/>
      <c r="G49" s="162"/>
      <c r="H49" s="162"/>
      <c r="I49" s="162"/>
      <c r="J49" s="162"/>
      <c r="K49" s="165"/>
      <c r="L49" s="165"/>
      <c r="M49" s="165"/>
      <c r="N49" s="166"/>
      <c r="O49" s="166"/>
      <c r="P49" s="166"/>
    </row>
    <row r="50" spans="1:16" s="167" customFormat="1" ht="15.95" customHeight="1">
      <c r="A50" s="161"/>
      <c r="B50" s="162"/>
      <c r="C50" s="163"/>
      <c r="D50" s="114"/>
      <c r="E50" s="164"/>
      <c r="F50" s="162"/>
      <c r="G50" s="162"/>
      <c r="H50" s="162"/>
      <c r="I50" s="162"/>
      <c r="J50" s="162"/>
      <c r="K50" s="165"/>
      <c r="L50" s="165"/>
      <c r="M50" s="165"/>
      <c r="N50" s="166"/>
      <c r="O50" s="166"/>
      <c r="P50" s="166"/>
    </row>
    <row r="1048576" spans="9:9" ht="13.5">
      <c r="I1048576" s="162"/>
    </row>
  </sheetData>
  <autoFilter ref="A13:J50" xr:uid="{574D5F18-46AF-4B54-B434-ABC925DE5B9A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20BDD-C49A-4D5B-8D88-862050FC4F75}">
  <sheetPr codeName="Planilha2">
    <pageSetUpPr fitToPage="1"/>
  </sheetPr>
  <dimension ref="A1:Z99"/>
  <sheetViews>
    <sheetView showGridLines="0" tabSelected="1" topLeftCell="B1" zoomScale="90" zoomScaleNormal="90" workbookViewId="0">
      <selection activeCell="H11" sqref="H11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8" width="9.125" style="119" customWidth="1"/>
    <col min="9" max="9" width="20.25" style="116" customWidth="1"/>
    <col min="10" max="10" width="16.75" style="116" customWidth="1"/>
    <col min="11" max="11" width="17.25" style="116" customWidth="1"/>
    <col min="12" max="12" width="12.125" style="118" bestFit="1" customWidth="1"/>
    <col min="13" max="14" width="9.75" style="118" bestFit="1" customWidth="1"/>
    <col min="15" max="15" width="8" style="118"/>
    <col min="16" max="16384" width="8" style="116"/>
  </cols>
  <sheetData>
    <row r="1" spans="1:26" s="63" customFormat="1" ht="14.25">
      <c r="Z1" s="135"/>
    </row>
    <row r="2" spans="1:26" s="65" customFormat="1" ht="21" customHeight="1">
      <c r="A2" s="63"/>
      <c r="B2" s="64" t="s">
        <v>86</v>
      </c>
      <c r="F2" s="66"/>
      <c r="J2" s="138"/>
    </row>
    <row r="3" spans="1:26" s="65" customFormat="1" ht="18.600000000000001" customHeight="1">
      <c r="A3" s="63"/>
      <c r="B3" s="64" t="s">
        <v>87</v>
      </c>
      <c r="J3" s="138"/>
    </row>
    <row r="4" spans="1:26" s="65" customFormat="1" ht="15" customHeight="1">
      <c r="F4" s="67"/>
      <c r="G4" s="67"/>
      <c r="H4" s="67"/>
      <c r="I4" s="67"/>
      <c r="K4" s="66"/>
      <c r="Z4" s="136"/>
    </row>
    <row r="5" spans="1:26" s="65" customFormat="1" ht="16.5" customHeight="1">
      <c r="A5" s="68"/>
      <c r="B5" s="69" t="str">
        <f>CONCATENATE("crédito da liquidação de bandeiras tarifárias - ",[4]Prévia!C4,"/",[4]Prévia!C3)</f>
        <v>crédito da liquidação de bandeiras tarifárias - agosto/2024</v>
      </c>
      <c r="C5" s="68"/>
      <c r="D5" s="68"/>
      <c r="E5" s="68"/>
      <c r="F5" s="68"/>
      <c r="G5" s="68"/>
      <c r="H5" s="70"/>
      <c r="I5" s="195"/>
      <c r="J5" s="139"/>
    </row>
    <row r="6" spans="1:26" s="65" customFormat="1" ht="14.25">
      <c r="C6" s="71"/>
      <c r="D6" s="72" t="s">
        <v>25</v>
      </c>
      <c r="E6" s="72"/>
      <c r="F6" s="73"/>
      <c r="G6" s="74"/>
      <c r="H6" s="75"/>
      <c r="I6" s="116"/>
      <c r="J6" s="116"/>
      <c r="K6" s="116"/>
      <c r="L6" s="74"/>
      <c r="M6" s="74"/>
      <c r="N6" s="74"/>
      <c r="O6" s="74"/>
    </row>
    <row r="7" spans="1:26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  <c r="H7" s="80"/>
      <c r="I7" s="196" t="s">
        <v>194</v>
      </c>
      <c r="J7" s="196"/>
      <c r="K7" s="65"/>
      <c r="L7" s="79"/>
      <c r="M7" s="79"/>
      <c r="N7" s="79"/>
      <c r="O7" s="79"/>
    </row>
    <row r="8" spans="1:26" s="76" customFormat="1" ht="15" customHeight="1">
      <c r="C8" s="81" t="s">
        <v>91</v>
      </c>
      <c r="D8" s="81">
        <v>147450011.17000008</v>
      </c>
      <c r="E8" s="82">
        <v>1</v>
      </c>
      <c r="F8" s="83">
        <f>COUNTA(A19:A1048576)</f>
        <v>81</v>
      </c>
      <c r="G8" s="79"/>
      <c r="H8" s="80"/>
      <c r="I8" s="197" t="s">
        <v>195</v>
      </c>
      <c r="J8" s="198">
        <f>D12</f>
        <v>52467498.869999997</v>
      </c>
      <c r="M8" s="79"/>
      <c r="N8" s="79"/>
      <c r="O8" s="79"/>
    </row>
    <row r="9" spans="1:26" s="76" customFormat="1" ht="15" customHeight="1">
      <c r="B9" s="130"/>
      <c r="C9" s="131" t="s">
        <v>92</v>
      </c>
      <c r="D9" s="132"/>
      <c r="E9" s="84" t="s">
        <v>16</v>
      </c>
      <c r="F9" s="84" t="s">
        <v>16</v>
      </c>
      <c r="G9" s="79"/>
      <c r="H9" s="80"/>
      <c r="I9" s="199" t="s">
        <v>149</v>
      </c>
      <c r="J9" s="200">
        <f>D9</f>
        <v>0</v>
      </c>
      <c r="M9" s="79"/>
      <c r="N9" s="79"/>
      <c r="O9" s="79"/>
    </row>
    <row r="10" spans="1:26" s="76" customFormat="1" ht="15" customHeight="1">
      <c r="B10" s="130">
        <f>D10+D14</f>
        <v>62553471.720000006</v>
      </c>
      <c r="C10" s="85" t="s">
        <v>93</v>
      </c>
      <c r="D10" s="86">
        <v>62553471.720000006</v>
      </c>
      <c r="E10" s="87" t="s">
        <v>16</v>
      </c>
      <c r="F10" s="87" t="s">
        <v>16</v>
      </c>
      <c r="G10" s="133"/>
      <c r="H10" s="80"/>
      <c r="I10" s="199" t="s">
        <v>196</v>
      </c>
      <c r="J10" s="200">
        <f>D11</f>
        <v>84861119.26000008</v>
      </c>
      <c r="M10" s="79"/>
      <c r="N10" s="79"/>
      <c r="O10" s="79"/>
    </row>
    <row r="11" spans="1:26" s="76" customFormat="1" ht="15" customHeight="1">
      <c r="B11" s="134"/>
      <c r="C11" s="85" t="s">
        <v>94</v>
      </c>
      <c r="D11" s="86">
        <v>84861119.26000008</v>
      </c>
      <c r="E11" s="87" t="s">
        <v>16</v>
      </c>
      <c r="F11" s="87" t="s">
        <v>16</v>
      </c>
      <c r="G11" s="88"/>
      <c r="H11" s="80"/>
      <c r="I11" s="199" t="s">
        <v>197</v>
      </c>
      <c r="J11" s="200">
        <f>J8+J10</f>
        <v>137328618.13000008</v>
      </c>
      <c r="M11" s="79"/>
      <c r="N11" s="79"/>
      <c r="O11" s="79"/>
    </row>
    <row r="12" spans="1:26" s="76" customFormat="1" ht="15" customHeight="1">
      <c r="B12" s="134"/>
      <c r="C12" s="89" t="s">
        <v>95</v>
      </c>
      <c r="D12" s="90">
        <f>[4]Débito!C9</f>
        <v>52467498.869999997</v>
      </c>
      <c r="E12" s="91" t="s">
        <v>16</v>
      </c>
      <c r="F12" s="92" t="s">
        <v>16</v>
      </c>
      <c r="G12" s="88"/>
      <c r="H12" s="80"/>
      <c r="I12" s="199" t="s">
        <v>198</v>
      </c>
      <c r="J12" s="200">
        <f>D10</f>
        <v>62553471.720000006</v>
      </c>
      <c r="K12" s="201"/>
      <c r="M12" s="79"/>
      <c r="N12" s="79"/>
      <c r="O12" s="79"/>
    </row>
    <row r="13" spans="1:26" s="76" customFormat="1" ht="15" customHeight="1">
      <c r="B13" s="93"/>
      <c r="C13" s="89" t="s">
        <v>96</v>
      </c>
      <c r="D13" s="90">
        <f>ROUND(SUM(D10:D12),2)</f>
        <v>199882089.84999999</v>
      </c>
      <c r="E13" s="91">
        <f>D13/D8</f>
        <v>1.3555922326757182</v>
      </c>
      <c r="F13" s="92" t="s">
        <v>16</v>
      </c>
      <c r="G13" s="94"/>
      <c r="H13" s="94"/>
      <c r="I13" s="199" t="s">
        <v>199</v>
      </c>
      <c r="J13" s="200">
        <f>SUM(J11:J12)-J9</f>
        <v>199882089.85000008</v>
      </c>
      <c r="L13" s="79"/>
      <c r="M13" s="79"/>
      <c r="N13" s="79"/>
      <c r="O13" s="79"/>
    </row>
    <row r="14" spans="1:26" s="76" customFormat="1" ht="15" customHeight="1">
      <c r="B14" s="95"/>
      <c r="C14" s="96" t="s">
        <v>97</v>
      </c>
      <c r="D14" s="97">
        <f>IF(D8-D13&lt;0,0,D8-D13)</f>
        <v>0</v>
      </c>
      <c r="E14" s="98">
        <f>D14/D8</f>
        <v>0</v>
      </c>
      <c r="F14" s="99" t="s">
        <v>16</v>
      </c>
      <c r="G14" s="88"/>
      <c r="H14" s="80"/>
      <c r="I14" s="199" t="s">
        <v>200</v>
      </c>
      <c r="J14" s="200">
        <f>D8</f>
        <v>147450011.17000008</v>
      </c>
      <c r="K14" s="93"/>
      <c r="M14" s="79"/>
      <c r="N14" s="79"/>
      <c r="O14" s="79"/>
    </row>
    <row r="15" spans="1:26" s="76" customFormat="1" ht="13.5">
      <c r="A15" s="100"/>
      <c r="B15" s="100"/>
      <c r="G15" s="79"/>
      <c r="H15" s="80"/>
      <c r="I15" s="199" t="s">
        <v>201</v>
      </c>
      <c r="J15" s="204" t="str">
        <f>IF(J14&lt;J11,"SIM","NÃO")</f>
        <v>NÃO</v>
      </c>
      <c r="L15" s="79"/>
      <c r="M15" s="79"/>
      <c r="N15" s="79"/>
      <c r="O15" s="79"/>
    </row>
    <row r="16" spans="1:26" s="76" customFormat="1" ht="15" customHeight="1">
      <c r="A16" s="101"/>
      <c r="B16" s="101"/>
      <c r="C16" s="102">
        <f>SUBTOTAL(9,C19:C1048576)</f>
        <v>1.0000000000010005</v>
      </c>
      <c r="D16" s="101">
        <f>SUBTOTAL(9,D19:D1048576)</f>
        <v>147450011.17000008</v>
      </c>
      <c r="E16" s="101">
        <f>SUBTOTAL(9,E19:E1048576)</f>
        <v>147450011.17000008</v>
      </c>
      <c r="F16" s="101">
        <f>SUBTOTAL(9,F19:F1048576)</f>
        <v>0</v>
      </c>
      <c r="G16" s="101">
        <f>E16-D13</f>
        <v>-52432078.679999918</v>
      </c>
      <c r="H16" s="80"/>
      <c r="I16" s="199" t="s">
        <v>202</v>
      </c>
      <c r="J16" s="204">
        <f>IF(J15="SIM",J14-J8,J10)</f>
        <v>84861119.26000008</v>
      </c>
      <c r="K16" s="201"/>
      <c r="L16" s="201"/>
      <c r="M16" s="88"/>
      <c r="N16" s="88"/>
      <c r="O16" s="88"/>
    </row>
    <row r="17" spans="1:15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  <c r="H17" s="120" t="s">
        <v>113</v>
      </c>
      <c r="I17" s="199" t="s">
        <v>203</v>
      </c>
      <c r="J17" s="204">
        <f>IF(J15="SIM","NA",(J14+J9)-J10-J8)</f>
        <v>10121393.039999999</v>
      </c>
      <c r="K17" s="200">
        <f>IF(J17="NA",J8+J9+J16,J16+J8+J9+J17)</f>
        <v>147450011.17000008</v>
      </c>
      <c r="L17" s="202"/>
      <c r="M17" s="202"/>
      <c r="N17" s="202"/>
      <c r="O17" s="202"/>
    </row>
    <row r="18" spans="1:15" s="104" customFormat="1" ht="15.6" customHeight="1">
      <c r="A18" s="105">
        <v>3034433000156</v>
      </c>
      <c r="B18" s="106" t="s">
        <v>66</v>
      </c>
      <c r="C18" s="107">
        <v>0</v>
      </c>
      <c r="D18" s="108">
        <f>SUM(D19:D1048576)</f>
        <v>147450011.17000008</v>
      </c>
      <c r="E18" s="108">
        <f>SUM(E19:E1048576)</f>
        <v>147450011.17000008</v>
      </c>
      <c r="F18" s="109">
        <f>SUM(F19:F1048576)</f>
        <v>0</v>
      </c>
      <c r="G18" s="106"/>
      <c r="H18" s="137"/>
      <c r="I18" s="169"/>
      <c r="J18" s="203"/>
      <c r="K18" s="76"/>
      <c r="L18" s="79"/>
      <c r="M18" s="202"/>
      <c r="N18" s="202"/>
      <c r="O18" s="202"/>
    </row>
    <row r="19" spans="1:15" s="104" customFormat="1" ht="15.6" customHeight="1">
      <c r="A19" s="110">
        <v>2016440000162</v>
      </c>
      <c r="B19" s="111" t="s">
        <v>30</v>
      </c>
      <c r="C19" s="112">
        <f t="shared" ref="C19:C50" si="0">ROUND(D19/SUM($D$19:$D$1048576),12)</f>
        <v>2.6787241646999999E-2</v>
      </c>
      <c r="D19" s="113">
        <v>3949779.08</v>
      </c>
      <c r="E19" s="114">
        <f>IF($D$14&gt;0,ROUND(D19-ROUND((C19*$D$14),2),2),D19)</f>
        <v>3949779.08</v>
      </c>
      <c r="F19" s="115">
        <f>ROUND(E19-D19,2)</f>
        <v>0</v>
      </c>
      <c r="G19" s="106"/>
      <c r="H19" s="137"/>
      <c r="I19" s="169"/>
      <c r="J19" s="203"/>
      <c r="K19" s="76"/>
      <c r="L19" s="79"/>
      <c r="M19" s="202"/>
      <c r="N19" s="202"/>
      <c r="O19" s="202"/>
    </row>
    <row r="20" spans="1:15" s="104" customFormat="1" ht="15.6" customHeight="1">
      <c r="A20" s="110">
        <v>2341467000120</v>
      </c>
      <c r="B20" s="111" t="s">
        <v>56</v>
      </c>
      <c r="C20" s="112">
        <f t="shared" si="0"/>
        <v>2.6401677009999999E-2</v>
      </c>
      <c r="D20" s="113">
        <v>3892927.57</v>
      </c>
      <c r="E20" s="114">
        <f t="shared" ref="E20:E83" si="1">IF($D$14&gt;0,ROUND(D20-ROUND((C20*$D$14),2),2),D20)</f>
        <v>3892927.57</v>
      </c>
      <c r="F20" s="115">
        <f t="shared" ref="F20:F83" si="2">ROUND(E20-D20,2)</f>
        <v>0</v>
      </c>
      <c r="G20" s="106"/>
      <c r="H20" s="137"/>
      <c r="I20" s="169"/>
      <c r="J20" s="203"/>
      <c r="K20" s="93"/>
      <c r="L20" s="79"/>
      <c r="M20" s="202"/>
      <c r="N20" s="202"/>
      <c r="O20" s="202"/>
    </row>
    <row r="21" spans="1:15" s="104" customFormat="1" ht="15.6" customHeight="1">
      <c r="A21" s="110">
        <v>33050071000158</v>
      </c>
      <c r="B21" s="111" t="s">
        <v>36</v>
      </c>
      <c r="C21" s="112">
        <f t="shared" si="0"/>
        <v>2.4171232757000002E-2</v>
      </c>
      <c r="D21" s="113">
        <v>3564048.54</v>
      </c>
      <c r="E21" s="114">
        <f t="shared" si="1"/>
        <v>3564048.54</v>
      </c>
      <c r="F21" s="115">
        <f t="shared" si="2"/>
        <v>0</v>
      </c>
      <c r="G21" s="106"/>
      <c r="H21" s="137"/>
      <c r="I21" s="169"/>
      <c r="J21" s="203"/>
      <c r="K21" s="76"/>
      <c r="L21" s="79"/>
      <c r="M21" s="202"/>
      <c r="N21" s="202"/>
      <c r="O21" s="202"/>
    </row>
    <row r="22" spans="1:15" s="104" customFormat="1" ht="15.6" customHeight="1">
      <c r="A22" s="110">
        <v>2302100000106</v>
      </c>
      <c r="B22" s="111" t="s">
        <v>39</v>
      </c>
      <c r="C22" s="112">
        <f t="shared" si="0"/>
        <v>1.7644008496999999E-2</v>
      </c>
      <c r="D22" s="113">
        <v>2601609.25</v>
      </c>
      <c r="E22" s="114">
        <f t="shared" si="1"/>
        <v>2601609.25</v>
      </c>
      <c r="F22" s="115">
        <f t="shared" si="2"/>
        <v>0</v>
      </c>
      <c r="G22" s="106"/>
      <c r="H22" s="137"/>
      <c r="I22" s="169"/>
      <c r="J22" s="203"/>
      <c r="K22" s="76"/>
      <c r="L22" s="79"/>
      <c r="M22" s="202"/>
      <c r="N22" s="202"/>
      <c r="O22" s="202"/>
    </row>
    <row r="23" spans="1:15" s="104" customFormat="1" ht="15.6" customHeight="1">
      <c r="A23" s="110">
        <v>7282377000120</v>
      </c>
      <c r="B23" s="111" t="s">
        <v>58</v>
      </c>
      <c r="C23" s="112">
        <f t="shared" si="0"/>
        <v>7.7442875789999997E-3</v>
      </c>
      <c r="D23" s="113">
        <v>1141895.29</v>
      </c>
      <c r="E23" s="114">
        <f t="shared" si="1"/>
        <v>1141895.29</v>
      </c>
      <c r="F23" s="115">
        <f t="shared" si="2"/>
        <v>0</v>
      </c>
      <c r="G23" s="106"/>
      <c r="H23" s="137"/>
      <c r="I23" s="169"/>
      <c r="J23" s="203"/>
      <c r="K23" s="76"/>
      <c r="L23" s="79"/>
      <c r="M23" s="202"/>
      <c r="N23" s="202"/>
      <c r="O23" s="202"/>
    </row>
    <row r="24" spans="1:15" s="104" customFormat="1" ht="15.6" customHeight="1">
      <c r="A24" s="110">
        <v>5965546000109</v>
      </c>
      <c r="B24" s="111" t="s">
        <v>20</v>
      </c>
      <c r="C24" s="112">
        <f t="shared" si="0"/>
        <v>5.2415804779999998E-3</v>
      </c>
      <c r="D24" s="113">
        <v>772871.1</v>
      </c>
      <c r="E24" s="114">
        <f t="shared" si="1"/>
        <v>772871.1</v>
      </c>
      <c r="F24" s="115">
        <f t="shared" si="2"/>
        <v>0</v>
      </c>
      <c r="G24" s="106"/>
      <c r="H24" s="137"/>
      <c r="I24" s="169"/>
      <c r="J24" s="203"/>
      <c r="K24" s="76"/>
      <c r="L24" s="79"/>
      <c r="M24" s="202"/>
      <c r="N24" s="202"/>
      <c r="O24" s="202"/>
    </row>
    <row r="25" spans="1:15" s="104" customFormat="1" ht="15.6" customHeight="1">
      <c r="A25" s="110">
        <v>12272084000100</v>
      </c>
      <c r="B25" s="111" t="s">
        <v>19</v>
      </c>
      <c r="C25" s="112">
        <f t="shared" si="0"/>
        <v>9.0967806599999996E-3</v>
      </c>
      <c r="D25" s="113">
        <v>1341320.4099999999</v>
      </c>
      <c r="E25" s="114">
        <f t="shared" si="1"/>
        <v>1341320.4099999999</v>
      </c>
      <c r="F25" s="115">
        <f t="shared" si="2"/>
        <v>0</v>
      </c>
      <c r="G25" s="106"/>
      <c r="H25" s="137"/>
      <c r="I25" s="169"/>
      <c r="J25" s="203"/>
      <c r="K25" s="76"/>
      <c r="L25" s="79"/>
      <c r="M25" s="202"/>
      <c r="N25" s="202"/>
      <c r="O25" s="202"/>
    </row>
    <row r="26" spans="1:15" s="104" customFormat="1" ht="15.6" customHeight="1">
      <c r="A26" s="110">
        <v>7522669000192</v>
      </c>
      <c r="B26" s="111" t="s">
        <v>34</v>
      </c>
      <c r="C26" s="112">
        <f t="shared" si="0"/>
        <v>3.8962954389999999E-2</v>
      </c>
      <c r="D26" s="113">
        <v>5745088.0599999996</v>
      </c>
      <c r="E26" s="114">
        <f t="shared" si="1"/>
        <v>5745088.0599999996</v>
      </c>
      <c r="F26" s="115">
        <f t="shared" si="2"/>
        <v>0</v>
      </c>
      <c r="G26" s="106"/>
      <c r="H26" s="137"/>
      <c r="I26" s="169"/>
      <c r="J26" s="203"/>
      <c r="K26" s="76"/>
      <c r="L26" s="79"/>
      <c r="M26" s="202"/>
      <c r="N26" s="202"/>
      <c r="O26" s="202"/>
    </row>
    <row r="27" spans="1:15" s="104" customFormat="1" ht="15.6" customHeight="1">
      <c r="A27" s="110">
        <v>8467115000100</v>
      </c>
      <c r="B27" s="111" t="s">
        <v>47</v>
      </c>
      <c r="C27" s="112">
        <f t="shared" si="0"/>
        <v>1.6313387166999999E-2</v>
      </c>
      <c r="D27" s="113">
        <v>2405409.12</v>
      </c>
      <c r="E27" s="114">
        <f t="shared" si="1"/>
        <v>2405409.12</v>
      </c>
      <c r="F27" s="115">
        <f t="shared" si="2"/>
        <v>0</v>
      </c>
      <c r="G27" s="106"/>
      <c r="H27" s="137"/>
      <c r="I27" s="169"/>
      <c r="J27" s="203"/>
      <c r="K27" s="76"/>
      <c r="L27" s="79"/>
      <c r="M27" s="202"/>
      <c r="N27" s="202"/>
      <c r="O27" s="202"/>
    </row>
    <row r="28" spans="1:15" s="104" customFormat="1" ht="15.6" customHeight="1">
      <c r="A28" s="110">
        <v>8336783000190</v>
      </c>
      <c r="B28" s="111" t="s">
        <v>28</v>
      </c>
      <c r="C28" s="112">
        <f t="shared" si="0"/>
        <v>3.9009682226E-2</v>
      </c>
      <c r="D28" s="113">
        <v>5751978.0800000001</v>
      </c>
      <c r="E28" s="114">
        <f t="shared" si="1"/>
        <v>5751978.0800000001</v>
      </c>
      <c r="F28" s="115">
        <f t="shared" si="2"/>
        <v>0</v>
      </c>
      <c r="G28" s="106"/>
      <c r="H28" s="137"/>
      <c r="I28" s="169"/>
      <c r="J28" s="203"/>
      <c r="K28" s="76"/>
      <c r="L28" s="79"/>
      <c r="M28" s="202"/>
      <c r="N28" s="202"/>
      <c r="O28" s="202"/>
    </row>
    <row r="29" spans="1:15" s="104" customFormat="1" ht="15.6" customHeight="1">
      <c r="A29" s="110">
        <v>1543032000104</v>
      </c>
      <c r="B29" s="111" t="s">
        <v>52</v>
      </c>
      <c r="C29" s="112">
        <f t="shared" si="0"/>
        <v>3.1046373368999999E-2</v>
      </c>
      <c r="D29" s="113">
        <v>4577788.0999999996</v>
      </c>
      <c r="E29" s="114">
        <f t="shared" si="1"/>
        <v>4577788.0999999996</v>
      </c>
      <c r="F29" s="115">
        <f t="shared" si="2"/>
        <v>0</v>
      </c>
      <c r="G29" s="106"/>
      <c r="H29" s="137"/>
      <c r="I29" s="169"/>
      <c r="J29" s="203"/>
      <c r="K29" s="76"/>
      <c r="L29" s="79"/>
      <c r="M29" s="202"/>
      <c r="N29" s="202"/>
      <c r="O29" s="202"/>
    </row>
    <row r="30" spans="1:15" s="104" customFormat="1" ht="15.6" customHeight="1">
      <c r="A30" s="110">
        <v>4895728000180</v>
      </c>
      <c r="B30" s="111" t="s">
        <v>17</v>
      </c>
      <c r="C30" s="112">
        <f t="shared" si="0"/>
        <v>3.3295308226999998E-2</v>
      </c>
      <c r="D30" s="113">
        <v>4909393.57</v>
      </c>
      <c r="E30" s="114">
        <f t="shared" si="1"/>
        <v>4909393.57</v>
      </c>
      <c r="F30" s="115">
        <f t="shared" si="2"/>
        <v>0</v>
      </c>
      <c r="G30" s="106"/>
      <c r="H30" s="137"/>
      <c r="I30" s="169"/>
      <c r="J30" s="203"/>
      <c r="K30" s="76"/>
      <c r="L30" s="79"/>
      <c r="M30" s="202"/>
      <c r="N30" s="202"/>
      <c r="O30" s="202"/>
    </row>
    <row r="31" spans="1:15" s="104" customFormat="1" ht="15.6" customHeight="1">
      <c r="A31" s="110">
        <v>10835932000108</v>
      </c>
      <c r="B31" s="111" t="s">
        <v>37</v>
      </c>
      <c r="C31" s="112">
        <f t="shared" si="0"/>
        <v>2.8758005959999999E-2</v>
      </c>
      <c r="D31" s="113">
        <v>4240368.3</v>
      </c>
      <c r="E31" s="114">
        <f t="shared" si="1"/>
        <v>4240368.3</v>
      </c>
      <c r="F31" s="115">
        <f t="shared" si="2"/>
        <v>0</v>
      </c>
      <c r="G31" s="106"/>
      <c r="H31" s="137"/>
      <c r="I31" s="169"/>
      <c r="J31" s="203"/>
      <c r="K31" s="76"/>
      <c r="L31" s="79"/>
      <c r="M31" s="202"/>
      <c r="N31" s="202"/>
      <c r="O31" s="202"/>
    </row>
    <row r="32" spans="1:15" s="104" customFormat="1" ht="15.6" customHeight="1">
      <c r="A32" s="110">
        <v>25086034000171</v>
      </c>
      <c r="B32" s="111" t="s">
        <v>44</v>
      </c>
      <c r="C32" s="112">
        <f t="shared" si="0"/>
        <v>7.214021698E-3</v>
      </c>
      <c r="D32" s="113">
        <v>1063707.58</v>
      </c>
      <c r="E32" s="114">
        <f t="shared" si="1"/>
        <v>1063707.58</v>
      </c>
      <c r="F32" s="115">
        <f t="shared" si="2"/>
        <v>0</v>
      </c>
      <c r="G32" s="106"/>
      <c r="H32" s="137"/>
      <c r="I32" s="169"/>
      <c r="J32" s="203"/>
      <c r="K32" s="76"/>
      <c r="L32" s="79"/>
      <c r="M32" s="202"/>
      <c r="N32" s="202"/>
      <c r="O32" s="202"/>
    </row>
    <row r="33" spans="1:15" s="104" customFormat="1" ht="15.6" customHeight="1">
      <c r="A33" s="110">
        <v>6272793000184</v>
      </c>
      <c r="B33" s="111" t="s">
        <v>42</v>
      </c>
      <c r="C33" s="112">
        <f t="shared" si="0"/>
        <v>2.3056963869E-2</v>
      </c>
      <c r="D33" s="113">
        <v>3399749.58</v>
      </c>
      <c r="E33" s="114">
        <f t="shared" si="1"/>
        <v>3399749.58</v>
      </c>
      <c r="F33" s="115">
        <f t="shared" si="2"/>
        <v>0</v>
      </c>
      <c r="G33" s="106"/>
      <c r="H33" s="137"/>
      <c r="I33" s="169"/>
      <c r="J33" s="203"/>
      <c r="K33" s="76"/>
      <c r="L33" s="79"/>
      <c r="M33" s="202"/>
      <c r="N33" s="202"/>
      <c r="O33" s="202"/>
    </row>
    <row r="34" spans="1:15" s="104" customFormat="1" ht="15.6" customHeight="1">
      <c r="A34" s="110">
        <v>3467321000199</v>
      </c>
      <c r="B34" s="111" t="s">
        <v>41</v>
      </c>
      <c r="C34" s="112">
        <f t="shared" si="0"/>
        <v>2.2438645367E-2</v>
      </c>
      <c r="D34" s="113">
        <v>3308578.51</v>
      </c>
      <c r="E34" s="114">
        <f t="shared" si="1"/>
        <v>3308578.51</v>
      </c>
      <c r="F34" s="115">
        <f t="shared" si="2"/>
        <v>0</v>
      </c>
      <c r="G34" s="106"/>
      <c r="H34" s="137"/>
      <c r="I34" s="169"/>
      <c r="J34" s="203"/>
      <c r="K34" s="76"/>
      <c r="L34" s="79"/>
      <c r="M34" s="202"/>
      <c r="N34" s="202"/>
      <c r="O34" s="202"/>
    </row>
    <row r="35" spans="1:15" s="104" customFormat="1" ht="15.6" customHeight="1">
      <c r="A35" s="110">
        <v>6981180000116</v>
      </c>
      <c r="B35" s="111" t="s">
        <v>23</v>
      </c>
      <c r="C35" s="112">
        <f t="shared" si="0"/>
        <v>6.8499811697999999E-2</v>
      </c>
      <c r="D35" s="113">
        <v>10100298</v>
      </c>
      <c r="E35" s="114">
        <f t="shared" si="1"/>
        <v>10100298</v>
      </c>
      <c r="F35" s="115">
        <f t="shared" si="2"/>
        <v>0</v>
      </c>
      <c r="G35" s="106"/>
      <c r="H35" s="137"/>
      <c r="I35" s="169"/>
      <c r="J35" s="203"/>
      <c r="K35" s="76"/>
      <c r="L35" s="79"/>
      <c r="M35" s="202"/>
      <c r="N35" s="202"/>
      <c r="O35" s="202"/>
    </row>
    <row r="36" spans="1:15" s="104" customFormat="1" ht="15.6" customHeight="1">
      <c r="A36" s="110">
        <v>6840748000189</v>
      </c>
      <c r="B36" s="111" t="s">
        <v>22</v>
      </c>
      <c r="C36" s="112">
        <f t="shared" si="0"/>
        <v>1.1346425929E-2</v>
      </c>
      <c r="D36" s="113">
        <v>1673030.63</v>
      </c>
      <c r="E36" s="114">
        <f t="shared" si="1"/>
        <v>1673030.63</v>
      </c>
      <c r="F36" s="115">
        <f t="shared" si="2"/>
        <v>0</v>
      </c>
      <c r="G36" s="106"/>
      <c r="H36" s="137"/>
      <c r="I36" s="169"/>
      <c r="J36" s="203"/>
      <c r="K36" s="76"/>
      <c r="L36" s="79"/>
      <c r="M36" s="202"/>
      <c r="N36" s="202"/>
      <c r="O36" s="202"/>
    </row>
    <row r="37" spans="1:15" s="104" customFormat="1" ht="15.6" customHeight="1">
      <c r="A37" s="110">
        <v>5914650000166</v>
      </c>
      <c r="B37" s="111" t="s">
        <v>59</v>
      </c>
      <c r="C37" s="112">
        <f t="shared" si="0"/>
        <v>1.1981645549000001E-2</v>
      </c>
      <c r="D37" s="113">
        <v>1766693.77</v>
      </c>
      <c r="E37" s="114">
        <f t="shared" si="1"/>
        <v>1766693.77</v>
      </c>
      <c r="F37" s="115">
        <f t="shared" si="2"/>
        <v>0</v>
      </c>
      <c r="G37" s="106"/>
      <c r="H37" s="137"/>
      <c r="I37" s="169"/>
      <c r="J37" s="203"/>
      <c r="K37" s="76"/>
      <c r="L37" s="79"/>
      <c r="M37" s="202"/>
      <c r="N37" s="202"/>
      <c r="O37" s="202"/>
    </row>
    <row r="38" spans="1:15" s="104" customFormat="1" ht="15.6" customHeight="1">
      <c r="A38" s="110">
        <v>15139629000194</v>
      </c>
      <c r="B38" s="111" t="s">
        <v>29</v>
      </c>
      <c r="C38" s="112">
        <f t="shared" si="0"/>
        <v>4.6883482715000001E-2</v>
      </c>
      <c r="D38" s="113">
        <v>6912970.0499999998</v>
      </c>
      <c r="E38" s="114">
        <f t="shared" si="1"/>
        <v>6912970.0499999998</v>
      </c>
      <c r="F38" s="115">
        <f t="shared" si="2"/>
        <v>0</v>
      </c>
      <c r="G38" s="106"/>
      <c r="H38" s="137"/>
      <c r="I38" s="169"/>
      <c r="J38" s="203"/>
      <c r="K38" s="76"/>
      <c r="L38" s="79"/>
      <c r="M38" s="202"/>
      <c r="N38" s="202"/>
      <c r="O38" s="202"/>
    </row>
    <row r="39" spans="1:15" s="104" customFormat="1" ht="15.6" customHeight="1">
      <c r="A39" s="110">
        <v>7047251000170</v>
      </c>
      <c r="B39" s="111" t="s">
        <v>38</v>
      </c>
      <c r="C39" s="112">
        <f t="shared" si="0"/>
        <v>3.0825674979E-2</v>
      </c>
      <c r="D39" s="113">
        <v>4545246.12</v>
      </c>
      <c r="E39" s="114">
        <f t="shared" si="1"/>
        <v>4545246.12</v>
      </c>
      <c r="F39" s="115">
        <f t="shared" si="2"/>
        <v>0</v>
      </c>
      <c r="G39" s="106"/>
      <c r="H39" s="137"/>
      <c r="I39" s="169"/>
      <c r="J39" s="203"/>
      <c r="K39" s="76"/>
      <c r="L39" s="79"/>
      <c r="M39" s="202"/>
      <c r="N39" s="202"/>
      <c r="O39" s="202"/>
    </row>
    <row r="40" spans="1:15" s="104" customFormat="1" ht="15.6" customHeight="1">
      <c r="A40" s="110">
        <v>4368898000106</v>
      </c>
      <c r="B40" s="111" t="s">
        <v>21</v>
      </c>
      <c r="C40" s="112">
        <f t="shared" si="0"/>
        <v>4.5092672339000002E-2</v>
      </c>
      <c r="D40" s="113">
        <v>6648915.04</v>
      </c>
      <c r="E40" s="114">
        <f t="shared" si="1"/>
        <v>6648915.04</v>
      </c>
      <c r="F40" s="115">
        <f t="shared" si="2"/>
        <v>0</v>
      </c>
      <c r="G40" s="106"/>
      <c r="H40" s="137"/>
      <c r="I40" s="169"/>
      <c r="J40" s="203"/>
      <c r="K40" s="76"/>
      <c r="L40" s="79"/>
      <c r="M40" s="202"/>
      <c r="N40" s="202"/>
      <c r="O40" s="202"/>
    </row>
    <row r="41" spans="1:15" s="104" customFormat="1" ht="15.6" customHeight="1">
      <c r="A41" s="110">
        <v>8324196000181</v>
      </c>
      <c r="B41" s="111" t="s">
        <v>31</v>
      </c>
      <c r="C41" s="112">
        <f t="shared" si="0"/>
        <v>1.0880212265E-2</v>
      </c>
      <c r="D41" s="113">
        <v>1604287.42</v>
      </c>
      <c r="E41" s="114">
        <f t="shared" si="1"/>
        <v>1604287.42</v>
      </c>
      <c r="F41" s="115">
        <f t="shared" si="2"/>
        <v>0</v>
      </c>
      <c r="G41" s="106"/>
      <c r="H41" s="137"/>
      <c r="I41" s="169"/>
      <c r="J41" s="203"/>
      <c r="K41" s="76"/>
      <c r="L41" s="79"/>
      <c r="M41" s="202"/>
      <c r="N41" s="202"/>
      <c r="O41" s="202"/>
    </row>
    <row r="42" spans="1:15" s="104" customFormat="1" ht="15.6" customHeight="1">
      <c r="A42" s="110">
        <v>53859112000169</v>
      </c>
      <c r="B42" s="111" t="s">
        <v>45</v>
      </c>
      <c r="C42" s="112">
        <f t="shared" si="0"/>
        <v>5.2843948519999996E-3</v>
      </c>
      <c r="D42" s="113">
        <v>779184.08</v>
      </c>
      <c r="E42" s="114">
        <f t="shared" si="1"/>
        <v>779184.08</v>
      </c>
      <c r="F42" s="115">
        <f t="shared" si="2"/>
        <v>0</v>
      </c>
      <c r="G42" s="106"/>
      <c r="H42" s="137"/>
      <c r="I42" s="169"/>
      <c r="J42" s="203"/>
      <c r="K42" s="76"/>
      <c r="L42" s="79"/>
      <c r="M42" s="202"/>
      <c r="N42" s="202"/>
      <c r="O42" s="202"/>
    </row>
    <row r="43" spans="1:15" s="104" customFormat="1" ht="15.6" customHeight="1">
      <c r="A43" s="110">
        <v>33050196000188</v>
      </c>
      <c r="B43" s="111" t="s">
        <v>24</v>
      </c>
      <c r="C43" s="112">
        <f t="shared" si="0"/>
        <v>5.0210446858000003E-2</v>
      </c>
      <c r="D43" s="113">
        <v>7403530.9500000002</v>
      </c>
      <c r="E43" s="114">
        <f t="shared" si="1"/>
        <v>7403530.9500000002</v>
      </c>
      <c r="F43" s="115">
        <f t="shared" si="2"/>
        <v>0</v>
      </c>
      <c r="G43" s="106"/>
      <c r="H43" s="137"/>
      <c r="I43" s="169"/>
      <c r="J43" s="203"/>
      <c r="K43" s="76"/>
      <c r="L43" s="79"/>
      <c r="M43" s="202"/>
      <c r="N43" s="202"/>
      <c r="O43" s="202"/>
    </row>
    <row r="44" spans="1:15" s="104" customFormat="1" ht="15.6" customHeight="1">
      <c r="A44" s="110">
        <v>4172213000151</v>
      </c>
      <c r="B44" s="111" t="s">
        <v>53</v>
      </c>
      <c r="C44" s="112">
        <f t="shared" si="0"/>
        <v>1.8857083007000001E-2</v>
      </c>
      <c r="D44" s="113">
        <v>2780477.1</v>
      </c>
      <c r="E44" s="114">
        <f t="shared" si="1"/>
        <v>2780477.1</v>
      </c>
      <c r="F44" s="115">
        <f t="shared" si="2"/>
        <v>0</v>
      </c>
      <c r="G44" s="106"/>
      <c r="H44" s="137"/>
      <c r="I44" s="169"/>
      <c r="J44" s="203"/>
      <c r="K44" s="76"/>
      <c r="L44" s="79"/>
      <c r="M44" s="202"/>
      <c r="N44" s="202"/>
      <c r="O44" s="202"/>
    </row>
    <row r="45" spans="1:15" s="104" customFormat="1" ht="15.6" customHeight="1">
      <c r="A45" s="110">
        <v>23664303000104</v>
      </c>
      <c r="B45" s="111" t="s">
        <v>55</v>
      </c>
      <c r="C45" s="112">
        <f t="shared" si="0"/>
        <v>6.5460822399999996E-4</v>
      </c>
      <c r="D45" s="113">
        <v>96521.99</v>
      </c>
      <c r="E45" s="114">
        <f t="shared" si="1"/>
        <v>96521.99</v>
      </c>
      <c r="F45" s="115">
        <f t="shared" si="2"/>
        <v>0</v>
      </c>
      <c r="G45" s="106"/>
      <c r="H45" s="137"/>
      <c r="I45" s="169"/>
      <c r="J45" s="203"/>
      <c r="K45" s="76"/>
      <c r="L45" s="79"/>
      <c r="M45" s="202"/>
      <c r="N45" s="202"/>
      <c r="O45" s="202"/>
    </row>
    <row r="46" spans="1:15" s="104" customFormat="1" ht="15.6" customHeight="1">
      <c r="A46" s="110">
        <v>2328280000197</v>
      </c>
      <c r="B46" s="111" t="s">
        <v>46</v>
      </c>
      <c r="C46" s="112">
        <f t="shared" si="0"/>
        <v>0.13422964483300001</v>
      </c>
      <c r="D46" s="113">
        <v>19792162.629999999</v>
      </c>
      <c r="E46" s="114">
        <f t="shared" si="1"/>
        <v>19792162.629999999</v>
      </c>
      <c r="F46" s="115">
        <f t="shared" si="2"/>
        <v>0</v>
      </c>
      <c r="G46" s="106"/>
      <c r="H46" s="137"/>
      <c r="I46" s="169"/>
      <c r="J46" s="203"/>
      <c r="K46" s="76"/>
      <c r="L46" s="79"/>
      <c r="M46" s="202"/>
      <c r="N46" s="202"/>
      <c r="O46" s="202"/>
    </row>
    <row r="47" spans="1:15" s="104" customFormat="1" ht="15.6" customHeight="1">
      <c r="A47" s="110">
        <v>4065033000170</v>
      </c>
      <c r="B47" s="111" t="s">
        <v>57</v>
      </c>
      <c r="C47" s="112">
        <f t="shared" si="0"/>
        <v>8.8141806819999995E-3</v>
      </c>
      <c r="D47" s="113">
        <v>1299651.04</v>
      </c>
      <c r="E47" s="114">
        <f t="shared" si="1"/>
        <v>1299651.04</v>
      </c>
      <c r="F47" s="115">
        <f t="shared" si="2"/>
        <v>0</v>
      </c>
      <c r="G47" s="106"/>
      <c r="H47" s="137"/>
      <c r="I47" s="169"/>
      <c r="J47" s="203"/>
      <c r="K47" s="76"/>
      <c r="L47" s="79"/>
      <c r="M47" s="202"/>
      <c r="N47" s="202"/>
      <c r="O47" s="202"/>
    </row>
    <row r="48" spans="1:15" s="104" customFormat="1" ht="15.6" customHeight="1">
      <c r="A48" s="110">
        <v>61695227000193</v>
      </c>
      <c r="B48" s="111" t="s">
        <v>18</v>
      </c>
      <c r="C48" s="112">
        <f t="shared" si="0"/>
        <v>8.1381769556000003E-2</v>
      </c>
      <c r="D48" s="113">
        <v>11999742.83</v>
      </c>
      <c r="E48" s="114">
        <f t="shared" si="1"/>
        <v>11999742.83</v>
      </c>
      <c r="F48" s="115">
        <f t="shared" si="2"/>
        <v>0</v>
      </c>
      <c r="G48" s="106"/>
      <c r="H48" s="137"/>
      <c r="I48" s="169"/>
      <c r="J48" s="203"/>
      <c r="K48" s="76"/>
      <c r="L48" s="79"/>
      <c r="M48" s="202"/>
      <c r="N48" s="202"/>
      <c r="O48" s="202"/>
    </row>
    <row r="49" spans="1:15" s="104" customFormat="1" ht="15.6" customHeight="1">
      <c r="A49" s="110">
        <v>19527639000158</v>
      </c>
      <c r="B49" s="111" t="s">
        <v>83</v>
      </c>
      <c r="C49" s="112">
        <f t="shared" si="0"/>
        <v>3.9299031949999999E-3</v>
      </c>
      <c r="D49" s="113">
        <v>579464.27</v>
      </c>
      <c r="E49" s="114">
        <f t="shared" si="1"/>
        <v>579464.27</v>
      </c>
      <c r="F49" s="115">
        <f t="shared" si="2"/>
        <v>0</v>
      </c>
      <c r="G49" s="106"/>
      <c r="H49" s="137"/>
      <c r="I49" s="169"/>
      <c r="J49" s="203"/>
      <c r="K49" s="76"/>
      <c r="L49" s="79"/>
      <c r="M49" s="202"/>
      <c r="N49" s="202"/>
      <c r="O49" s="202"/>
    </row>
    <row r="50" spans="1:15" s="104" customFormat="1" ht="15.6" customHeight="1">
      <c r="A50" s="110">
        <v>9095183000140</v>
      </c>
      <c r="B50" s="111" t="s">
        <v>54</v>
      </c>
      <c r="C50" s="112">
        <f t="shared" si="0"/>
        <v>1.3057417119000001E-2</v>
      </c>
      <c r="D50" s="113">
        <v>1925316.3</v>
      </c>
      <c r="E50" s="114">
        <f t="shared" si="1"/>
        <v>1925316.3</v>
      </c>
      <c r="F50" s="115">
        <f t="shared" si="2"/>
        <v>0</v>
      </c>
      <c r="G50" s="106"/>
      <c r="H50" s="137"/>
      <c r="I50" s="169"/>
      <c r="J50" s="203"/>
      <c r="K50" s="76"/>
      <c r="L50" s="79"/>
      <c r="M50" s="202"/>
      <c r="N50" s="202"/>
      <c r="O50" s="202"/>
    </row>
    <row r="51" spans="1:15" s="104" customFormat="1" ht="15.6" customHeight="1">
      <c r="A51" s="110">
        <v>13017462000163</v>
      </c>
      <c r="B51" s="111" t="s">
        <v>32</v>
      </c>
      <c r="C51" s="112">
        <f t="shared" ref="C51:C82" si="3">ROUND(D51/SUM($D$19:$D$1048576),12)</f>
        <v>6.3065351610000001E-3</v>
      </c>
      <c r="D51" s="113">
        <v>929898.68</v>
      </c>
      <c r="E51" s="114">
        <f t="shared" si="1"/>
        <v>929898.68</v>
      </c>
      <c r="F51" s="115">
        <f t="shared" si="2"/>
        <v>0</v>
      </c>
      <c r="G51" s="106"/>
      <c r="H51" s="137"/>
      <c r="I51" s="169"/>
      <c r="J51" s="203"/>
      <c r="K51" s="76"/>
      <c r="L51" s="79"/>
      <c r="M51" s="202"/>
      <c r="N51" s="202"/>
      <c r="O51" s="202"/>
    </row>
    <row r="52" spans="1:15" s="104" customFormat="1" ht="15.6" customHeight="1">
      <c r="A52" s="110">
        <v>15413826000150</v>
      </c>
      <c r="B52" s="111" t="s">
        <v>43</v>
      </c>
      <c r="C52" s="112">
        <f t="shared" si="3"/>
        <v>1.0039799578999999E-2</v>
      </c>
      <c r="D52" s="113">
        <v>1480368.56</v>
      </c>
      <c r="E52" s="114">
        <f t="shared" si="1"/>
        <v>1480368.56</v>
      </c>
      <c r="F52" s="115">
        <f t="shared" si="2"/>
        <v>0</v>
      </c>
      <c r="G52" s="106"/>
      <c r="H52" s="137"/>
      <c r="I52" s="169"/>
      <c r="J52" s="203"/>
      <c r="K52" s="76"/>
      <c r="L52" s="79"/>
      <c r="M52" s="202"/>
      <c r="N52" s="202"/>
      <c r="O52" s="202"/>
    </row>
    <row r="53" spans="1:15" s="104" customFormat="1" ht="15.6" customHeight="1">
      <c r="A53" s="110">
        <v>28152650000171</v>
      </c>
      <c r="B53" s="111" t="s">
        <v>40</v>
      </c>
      <c r="C53" s="112">
        <f t="shared" si="3"/>
        <v>1.6190604809E-2</v>
      </c>
      <c r="D53" s="113">
        <v>2387304.86</v>
      </c>
      <c r="E53" s="114">
        <f t="shared" si="1"/>
        <v>2387304.86</v>
      </c>
      <c r="F53" s="115">
        <f t="shared" si="2"/>
        <v>0</v>
      </c>
      <c r="G53" s="106"/>
      <c r="H53" s="137"/>
      <c r="I53" s="169"/>
      <c r="J53" s="203"/>
      <c r="K53" s="76"/>
      <c r="L53" s="79"/>
      <c r="M53" s="202"/>
      <c r="N53" s="202"/>
      <c r="O53" s="202"/>
    </row>
    <row r="54" spans="1:15" s="104" customFormat="1" ht="15.6" customHeight="1">
      <c r="A54" s="110">
        <v>83855973000130</v>
      </c>
      <c r="B54" s="111" t="s">
        <v>60</v>
      </c>
      <c r="C54" s="112">
        <f t="shared" si="3"/>
        <v>4.7078753980000004E-3</v>
      </c>
      <c r="D54" s="113">
        <v>694176.28</v>
      </c>
      <c r="E54" s="114">
        <f t="shared" si="1"/>
        <v>694176.28</v>
      </c>
      <c r="F54" s="115">
        <f t="shared" si="2"/>
        <v>0</v>
      </c>
      <c r="G54" s="106"/>
      <c r="H54" s="137"/>
      <c r="I54" s="169"/>
      <c r="J54" s="203"/>
      <c r="K54" s="76"/>
      <c r="L54" s="79"/>
      <c r="M54" s="202"/>
      <c r="N54" s="202"/>
      <c r="O54" s="202"/>
    </row>
    <row r="55" spans="1:15" s="104" customFormat="1" ht="15.6" customHeight="1">
      <c r="A55" s="110">
        <v>60444437000146</v>
      </c>
      <c r="B55" s="111" t="s">
        <v>35</v>
      </c>
      <c r="C55" s="112">
        <f t="shared" si="3"/>
        <v>5.1798293601000002E-2</v>
      </c>
      <c r="D55" s="113">
        <v>7637658.9699999997</v>
      </c>
      <c r="E55" s="114">
        <f t="shared" si="1"/>
        <v>7637658.9699999997</v>
      </c>
      <c r="F55" s="115">
        <f t="shared" si="2"/>
        <v>0</v>
      </c>
      <c r="G55" s="106"/>
      <c r="H55" s="137"/>
      <c r="I55" s="169"/>
      <c r="J55" s="203"/>
      <c r="K55" s="76"/>
      <c r="L55" s="79"/>
      <c r="M55" s="202"/>
      <c r="N55" s="202"/>
      <c r="O55" s="202"/>
    </row>
    <row r="56" spans="1:15" s="104" customFormat="1" ht="15.6" customHeight="1">
      <c r="A56" s="110">
        <v>75805895000130</v>
      </c>
      <c r="B56" s="111" t="s">
        <v>48</v>
      </c>
      <c r="C56" s="112">
        <f t="shared" si="3"/>
        <v>5.7827048899999998E-4</v>
      </c>
      <c r="D56" s="113">
        <v>85265.99</v>
      </c>
      <c r="E56" s="114">
        <f t="shared" si="1"/>
        <v>85265.99</v>
      </c>
      <c r="F56" s="115">
        <f t="shared" si="2"/>
        <v>0</v>
      </c>
      <c r="G56" s="106"/>
      <c r="H56" s="137"/>
      <c r="I56" s="169"/>
      <c r="J56" s="203"/>
      <c r="K56" s="76"/>
      <c r="L56" s="79"/>
      <c r="M56" s="202"/>
      <c r="N56" s="202"/>
      <c r="O56" s="202"/>
    </row>
    <row r="57" spans="1:15" s="104" customFormat="1" ht="15.6" customHeight="1">
      <c r="A57" s="110">
        <v>1377555000110</v>
      </c>
      <c r="B57" s="111" t="s">
        <v>51</v>
      </c>
      <c r="C57" s="112">
        <f t="shared" si="3"/>
        <v>3.7254225700000002E-4</v>
      </c>
      <c r="D57" s="113">
        <v>54931.360000000001</v>
      </c>
      <c r="E57" s="114">
        <f t="shared" si="1"/>
        <v>54931.360000000001</v>
      </c>
      <c r="F57" s="115">
        <f t="shared" si="2"/>
        <v>0</v>
      </c>
      <c r="G57" s="106"/>
      <c r="H57" s="137"/>
      <c r="I57" s="169"/>
      <c r="J57" s="203"/>
      <c r="K57" s="76"/>
      <c r="L57" s="79"/>
      <c r="M57" s="202"/>
      <c r="N57" s="202"/>
      <c r="O57" s="202"/>
    </row>
    <row r="58" spans="1:15" s="104" customFormat="1" ht="15.6" customHeight="1">
      <c r="A58" s="110">
        <v>83647990000181</v>
      </c>
      <c r="B58" s="111" t="s">
        <v>67</v>
      </c>
      <c r="C58" s="112">
        <f t="shared" si="3"/>
        <v>4.5359270899999999E-4</v>
      </c>
      <c r="D58" s="113">
        <v>66882.25</v>
      </c>
      <c r="E58" s="114">
        <f t="shared" si="1"/>
        <v>66882.25</v>
      </c>
      <c r="F58" s="115">
        <f t="shared" si="2"/>
        <v>0</v>
      </c>
      <c r="G58" s="106"/>
      <c r="H58" s="137"/>
      <c r="I58" s="169"/>
      <c r="J58" s="203"/>
      <c r="K58" s="76"/>
      <c r="L58" s="79"/>
      <c r="M58" s="202"/>
      <c r="N58" s="202"/>
      <c r="O58" s="202"/>
    </row>
    <row r="59" spans="1:15" s="104" customFormat="1" ht="15.6" customHeight="1">
      <c r="A59" s="110">
        <v>95289500000100</v>
      </c>
      <c r="B59" s="111" t="s">
        <v>49</v>
      </c>
      <c r="C59" s="112">
        <f t="shared" si="3"/>
        <v>3.3079583800000001E-4</v>
      </c>
      <c r="D59" s="113">
        <v>48775.85</v>
      </c>
      <c r="E59" s="114">
        <f t="shared" si="1"/>
        <v>48775.85</v>
      </c>
      <c r="F59" s="115">
        <f t="shared" si="2"/>
        <v>0</v>
      </c>
      <c r="G59" s="106"/>
      <c r="H59" s="137"/>
      <c r="I59" s="169"/>
      <c r="J59" s="203"/>
      <c r="K59" s="76"/>
      <c r="L59" s="79"/>
      <c r="M59" s="202"/>
      <c r="N59" s="202"/>
      <c r="O59" s="202"/>
    </row>
    <row r="60" spans="1:15" s="104" customFormat="1" ht="15.6" customHeight="1">
      <c r="A60" s="110">
        <v>86531175000140</v>
      </c>
      <c r="B60" s="111" t="s">
        <v>109</v>
      </c>
      <c r="C60" s="112">
        <f t="shared" si="3"/>
        <v>7.6850588000000006E-5</v>
      </c>
      <c r="D60" s="113">
        <v>11331.62</v>
      </c>
      <c r="E60" s="114">
        <f t="shared" si="1"/>
        <v>11331.62</v>
      </c>
      <c r="F60" s="115">
        <f t="shared" si="2"/>
        <v>0</v>
      </c>
      <c r="G60" s="106"/>
      <c r="H60" s="137"/>
      <c r="I60" s="169"/>
      <c r="J60" s="203"/>
      <c r="K60" s="76"/>
      <c r="L60" s="79"/>
      <c r="M60" s="202"/>
      <c r="N60" s="202"/>
      <c r="O60" s="202"/>
    </row>
    <row r="61" spans="1:15" s="104" customFormat="1" ht="15.6" customHeight="1">
      <c r="A61" s="110">
        <v>88446034000155</v>
      </c>
      <c r="B61" s="111" t="s">
        <v>50</v>
      </c>
      <c r="C61" s="112">
        <f t="shared" si="3"/>
        <v>3.5886338399999999E-4</v>
      </c>
      <c r="D61" s="113">
        <v>52914.41</v>
      </c>
      <c r="E61" s="114">
        <f t="shared" si="1"/>
        <v>52914.41</v>
      </c>
      <c r="F61" s="115">
        <f t="shared" si="2"/>
        <v>0</v>
      </c>
      <c r="G61" s="106"/>
      <c r="H61" s="137"/>
      <c r="I61" s="169"/>
      <c r="J61" s="203"/>
      <c r="K61" s="76"/>
      <c r="L61" s="79"/>
      <c r="M61" s="202"/>
      <c r="N61" s="202"/>
      <c r="O61" s="202"/>
    </row>
    <row r="62" spans="1:15" s="104" customFormat="1" ht="15.6" customHeight="1">
      <c r="A62" s="110">
        <v>27485069000109</v>
      </c>
      <c r="B62" s="111" t="s">
        <v>33</v>
      </c>
      <c r="C62" s="112">
        <f t="shared" si="3"/>
        <v>1.4579627240000001E-3</v>
      </c>
      <c r="D62" s="113">
        <v>214976.62</v>
      </c>
      <c r="E62" s="114">
        <f t="shared" si="1"/>
        <v>214976.62</v>
      </c>
      <c r="F62" s="115">
        <f t="shared" si="2"/>
        <v>0</v>
      </c>
      <c r="G62" s="106"/>
      <c r="H62" s="137"/>
      <c r="I62" s="169"/>
      <c r="J62" s="203"/>
      <c r="K62" s="76"/>
      <c r="L62" s="79"/>
      <c r="M62" s="202"/>
      <c r="N62" s="202"/>
      <c r="O62" s="202"/>
    </row>
    <row r="63" spans="1:15" s="104" customFormat="1" ht="15.6" customHeight="1">
      <c r="A63" s="110">
        <v>79850574000109</v>
      </c>
      <c r="B63" s="111" t="s">
        <v>129</v>
      </c>
      <c r="C63" s="112">
        <f t="shared" si="3"/>
        <v>7.6105522000000005E-5</v>
      </c>
      <c r="D63" s="113">
        <v>11221.76</v>
      </c>
      <c r="E63" s="114">
        <f t="shared" si="1"/>
        <v>11221.76</v>
      </c>
      <c r="F63" s="115">
        <f t="shared" si="2"/>
        <v>0</v>
      </c>
      <c r="G63" s="106"/>
      <c r="H63" s="137"/>
      <c r="I63" s="169"/>
      <c r="J63" s="203"/>
      <c r="K63" s="76"/>
      <c r="L63" s="79"/>
      <c r="M63" s="202"/>
      <c r="N63" s="202"/>
      <c r="O63" s="202"/>
    </row>
    <row r="64" spans="1:15" s="104" customFormat="1" ht="15.6" customHeight="1">
      <c r="A64" s="110">
        <v>91982348000187</v>
      </c>
      <c r="B64" s="111" t="s">
        <v>110</v>
      </c>
      <c r="C64" s="112">
        <f t="shared" si="3"/>
        <v>2.0944386299999999E-4</v>
      </c>
      <c r="D64" s="113">
        <v>30882.5</v>
      </c>
      <c r="E64" s="114">
        <f t="shared" si="1"/>
        <v>30882.5</v>
      </c>
      <c r="F64" s="115">
        <f t="shared" si="2"/>
        <v>0</v>
      </c>
      <c r="G64" s="106"/>
      <c r="H64" s="137"/>
      <c r="I64" s="169"/>
      <c r="J64" s="203"/>
      <c r="K64" s="76"/>
      <c r="L64" s="79"/>
      <c r="M64" s="202"/>
      <c r="N64" s="202"/>
      <c r="O64" s="202"/>
    </row>
    <row r="65" spans="1:15" s="104" customFormat="1" ht="15.6" customHeight="1">
      <c r="A65" s="110">
        <v>97578090000134</v>
      </c>
      <c r="B65" s="111" t="s">
        <v>130</v>
      </c>
      <c r="C65" s="112">
        <f t="shared" si="3"/>
        <v>1.22819794E-4</v>
      </c>
      <c r="D65" s="113">
        <v>18109.78</v>
      </c>
      <c r="E65" s="114">
        <f t="shared" si="1"/>
        <v>18109.78</v>
      </c>
      <c r="F65" s="115">
        <f t="shared" si="2"/>
        <v>0</v>
      </c>
      <c r="G65" s="106"/>
      <c r="H65" s="137"/>
      <c r="I65" s="169"/>
      <c r="J65" s="203"/>
      <c r="K65" s="76"/>
      <c r="L65" s="79"/>
      <c r="M65" s="202"/>
      <c r="N65" s="202"/>
      <c r="O65" s="202"/>
    </row>
    <row r="66" spans="1:15" s="104" customFormat="1" ht="15.6" customHeight="1">
      <c r="A66" s="110">
        <v>13255658000196</v>
      </c>
      <c r="B66" s="111" t="s">
        <v>68</v>
      </c>
      <c r="C66" s="112">
        <f t="shared" si="3"/>
        <v>9.0099409900000005E-4</v>
      </c>
      <c r="D66" s="113">
        <v>132851.59</v>
      </c>
      <c r="E66" s="114">
        <f t="shared" si="1"/>
        <v>132851.59</v>
      </c>
      <c r="F66" s="115">
        <f t="shared" si="2"/>
        <v>0</v>
      </c>
      <c r="G66" s="106"/>
      <c r="H66" s="137"/>
      <c r="I66" s="169"/>
      <c r="J66" s="203"/>
      <c r="K66" s="76"/>
      <c r="L66" s="79"/>
      <c r="M66" s="202"/>
      <c r="N66" s="202"/>
      <c r="O66" s="202"/>
    </row>
    <row r="67" spans="1:15" s="104" customFormat="1" ht="15.6" customHeight="1">
      <c r="A67" s="110">
        <v>89889604000144</v>
      </c>
      <c r="B67" s="111" t="s">
        <v>131</v>
      </c>
      <c r="C67" s="112">
        <f t="shared" si="3"/>
        <v>1.6925356500000001E-4</v>
      </c>
      <c r="D67" s="113">
        <v>24956.44</v>
      </c>
      <c r="E67" s="114">
        <f t="shared" si="1"/>
        <v>24956.44</v>
      </c>
      <c r="F67" s="115">
        <f t="shared" si="2"/>
        <v>0</v>
      </c>
      <c r="G67" s="106"/>
      <c r="H67" s="137"/>
      <c r="I67" s="169"/>
      <c r="J67" s="203"/>
      <c r="K67" s="76"/>
      <c r="L67" s="79"/>
      <c r="M67" s="202"/>
      <c r="N67" s="202"/>
      <c r="O67" s="202"/>
    </row>
    <row r="68" spans="1:15" s="104" customFormat="1" ht="15.6" customHeight="1">
      <c r="A68" s="110">
        <v>60196987000193</v>
      </c>
      <c r="B68" s="111" t="s">
        <v>204</v>
      </c>
      <c r="C68" s="112">
        <f t="shared" si="3"/>
        <v>6.4798909999999995E-5</v>
      </c>
      <c r="D68" s="113">
        <v>9554.6</v>
      </c>
      <c r="E68" s="114">
        <f t="shared" si="1"/>
        <v>9554.6</v>
      </c>
      <c r="F68" s="115">
        <f t="shared" si="2"/>
        <v>0</v>
      </c>
      <c r="G68" s="106"/>
      <c r="H68" s="137"/>
      <c r="I68" s="169"/>
      <c r="J68" s="203"/>
      <c r="K68" s="76"/>
      <c r="L68" s="79"/>
      <c r="M68" s="202"/>
      <c r="N68" s="202"/>
      <c r="O68" s="202"/>
    </row>
    <row r="69" spans="1:15" s="104" customFormat="1" ht="15.6" customHeight="1">
      <c r="A69" s="110">
        <v>50235449000107</v>
      </c>
      <c r="B69" s="111" t="s">
        <v>132</v>
      </c>
      <c r="C69" s="112">
        <f t="shared" si="3"/>
        <v>1.22425559E-4</v>
      </c>
      <c r="D69" s="113">
        <v>18051.650000000001</v>
      </c>
      <c r="E69" s="114">
        <f t="shared" si="1"/>
        <v>18051.650000000001</v>
      </c>
      <c r="F69" s="115">
        <f t="shared" si="2"/>
        <v>0</v>
      </c>
      <c r="G69" s="106"/>
      <c r="H69" s="137"/>
      <c r="I69" s="169"/>
      <c r="J69" s="203"/>
      <c r="K69" s="76"/>
      <c r="L69" s="79"/>
      <c r="M69" s="202"/>
      <c r="N69" s="202"/>
      <c r="O69" s="202"/>
    </row>
    <row r="70" spans="1:15" s="104" customFormat="1" ht="15.6" customHeight="1">
      <c r="A70" s="110">
        <v>49606312000132</v>
      </c>
      <c r="B70" s="111" t="s">
        <v>69</v>
      </c>
      <c r="C70" s="112">
        <f t="shared" si="3"/>
        <v>3.7846677399999999E-4</v>
      </c>
      <c r="D70" s="113">
        <v>55804.93</v>
      </c>
      <c r="E70" s="114">
        <f t="shared" si="1"/>
        <v>55804.93</v>
      </c>
      <c r="F70" s="115">
        <f t="shared" si="2"/>
        <v>0</v>
      </c>
      <c r="G70" s="106"/>
      <c r="H70" s="137"/>
      <c r="I70" s="169"/>
      <c r="J70" s="203"/>
      <c r="K70" s="76"/>
      <c r="L70" s="79"/>
      <c r="M70" s="202"/>
      <c r="N70" s="202"/>
      <c r="O70" s="202"/>
    </row>
    <row r="71" spans="1:15" s="104" customFormat="1" ht="15.6" customHeight="1">
      <c r="A71" s="110">
        <v>53176038000186</v>
      </c>
      <c r="B71" s="111" t="s">
        <v>133</v>
      </c>
      <c r="C71" s="112">
        <f t="shared" si="3"/>
        <v>8.2344382000000001E-5</v>
      </c>
      <c r="D71" s="113">
        <v>12141.68</v>
      </c>
      <c r="E71" s="114">
        <f t="shared" si="1"/>
        <v>12141.68</v>
      </c>
      <c r="F71" s="115">
        <f t="shared" si="2"/>
        <v>0</v>
      </c>
      <c r="G71" s="106"/>
      <c r="H71" s="137"/>
      <c r="I71" s="169"/>
      <c r="J71" s="203"/>
      <c r="K71" s="76"/>
      <c r="L71" s="79"/>
      <c r="M71" s="202"/>
      <c r="N71" s="202"/>
      <c r="O71" s="202"/>
    </row>
    <row r="72" spans="1:15" s="104" customFormat="1" ht="15.6" customHeight="1">
      <c r="A72" s="110">
        <v>44560381000139</v>
      </c>
      <c r="B72" s="111" t="s">
        <v>105</v>
      </c>
      <c r="C72" s="112">
        <f t="shared" si="3"/>
        <v>2.6547572999999999E-5</v>
      </c>
      <c r="D72" s="113">
        <v>3914.44</v>
      </c>
      <c r="E72" s="114">
        <f t="shared" si="1"/>
        <v>3914.44</v>
      </c>
      <c r="F72" s="115">
        <f t="shared" si="2"/>
        <v>0</v>
      </c>
      <c r="G72" s="106"/>
      <c r="H72" s="137"/>
      <c r="I72" s="169"/>
      <c r="J72" s="203"/>
      <c r="K72" s="76"/>
      <c r="L72" s="79"/>
      <c r="M72" s="202"/>
      <c r="N72" s="202"/>
      <c r="O72" s="202"/>
    </row>
    <row r="73" spans="1:15" s="104" customFormat="1" ht="15.6" customHeight="1">
      <c r="A73" s="110">
        <v>49313653000110</v>
      </c>
      <c r="B73" s="111" t="s">
        <v>70</v>
      </c>
      <c r="C73" s="112">
        <f t="shared" si="3"/>
        <v>2.2597583900000001E-4</v>
      </c>
      <c r="D73" s="113">
        <v>33320.14</v>
      </c>
      <c r="E73" s="114">
        <f t="shared" si="1"/>
        <v>33320.14</v>
      </c>
      <c r="F73" s="115">
        <f t="shared" si="2"/>
        <v>0</v>
      </c>
      <c r="G73" s="106"/>
      <c r="H73" s="137"/>
      <c r="I73" s="169"/>
      <c r="J73" s="203"/>
      <c r="K73" s="76"/>
      <c r="L73" s="79"/>
      <c r="M73" s="202"/>
      <c r="N73" s="202"/>
      <c r="O73" s="202"/>
    </row>
    <row r="74" spans="1:15" s="104" customFormat="1" ht="15.6" customHeight="1">
      <c r="A74" s="110">
        <v>85665990000130</v>
      </c>
      <c r="B74" s="111" t="s">
        <v>134</v>
      </c>
      <c r="C74" s="112">
        <f t="shared" si="3"/>
        <v>5.7270459999999997E-5</v>
      </c>
      <c r="D74" s="113">
        <v>8444.5300000000007</v>
      </c>
      <c r="E74" s="114">
        <f t="shared" si="1"/>
        <v>8444.5300000000007</v>
      </c>
      <c r="F74" s="115">
        <f t="shared" si="2"/>
        <v>0</v>
      </c>
      <c r="G74" s="106"/>
      <c r="H74" s="137"/>
      <c r="I74" s="169"/>
      <c r="J74" s="203"/>
      <c r="K74" s="76"/>
      <c r="L74" s="79"/>
      <c r="M74" s="202"/>
      <c r="N74" s="202"/>
      <c r="O74" s="202"/>
    </row>
    <row r="75" spans="1:15" s="104" customFormat="1" ht="15.6" customHeight="1">
      <c r="A75" s="110">
        <v>78274610000170</v>
      </c>
      <c r="B75" s="111" t="s">
        <v>135</v>
      </c>
      <c r="C75" s="112">
        <f t="shared" si="3"/>
        <v>1.70312161E-4</v>
      </c>
      <c r="D75" s="113">
        <v>25112.53</v>
      </c>
      <c r="E75" s="114">
        <f t="shared" si="1"/>
        <v>25112.53</v>
      </c>
      <c r="F75" s="115">
        <f t="shared" si="2"/>
        <v>0</v>
      </c>
      <c r="G75" s="106"/>
      <c r="H75" s="137"/>
      <c r="I75" s="169"/>
      <c r="J75" s="203"/>
      <c r="K75" s="76"/>
      <c r="L75" s="79"/>
      <c r="M75" s="202"/>
      <c r="N75" s="202"/>
      <c r="O75" s="202"/>
    </row>
    <row r="76" spans="1:15" s="104" customFormat="1" ht="15.6" customHeight="1">
      <c r="A76" s="110">
        <v>86433042000131</v>
      </c>
      <c r="B76" s="111" t="s">
        <v>71</v>
      </c>
      <c r="C76" s="112">
        <f t="shared" si="3"/>
        <v>3.7024025699999998E-4</v>
      </c>
      <c r="D76" s="113">
        <v>54591.93</v>
      </c>
      <c r="E76" s="114">
        <f t="shared" si="1"/>
        <v>54591.93</v>
      </c>
      <c r="F76" s="115">
        <f t="shared" si="2"/>
        <v>0</v>
      </c>
      <c r="G76" s="106"/>
      <c r="H76" s="137"/>
      <c r="I76" s="169"/>
      <c r="J76" s="203"/>
      <c r="K76" s="76"/>
      <c r="L76" s="79"/>
      <c r="M76" s="202"/>
      <c r="N76" s="202"/>
      <c r="O76" s="202"/>
    </row>
    <row r="77" spans="1:15" s="104" customFormat="1" ht="15.6" customHeight="1">
      <c r="A77" s="110">
        <v>86439510000185</v>
      </c>
      <c r="B77" s="111" t="s">
        <v>136</v>
      </c>
      <c r="C77" s="112">
        <f t="shared" si="3"/>
        <v>1.3152586300000001E-4</v>
      </c>
      <c r="D77" s="113">
        <v>19393.490000000002</v>
      </c>
      <c r="E77" s="114">
        <f t="shared" si="1"/>
        <v>19393.490000000002</v>
      </c>
      <c r="F77" s="115">
        <f t="shared" si="2"/>
        <v>0</v>
      </c>
      <c r="G77" s="106"/>
      <c r="H77" s="137"/>
      <c r="I77" s="169"/>
      <c r="J77" s="203"/>
      <c r="K77" s="76"/>
      <c r="L77" s="79"/>
      <c r="M77" s="202"/>
      <c r="N77" s="202"/>
      <c r="O77" s="202"/>
    </row>
    <row r="78" spans="1:15" s="104" customFormat="1" ht="15.6" customHeight="1">
      <c r="A78" s="110">
        <v>1229747000189</v>
      </c>
      <c r="B78" s="111" t="s">
        <v>137</v>
      </c>
      <c r="C78" s="112">
        <f t="shared" si="3"/>
        <v>8.0709455000000001E-5</v>
      </c>
      <c r="D78" s="113">
        <v>11900.61</v>
      </c>
      <c r="E78" s="114">
        <f t="shared" si="1"/>
        <v>11900.61</v>
      </c>
      <c r="F78" s="115">
        <f t="shared" si="2"/>
        <v>0</v>
      </c>
      <c r="G78" s="106"/>
      <c r="H78" s="137"/>
      <c r="I78" s="169"/>
      <c r="J78" s="203"/>
      <c r="K78" s="76"/>
      <c r="L78" s="79"/>
      <c r="M78" s="202"/>
      <c r="N78" s="202"/>
      <c r="O78" s="202"/>
    </row>
    <row r="79" spans="1:15" s="104" customFormat="1" ht="15.6" customHeight="1">
      <c r="A79" s="110">
        <v>86449170000173</v>
      </c>
      <c r="B79" s="111" t="s">
        <v>138</v>
      </c>
      <c r="C79" s="112">
        <f t="shared" si="3"/>
        <v>8.4531630999999994E-5</v>
      </c>
      <c r="D79" s="113">
        <v>12464.19</v>
      </c>
      <c r="E79" s="114">
        <f t="shared" si="1"/>
        <v>12464.19</v>
      </c>
      <c r="F79" s="115">
        <f t="shared" si="2"/>
        <v>0</v>
      </c>
      <c r="G79" s="106"/>
      <c r="H79" s="137"/>
      <c r="I79" s="169"/>
      <c r="J79" s="203"/>
      <c r="K79" s="76"/>
      <c r="L79" s="79"/>
      <c r="M79" s="202"/>
      <c r="N79" s="202"/>
      <c r="O79" s="202"/>
    </row>
    <row r="80" spans="1:15" s="104" customFormat="1" ht="15.6" customHeight="1">
      <c r="A80" s="110">
        <v>86512670000102</v>
      </c>
      <c r="B80" s="111" t="s">
        <v>185</v>
      </c>
      <c r="C80" s="112">
        <f t="shared" si="3"/>
        <v>6.9855362599999997E-4</v>
      </c>
      <c r="D80" s="113">
        <v>103001.74</v>
      </c>
      <c r="E80" s="114">
        <f t="shared" si="1"/>
        <v>103001.74</v>
      </c>
      <c r="F80" s="115">
        <f t="shared" si="2"/>
        <v>0</v>
      </c>
      <c r="G80" s="106"/>
      <c r="H80" s="137"/>
      <c r="I80" s="169"/>
      <c r="J80" s="203"/>
      <c r="K80" s="76"/>
      <c r="L80" s="79"/>
      <c r="M80" s="202"/>
      <c r="N80" s="202"/>
      <c r="O80" s="202"/>
    </row>
    <row r="81" spans="1:15" s="104" customFormat="1" ht="15.6" customHeight="1">
      <c r="A81" s="110">
        <v>75568154000183</v>
      </c>
      <c r="B81" s="111" t="s">
        <v>139</v>
      </c>
      <c r="C81" s="112">
        <f t="shared" si="3"/>
        <v>6.0232617000000003E-5</v>
      </c>
      <c r="D81" s="113">
        <v>8881.2999999999993</v>
      </c>
      <c r="E81" s="114">
        <f t="shared" si="1"/>
        <v>8881.2999999999993</v>
      </c>
      <c r="F81" s="115">
        <f t="shared" si="2"/>
        <v>0</v>
      </c>
      <c r="G81" s="106"/>
      <c r="H81" s="137"/>
      <c r="I81" s="169"/>
      <c r="J81" s="203"/>
      <c r="K81" s="76"/>
      <c r="L81" s="79"/>
      <c r="M81" s="202"/>
      <c r="N81" s="202"/>
      <c r="O81" s="202"/>
    </row>
    <row r="82" spans="1:15" s="104" customFormat="1" ht="15.6" customHeight="1">
      <c r="A82" s="110">
        <v>86448057000173</v>
      </c>
      <c r="B82" s="111" t="s">
        <v>140</v>
      </c>
      <c r="C82" s="112">
        <f t="shared" si="3"/>
        <v>1.09968862E-4</v>
      </c>
      <c r="D82" s="113">
        <v>16214.91</v>
      </c>
      <c r="E82" s="114">
        <f t="shared" si="1"/>
        <v>16214.91</v>
      </c>
      <c r="F82" s="115">
        <f t="shared" si="2"/>
        <v>0</v>
      </c>
      <c r="G82" s="106"/>
      <c r="H82" s="137"/>
      <c r="I82" s="169"/>
      <c r="J82" s="203"/>
      <c r="K82" s="76"/>
      <c r="L82" s="79"/>
      <c r="M82" s="202"/>
      <c r="N82" s="202"/>
      <c r="O82" s="202"/>
    </row>
    <row r="83" spans="1:15" s="104" customFormat="1" ht="15.6" customHeight="1">
      <c r="A83" s="110">
        <v>87656989000174</v>
      </c>
      <c r="B83" s="111" t="s">
        <v>64</v>
      </c>
      <c r="C83" s="112">
        <f t="shared" ref="C83:C96" si="4">ROUND(D83/SUM($D$19:$D$1048576),12)</f>
        <v>1.65293036E-4</v>
      </c>
      <c r="D83" s="113">
        <v>24372.46</v>
      </c>
      <c r="E83" s="114">
        <f t="shared" si="1"/>
        <v>24372.46</v>
      </c>
      <c r="F83" s="115">
        <f t="shared" si="2"/>
        <v>0</v>
      </c>
      <c r="G83" s="106"/>
      <c r="H83" s="137"/>
      <c r="I83" s="169"/>
      <c r="J83" s="203"/>
      <c r="K83" s="76"/>
      <c r="L83" s="79"/>
      <c r="M83" s="202"/>
      <c r="N83" s="202"/>
      <c r="O83" s="202"/>
    </row>
    <row r="84" spans="1:15" s="104" customFormat="1" ht="15.6" customHeight="1">
      <c r="A84" s="110">
        <v>97081434000103</v>
      </c>
      <c r="B84" s="111" t="s">
        <v>141</v>
      </c>
      <c r="C84" s="112">
        <f t="shared" si="4"/>
        <v>2.1096722699999999E-4</v>
      </c>
      <c r="D84" s="113">
        <v>31107.119999999999</v>
      </c>
      <c r="E84" s="114">
        <f t="shared" ref="E84:E99" si="5">IF($D$14&gt;0,ROUND(D84-ROUND((C84*$D$14),2),2),D84)</f>
        <v>31107.119999999999</v>
      </c>
      <c r="F84" s="115">
        <f t="shared" ref="F84:F99" si="6">ROUND(E84-D84,2)</f>
        <v>0</v>
      </c>
      <c r="G84" s="106"/>
      <c r="H84" s="137"/>
      <c r="I84" s="169"/>
      <c r="J84" s="203"/>
      <c r="K84" s="76"/>
      <c r="L84" s="79"/>
      <c r="M84" s="202"/>
      <c r="N84" s="202"/>
      <c r="O84" s="202"/>
    </row>
    <row r="85" spans="1:15" s="104" customFormat="1" ht="15.6" customHeight="1">
      <c r="A85" s="110">
        <v>97839922000129</v>
      </c>
      <c r="B85" s="111" t="s">
        <v>62</v>
      </c>
      <c r="C85" s="112">
        <f t="shared" si="4"/>
        <v>3.0876111599999998E-4</v>
      </c>
      <c r="D85" s="113">
        <v>45526.83</v>
      </c>
      <c r="E85" s="114">
        <f t="shared" si="5"/>
        <v>45526.83</v>
      </c>
      <c r="F85" s="115">
        <f t="shared" si="6"/>
        <v>0</v>
      </c>
      <c r="G85" s="106"/>
      <c r="H85" s="137"/>
      <c r="I85" s="169"/>
      <c r="J85" s="203"/>
      <c r="K85" s="76"/>
      <c r="L85" s="79"/>
      <c r="M85" s="202"/>
      <c r="N85" s="202"/>
      <c r="O85" s="202"/>
    </row>
    <row r="86" spans="1:15" s="104" customFormat="1" ht="15.6" customHeight="1">
      <c r="A86" s="110">
        <v>9257558000121</v>
      </c>
      <c r="B86" s="111" t="s">
        <v>72</v>
      </c>
      <c r="C86" s="112">
        <f t="shared" si="4"/>
        <v>9.3581017E-4</v>
      </c>
      <c r="D86" s="113">
        <v>137985.22</v>
      </c>
      <c r="E86" s="114">
        <f t="shared" si="5"/>
        <v>137985.22</v>
      </c>
      <c r="F86" s="115">
        <f t="shared" si="6"/>
        <v>0</v>
      </c>
      <c r="G86" s="106"/>
      <c r="H86" s="137"/>
      <c r="I86" s="169"/>
      <c r="J86" s="203"/>
      <c r="K86" s="76"/>
      <c r="L86" s="79"/>
      <c r="M86" s="202"/>
      <c r="N86" s="202"/>
      <c r="O86" s="202"/>
    </row>
    <row r="87" spans="1:15" s="104" customFormat="1" ht="15.6" customHeight="1">
      <c r="A87" s="110">
        <v>95824322000161</v>
      </c>
      <c r="B87" s="111" t="s">
        <v>73</v>
      </c>
      <c r="C87" s="112">
        <f t="shared" si="4"/>
        <v>1.7479517200000001E-4</v>
      </c>
      <c r="D87" s="113">
        <v>25773.55</v>
      </c>
      <c r="E87" s="114">
        <f t="shared" si="5"/>
        <v>25773.55</v>
      </c>
      <c r="F87" s="115">
        <f t="shared" si="6"/>
        <v>0</v>
      </c>
      <c r="G87" s="106"/>
      <c r="H87" s="137"/>
      <c r="I87" s="169"/>
      <c r="J87" s="203"/>
      <c r="K87" s="76"/>
      <c r="L87" s="79"/>
      <c r="M87" s="202"/>
      <c r="N87" s="202"/>
      <c r="O87" s="202"/>
    </row>
    <row r="88" spans="1:15" s="104" customFormat="1" ht="15.6" customHeight="1">
      <c r="A88" s="110">
        <v>90660754000160</v>
      </c>
      <c r="B88" s="111" t="s">
        <v>63</v>
      </c>
      <c r="C88" s="112">
        <f t="shared" si="4"/>
        <v>6.4424803500000001E-4</v>
      </c>
      <c r="D88" s="113">
        <v>94994.38</v>
      </c>
      <c r="E88" s="114">
        <f t="shared" si="5"/>
        <v>94994.38</v>
      </c>
      <c r="F88" s="115">
        <f t="shared" si="6"/>
        <v>0</v>
      </c>
      <c r="G88" s="106"/>
      <c r="H88" s="137"/>
      <c r="I88" s="169"/>
      <c r="J88" s="203"/>
      <c r="K88" s="76"/>
      <c r="L88" s="79"/>
      <c r="M88" s="202"/>
      <c r="N88" s="202"/>
      <c r="O88" s="202"/>
    </row>
    <row r="89" spans="1:15" s="104" customFormat="1" ht="15.6" customHeight="1">
      <c r="A89" s="110">
        <v>91950261000128</v>
      </c>
      <c r="B89" s="111" t="s">
        <v>65</v>
      </c>
      <c r="C89" s="112">
        <f t="shared" si="4"/>
        <v>2.5088977400000001E-4</v>
      </c>
      <c r="D89" s="113">
        <v>36993.699999999997</v>
      </c>
      <c r="E89" s="114">
        <f t="shared" si="5"/>
        <v>36993.699999999997</v>
      </c>
      <c r="F89" s="115">
        <f t="shared" si="6"/>
        <v>0</v>
      </c>
      <c r="G89" s="106"/>
      <c r="H89" s="137"/>
      <c r="I89" s="169"/>
      <c r="J89" s="203"/>
      <c r="K89" s="76"/>
      <c r="L89" s="79"/>
      <c r="M89" s="202"/>
      <c r="N89" s="202"/>
      <c r="O89" s="202"/>
    </row>
    <row r="90" spans="1:15" s="104" customFormat="1" ht="15.6" customHeight="1">
      <c r="A90" s="110">
        <v>89435598000155</v>
      </c>
      <c r="B90" s="111" t="s">
        <v>142</v>
      </c>
      <c r="C90" s="112">
        <f t="shared" si="4"/>
        <v>2.50611917E-4</v>
      </c>
      <c r="D90" s="113">
        <v>36952.730000000003</v>
      </c>
      <c r="E90" s="114">
        <f t="shared" si="5"/>
        <v>36952.730000000003</v>
      </c>
      <c r="F90" s="115">
        <f t="shared" si="6"/>
        <v>0</v>
      </c>
      <c r="G90" s="106"/>
      <c r="H90" s="137"/>
      <c r="I90" s="169"/>
      <c r="J90" s="203"/>
      <c r="K90" s="76"/>
      <c r="L90" s="79"/>
      <c r="M90" s="202"/>
      <c r="N90" s="202"/>
      <c r="O90" s="202"/>
    </row>
    <row r="91" spans="1:15" s="104" customFormat="1" ht="15.6" customHeight="1">
      <c r="A91" s="110">
        <v>97505838000179</v>
      </c>
      <c r="B91" s="111" t="s">
        <v>143</v>
      </c>
      <c r="C91" s="112">
        <f t="shared" si="4"/>
        <v>1.5133359300000001E-4</v>
      </c>
      <c r="D91" s="113">
        <v>22314.14</v>
      </c>
      <c r="E91" s="114">
        <f t="shared" si="5"/>
        <v>22314.14</v>
      </c>
      <c r="F91" s="115">
        <f t="shared" si="6"/>
        <v>0</v>
      </c>
      <c r="G91" s="106"/>
      <c r="H91" s="137"/>
      <c r="I91" s="169"/>
      <c r="J91" s="203"/>
      <c r="K91" s="76"/>
      <c r="L91" s="79"/>
      <c r="M91" s="202"/>
      <c r="N91" s="202"/>
      <c r="O91" s="202"/>
    </row>
    <row r="92" spans="1:15" s="104" customFormat="1" ht="15.6" customHeight="1">
      <c r="A92" s="110">
        <v>98042963000152</v>
      </c>
      <c r="B92" s="111" t="s">
        <v>144</v>
      </c>
      <c r="C92" s="112">
        <f t="shared" si="4"/>
        <v>1.06878052E-4</v>
      </c>
      <c r="D92" s="113">
        <v>15759.17</v>
      </c>
      <c r="E92" s="114">
        <f t="shared" si="5"/>
        <v>15759.17</v>
      </c>
      <c r="F92" s="115">
        <f t="shared" si="6"/>
        <v>0</v>
      </c>
      <c r="G92" s="106"/>
      <c r="H92" s="137"/>
      <c r="I92" s="169"/>
      <c r="J92" s="203"/>
      <c r="K92" s="76"/>
      <c r="L92" s="79"/>
      <c r="M92" s="202"/>
      <c r="N92" s="202"/>
      <c r="O92" s="202"/>
    </row>
    <row r="93" spans="1:15" s="104" customFormat="1" ht="15.6" customHeight="1">
      <c r="A93" s="110">
        <v>10532365000110</v>
      </c>
      <c r="B93" s="111" t="s">
        <v>189</v>
      </c>
      <c r="C93" s="112">
        <f t="shared" si="4"/>
        <v>9.4305248999999994E-5</v>
      </c>
      <c r="D93" s="113">
        <v>13905.31</v>
      </c>
      <c r="E93" s="114">
        <f t="shared" si="5"/>
        <v>13905.31</v>
      </c>
      <c r="F93" s="115">
        <f t="shared" si="6"/>
        <v>0</v>
      </c>
      <c r="G93" s="106"/>
      <c r="H93" s="137"/>
      <c r="I93" s="169"/>
      <c r="J93" s="203"/>
      <c r="K93" s="76"/>
      <c r="L93" s="79"/>
      <c r="M93" s="202"/>
      <c r="N93" s="202"/>
      <c r="O93" s="202"/>
    </row>
    <row r="94" spans="1:15" s="104" customFormat="1" ht="15.6" customHeight="1">
      <c r="A94" s="110">
        <v>55188502000180</v>
      </c>
      <c r="B94" s="111" t="s">
        <v>145</v>
      </c>
      <c r="C94" s="112">
        <f t="shared" si="4"/>
        <v>8.6124509999999999E-5</v>
      </c>
      <c r="D94" s="113">
        <v>12699.06</v>
      </c>
      <c r="E94" s="114">
        <f t="shared" si="5"/>
        <v>12699.06</v>
      </c>
      <c r="F94" s="115">
        <f t="shared" si="6"/>
        <v>0</v>
      </c>
      <c r="G94" s="106"/>
      <c r="H94" s="137"/>
      <c r="I94" s="169"/>
      <c r="J94" s="203"/>
      <c r="K94" s="76"/>
      <c r="L94" s="79"/>
      <c r="M94" s="202"/>
      <c r="N94" s="202"/>
      <c r="O94" s="202"/>
    </row>
    <row r="95" spans="1:15" s="104" customFormat="1" ht="15.6" customHeight="1">
      <c r="A95" s="110">
        <v>86444163000189</v>
      </c>
      <c r="B95" s="111" t="s">
        <v>146</v>
      </c>
      <c r="C95" s="112">
        <f t="shared" si="4"/>
        <v>1.8117163799999999E-4</v>
      </c>
      <c r="D95" s="113">
        <v>26713.759999999998</v>
      </c>
      <c r="E95" s="114">
        <f t="shared" si="5"/>
        <v>26713.759999999998</v>
      </c>
      <c r="F95" s="115">
        <f t="shared" si="6"/>
        <v>0</v>
      </c>
      <c r="G95" s="106"/>
      <c r="H95" s="137"/>
      <c r="I95" s="169"/>
      <c r="J95" s="203"/>
      <c r="K95" s="76"/>
      <c r="L95" s="79"/>
      <c r="M95" s="202"/>
      <c r="N95" s="202"/>
      <c r="O95" s="202"/>
    </row>
    <row r="96" spans="1:15" s="104" customFormat="1" ht="15.6" customHeight="1">
      <c r="A96" s="110">
        <v>11615872000180</v>
      </c>
      <c r="B96" s="111" t="s">
        <v>147</v>
      </c>
      <c r="C96" s="112">
        <f t="shared" si="4"/>
        <v>2.0811120999999999E-5</v>
      </c>
      <c r="D96" s="113">
        <v>3068.6</v>
      </c>
      <c r="E96" s="114">
        <f t="shared" si="5"/>
        <v>3068.6</v>
      </c>
      <c r="F96" s="115">
        <f t="shared" si="6"/>
        <v>0</v>
      </c>
      <c r="G96" s="106"/>
      <c r="H96" s="137"/>
      <c r="I96" s="169"/>
      <c r="J96" s="203"/>
      <c r="K96" s="76"/>
      <c r="L96" s="79"/>
      <c r="M96" s="202"/>
      <c r="N96" s="202"/>
      <c r="O96" s="202"/>
    </row>
    <row r="97" spans="1:15" s="104" customFormat="1" ht="15.6" customHeight="1">
      <c r="A97" s="110">
        <v>11810343000138</v>
      </c>
      <c r="B97" s="111" t="s">
        <v>84</v>
      </c>
      <c r="C97" s="112">
        <f t="shared" ref="C97:C99" si="7">ROUND(D97/SUM($D$19:$D$1048576),12)</f>
        <v>5.0994773999999997E-5</v>
      </c>
      <c r="D97" s="113">
        <v>7519.18</v>
      </c>
      <c r="E97" s="114">
        <f t="shared" si="5"/>
        <v>7519.18</v>
      </c>
      <c r="F97" s="115">
        <f t="shared" si="6"/>
        <v>0</v>
      </c>
      <c r="G97" s="106"/>
      <c r="H97" s="137"/>
      <c r="I97" s="169"/>
      <c r="J97" s="203"/>
      <c r="K97" s="76"/>
      <c r="L97" s="79"/>
      <c r="M97" s="202"/>
      <c r="N97" s="202"/>
      <c r="O97" s="202"/>
    </row>
    <row r="98" spans="1:15" s="104" customFormat="1" ht="15.6" customHeight="1">
      <c r="A98" s="110">
        <v>78829843000192</v>
      </c>
      <c r="B98" s="111" t="s">
        <v>85</v>
      </c>
      <c r="C98" s="112">
        <f t="shared" si="7"/>
        <v>1.2742677899999999E-4</v>
      </c>
      <c r="D98" s="113">
        <v>18789.080000000002</v>
      </c>
      <c r="E98" s="114">
        <f t="shared" si="5"/>
        <v>18789.080000000002</v>
      </c>
      <c r="F98" s="115">
        <f t="shared" si="6"/>
        <v>0</v>
      </c>
      <c r="G98" s="106"/>
      <c r="H98" s="137"/>
      <c r="I98" s="169"/>
      <c r="J98" s="203"/>
      <c r="K98" s="76"/>
      <c r="L98" s="79"/>
      <c r="M98" s="202"/>
      <c r="N98" s="202"/>
      <c r="O98" s="202"/>
    </row>
    <row r="99" spans="1:15" s="104" customFormat="1" ht="15.6" customHeight="1">
      <c r="A99" s="110">
        <v>52777034000190</v>
      </c>
      <c r="B99" s="111" t="s">
        <v>74</v>
      </c>
      <c r="C99" s="112">
        <f t="shared" si="7"/>
        <v>3.1354578799999998E-4</v>
      </c>
      <c r="D99" s="113">
        <v>46232.33</v>
      </c>
      <c r="E99" s="114">
        <f t="shared" si="5"/>
        <v>46232.33</v>
      </c>
      <c r="F99" s="115">
        <f t="shared" si="6"/>
        <v>0</v>
      </c>
      <c r="G99" s="106"/>
      <c r="H99" s="137"/>
      <c r="I99" s="169"/>
      <c r="J99" s="203"/>
      <c r="K99" s="76"/>
      <c r="L99" s="79"/>
      <c r="M99" s="202"/>
      <c r="N99" s="202"/>
      <c r="O99" s="202"/>
    </row>
  </sheetData>
  <autoFilter ref="A17:Z92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pageSetUpPr fitToPage="1"/>
  </sheetPr>
  <dimension ref="B1:AA42"/>
  <sheetViews>
    <sheetView showGridLines="0" topLeftCell="B6" zoomScale="70" zoomScaleNormal="70" workbookViewId="0">
      <selection activeCell="L25" sqref="L25"/>
    </sheetView>
  </sheetViews>
  <sheetFormatPr defaultRowHeight="14.25"/>
  <cols>
    <col min="1" max="1" width="7.875" customWidth="1"/>
    <col min="2" max="2" width="13.75" customWidth="1"/>
    <col min="3" max="3" width="14" customWidth="1"/>
    <col min="4" max="4" width="18.75" customWidth="1"/>
    <col min="5" max="5" width="10.875" customWidth="1"/>
    <col min="6" max="6" width="19" customWidth="1"/>
    <col min="7" max="7" width="16.25" customWidth="1"/>
    <col min="8" max="8" width="11.625" customWidth="1"/>
    <col min="9" max="9" width="16.25" customWidth="1"/>
    <col min="10" max="10" width="8.5" bestFit="1" customWidth="1"/>
    <col min="11" max="11" width="17.375" customWidth="1"/>
    <col min="12" max="12" width="19.25" bestFit="1" customWidth="1"/>
    <col min="13" max="13" width="19.625" bestFit="1" customWidth="1"/>
    <col min="14" max="14" width="11" customWidth="1"/>
    <col min="15" max="15" width="13.75" customWidth="1"/>
    <col min="16" max="16" width="14.625" customWidth="1"/>
    <col min="17" max="17" width="10" bestFit="1" customWidth="1"/>
    <col min="18" max="18" width="14.25" customWidth="1"/>
    <col min="19" max="19" width="12.25" customWidth="1"/>
    <col min="20" max="20" width="7.75" customWidth="1"/>
    <col min="21" max="21" width="13.75" customWidth="1"/>
    <col min="22" max="22" width="17.75" customWidth="1"/>
    <col min="23" max="23" width="25.75" customWidth="1"/>
    <col min="24" max="24" width="17.75" customWidth="1"/>
    <col min="25" max="25" width="25.75" customWidth="1"/>
    <col min="26" max="26" width="17.75" customWidth="1"/>
    <col min="27" max="27" width="25.75" customWidth="1"/>
  </cols>
  <sheetData>
    <row r="1" spans="2:21" ht="15" thickBot="1"/>
    <row r="2" spans="2:21" ht="15" customHeight="1">
      <c r="B2" s="176" t="s">
        <v>108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8"/>
    </row>
    <row r="3" spans="2:21" ht="18.75" customHeight="1"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1"/>
    </row>
    <row r="4" spans="2:21" ht="20.25" customHeight="1">
      <c r="B4" s="179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1"/>
    </row>
    <row r="5" spans="2:21" ht="7.5" customHeight="1" thickBot="1">
      <c r="B5" s="182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4"/>
    </row>
    <row r="6" spans="2:21" s="1" customFormat="1" ht="20.25" customHeight="1">
      <c r="B6" s="48"/>
      <c r="C6" s="49"/>
      <c r="D6" s="49"/>
      <c r="E6" s="186"/>
      <c r="F6" s="186"/>
      <c r="G6" s="186"/>
      <c r="H6" s="186"/>
      <c r="I6" s="186"/>
      <c r="J6" s="186"/>
      <c r="K6" s="186"/>
      <c r="L6" s="186"/>
      <c r="M6" s="49"/>
      <c r="N6" s="49"/>
      <c r="O6" s="49"/>
      <c r="P6" s="49"/>
      <c r="Q6" s="49"/>
      <c r="R6" s="49"/>
      <c r="S6" s="49"/>
      <c r="T6" s="49"/>
      <c r="U6" s="50"/>
    </row>
    <row r="7" spans="2:21" ht="30" customHeight="1">
      <c r="B7" s="51"/>
      <c r="C7" s="185" t="s">
        <v>12</v>
      </c>
      <c r="D7" s="185" t="s">
        <v>0</v>
      </c>
      <c r="E7" s="185" t="s">
        <v>13</v>
      </c>
      <c r="F7" s="185" t="s">
        <v>1</v>
      </c>
      <c r="G7" s="185"/>
      <c r="H7" s="185"/>
      <c r="I7" s="185"/>
      <c r="J7" s="185"/>
      <c r="K7" s="185" t="s">
        <v>2</v>
      </c>
      <c r="L7" s="185"/>
      <c r="M7" s="185"/>
      <c r="N7" s="185"/>
      <c r="O7" s="185" t="s">
        <v>3</v>
      </c>
      <c r="P7" s="185"/>
      <c r="Q7" s="185"/>
      <c r="R7" s="185"/>
      <c r="S7" s="185"/>
      <c r="T7" s="185"/>
      <c r="U7" s="52"/>
    </row>
    <row r="8" spans="2:21" ht="15" customHeight="1">
      <c r="B8" s="51"/>
      <c r="C8" s="185"/>
      <c r="D8" s="185"/>
      <c r="E8" s="185"/>
      <c r="F8" s="185" t="s">
        <v>4</v>
      </c>
      <c r="G8" s="185" t="s">
        <v>5</v>
      </c>
      <c r="H8" s="185" t="s">
        <v>4</v>
      </c>
      <c r="I8" s="185" t="s">
        <v>15</v>
      </c>
      <c r="J8" s="185" t="s">
        <v>6</v>
      </c>
      <c r="K8" s="185" t="s">
        <v>4</v>
      </c>
      <c r="L8" s="185" t="s">
        <v>7</v>
      </c>
      <c r="M8" s="185" t="s">
        <v>14</v>
      </c>
      <c r="N8" s="185" t="s">
        <v>6</v>
      </c>
      <c r="O8" s="185" t="s">
        <v>26</v>
      </c>
      <c r="P8" s="185"/>
      <c r="Q8" s="185"/>
      <c r="R8" s="185" t="s">
        <v>27</v>
      </c>
      <c r="S8" s="185"/>
      <c r="T8" s="185"/>
      <c r="U8" s="52"/>
    </row>
    <row r="9" spans="2:21" ht="33.6" customHeight="1">
      <c r="B9" s="51"/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42" t="s">
        <v>8</v>
      </c>
      <c r="P9" s="42" t="s">
        <v>9</v>
      </c>
      <c r="Q9" s="42" t="s">
        <v>10</v>
      </c>
      <c r="R9" s="42" t="s">
        <v>11</v>
      </c>
      <c r="S9" s="42" t="s">
        <v>9</v>
      </c>
      <c r="T9" s="42" t="s">
        <v>10</v>
      </c>
      <c r="U9" s="52"/>
    </row>
    <row r="10" spans="2:21" ht="15" customHeight="1">
      <c r="B10" s="53"/>
      <c r="C10" s="43">
        <v>2024</v>
      </c>
      <c r="D10" s="43" t="s">
        <v>61</v>
      </c>
      <c r="E10" s="44">
        <v>669</v>
      </c>
      <c r="F10" s="43">
        <v>24</v>
      </c>
      <c r="G10" s="45">
        <v>11528.53</v>
      </c>
      <c r="H10" s="43">
        <v>21</v>
      </c>
      <c r="I10" s="45">
        <v>11068.84</v>
      </c>
      <c r="J10" s="46">
        <v>45357</v>
      </c>
      <c r="K10" s="43">
        <v>78</v>
      </c>
      <c r="L10" s="45">
        <v>81535530.540000007</v>
      </c>
      <c r="M10" s="45">
        <v>81535530.540000007</v>
      </c>
      <c r="N10" s="46">
        <v>45362</v>
      </c>
      <c r="O10" s="43">
        <f t="shared" ref="O10" si="0">IF(H10&gt;=F10,"0",F10-H10)</f>
        <v>3</v>
      </c>
      <c r="P10" s="61">
        <f>IF(I10&gt;=G10,"0,00",G10-I10)</f>
        <v>459.69000000000051</v>
      </c>
      <c r="Q10" s="47">
        <f>(G10-I10)/G10</f>
        <v>3.9874120985069254E-2</v>
      </c>
      <c r="R10" s="43">
        <f>O10</f>
        <v>3</v>
      </c>
      <c r="S10" s="124">
        <f>P10</f>
        <v>459.69000000000051</v>
      </c>
      <c r="T10" s="47">
        <f>(SUM(S10)/SUM(L10))</f>
        <v>5.6379102086603101E-6</v>
      </c>
      <c r="U10" s="52"/>
    </row>
    <row r="11" spans="2:21" ht="15" customHeight="1">
      <c r="B11" s="53"/>
      <c r="C11" s="43">
        <v>2024</v>
      </c>
      <c r="D11" s="43" t="s">
        <v>80</v>
      </c>
      <c r="E11" s="44">
        <v>1032</v>
      </c>
      <c r="F11" s="43">
        <v>1</v>
      </c>
      <c r="G11" s="45">
        <v>1241.57</v>
      </c>
      <c r="H11" s="43">
        <v>1</v>
      </c>
      <c r="I11" s="45">
        <v>1241.57</v>
      </c>
      <c r="J11" s="46">
        <v>45383</v>
      </c>
      <c r="K11" s="43">
        <v>78</v>
      </c>
      <c r="L11" s="45">
        <v>92122205.23999995</v>
      </c>
      <c r="M11" s="45">
        <v>92122205.23999995</v>
      </c>
      <c r="N11" s="46">
        <v>45021</v>
      </c>
      <c r="O11" s="43">
        <v>0</v>
      </c>
      <c r="P11" s="61" t="str">
        <f>IF(I11&gt;=G11,"0,00",G11-I11)</f>
        <v>0,00</v>
      </c>
      <c r="Q11" s="47">
        <f t="shared" ref="Q11" si="1">(G11-I11)/G11</f>
        <v>0</v>
      </c>
      <c r="R11" s="43">
        <v>0</v>
      </c>
      <c r="S11" s="124" t="str">
        <f t="shared" ref="S11:S12" si="2">P11</f>
        <v>0,00</v>
      </c>
      <c r="T11" s="47">
        <f>(SUM(S10:S11)/SUM(L10:L11))</f>
        <v>2.6471034989328859E-6</v>
      </c>
      <c r="U11" s="52"/>
    </row>
    <row r="12" spans="2:21" ht="15" customHeight="1">
      <c r="B12" s="53"/>
      <c r="C12" s="43">
        <v>2024</v>
      </c>
      <c r="D12" s="43" t="s">
        <v>81</v>
      </c>
      <c r="E12" s="44">
        <v>1363</v>
      </c>
      <c r="F12" s="43">
        <v>0</v>
      </c>
      <c r="G12" s="43">
        <v>0</v>
      </c>
      <c r="H12" s="43">
        <v>0</v>
      </c>
      <c r="I12" s="43">
        <v>0</v>
      </c>
      <c r="J12" s="46">
        <v>45415</v>
      </c>
      <c r="K12" s="43">
        <v>79</v>
      </c>
      <c r="L12" s="45">
        <v>100329962.99000011</v>
      </c>
      <c r="M12" s="45">
        <v>100329962.99000011</v>
      </c>
      <c r="N12" s="46">
        <v>45419</v>
      </c>
      <c r="O12" s="43" t="str">
        <f t="shared" ref="O12" si="3">IF(H12&gt;=F12,"0",F12-H12)</f>
        <v>0</v>
      </c>
      <c r="P12" s="61" t="str">
        <f>IF(I12&gt;=G12,"0,00",G12-I12)</f>
        <v>0,00</v>
      </c>
      <c r="Q12" s="47">
        <f>IFERROR(((G12-I12)/G12),0)</f>
        <v>0</v>
      </c>
      <c r="R12" s="43" t="str">
        <f t="shared" ref="R12:R13" si="4">O12</f>
        <v>0</v>
      </c>
      <c r="S12" s="124" t="str">
        <f t="shared" si="2"/>
        <v>0,00</v>
      </c>
      <c r="T12" s="47">
        <f>(SUM(S10:S12)/SUM(L10:L12))</f>
        <v>1.6777760536829386E-6</v>
      </c>
      <c r="U12" s="52"/>
    </row>
    <row r="13" spans="2:21" ht="15" customHeight="1">
      <c r="B13" s="53"/>
      <c r="C13" s="43">
        <v>2024</v>
      </c>
      <c r="D13" s="43" t="s">
        <v>82</v>
      </c>
      <c r="E13" s="44">
        <v>1611</v>
      </c>
      <c r="F13" s="43">
        <v>3</v>
      </c>
      <c r="G13" s="45">
        <v>935.75</v>
      </c>
      <c r="H13" s="43">
        <v>0</v>
      </c>
      <c r="I13" s="45">
        <v>935.75</v>
      </c>
      <c r="J13" s="46">
        <v>45446</v>
      </c>
      <c r="K13" s="43">
        <v>58</v>
      </c>
      <c r="L13" s="45">
        <v>87756730.280000001</v>
      </c>
      <c r="M13" s="45">
        <v>87756730.280000001</v>
      </c>
      <c r="N13" s="46">
        <v>45083</v>
      </c>
      <c r="O13" s="43">
        <v>0</v>
      </c>
      <c r="P13" s="61" t="str">
        <f t="shared" ref="P13" si="5">IF(I13&gt;=G13,"0,00",G13-I13)</f>
        <v>0,00</v>
      </c>
      <c r="Q13" s="47">
        <v>0</v>
      </c>
      <c r="R13" s="43">
        <f t="shared" si="4"/>
        <v>0</v>
      </c>
      <c r="S13" s="124">
        <v>0</v>
      </c>
      <c r="T13" s="47">
        <f>(SUM(S11:S13)/SUM(L11:L13))</f>
        <v>0</v>
      </c>
      <c r="U13" s="52"/>
    </row>
    <row r="14" spans="2:21" ht="15">
      <c r="B14" s="53"/>
      <c r="C14" s="43">
        <v>2024</v>
      </c>
      <c r="D14" s="37" t="s">
        <v>154</v>
      </c>
      <c r="E14" s="38">
        <v>1967</v>
      </c>
      <c r="F14" s="37">
        <v>0</v>
      </c>
      <c r="G14" s="39">
        <v>0</v>
      </c>
      <c r="H14" s="37">
        <v>0</v>
      </c>
      <c r="I14" s="39">
        <v>0</v>
      </c>
      <c r="J14" s="40">
        <v>45477</v>
      </c>
      <c r="K14" s="37">
        <v>75</v>
      </c>
      <c r="L14" s="39">
        <v>84892653.959999993</v>
      </c>
      <c r="M14" s="39">
        <v>84892653.959999993</v>
      </c>
      <c r="N14" s="40">
        <v>45117</v>
      </c>
      <c r="O14" s="37" t="str">
        <f t="shared" ref="O14:O20" si="6">IF(H14&gt;=F14,"0",F14-H14)</f>
        <v>0</v>
      </c>
      <c r="P14" s="128" t="str">
        <f>IF(I14&gt;=G14,"0,00",G14-I14)</f>
        <v>0,00</v>
      </c>
      <c r="Q14" s="47">
        <f>IFERROR(((G14-I14)/G14),0)</f>
        <v>0</v>
      </c>
      <c r="R14" s="37" t="str">
        <f t="shared" ref="R14:R18" si="7">O14</f>
        <v>0</v>
      </c>
      <c r="S14" s="125">
        <v>0</v>
      </c>
      <c r="T14" s="41">
        <f>(SUM(S10:S14)/SUM(L10:L14))</f>
        <v>1.029224884109563E-6</v>
      </c>
      <c r="U14" s="52"/>
    </row>
    <row r="15" spans="2:21" ht="15" customHeight="1">
      <c r="B15" s="53"/>
      <c r="C15" s="43">
        <v>2024</v>
      </c>
      <c r="D15" s="8" t="s">
        <v>75</v>
      </c>
      <c r="E15" s="13">
        <v>2195</v>
      </c>
      <c r="F15" s="8">
        <v>2</v>
      </c>
      <c r="G15" s="11">
        <v>147.54</v>
      </c>
      <c r="H15" s="8">
        <v>2</v>
      </c>
      <c r="I15" s="11">
        <v>147.54</v>
      </c>
      <c r="J15" s="10">
        <v>45141</v>
      </c>
      <c r="K15" s="8">
        <v>79</v>
      </c>
      <c r="L15" s="11">
        <v>121168401.20999999</v>
      </c>
      <c r="M15" s="11">
        <v>121168401.20999999</v>
      </c>
      <c r="N15" s="10">
        <v>45145</v>
      </c>
      <c r="O15" s="8" t="str">
        <f t="shared" si="6"/>
        <v>0</v>
      </c>
      <c r="P15" s="129" t="str">
        <f t="shared" ref="P15:P16" si="8">IF(I15&gt;=G15,"0,00",G15-I15)</f>
        <v>0,00</v>
      </c>
      <c r="Q15" s="12">
        <f t="shared" ref="Q15:Q16" si="9">(G15-I15)/G15</f>
        <v>0</v>
      </c>
      <c r="R15" s="8">
        <v>0</v>
      </c>
      <c r="S15" s="126">
        <v>0</v>
      </c>
      <c r="T15" s="12">
        <f>(SUM(S10:S15)/SUM(L10:L15))</f>
        <v>8.0959063055102611E-7</v>
      </c>
      <c r="U15" s="52"/>
    </row>
    <row r="16" spans="2:21" ht="15" hidden="1" customHeight="1">
      <c r="B16" s="53"/>
      <c r="C16" s="43">
        <v>2024</v>
      </c>
      <c r="D16" s="8" t="s">
        <v>76</v>
      </c>
      <c r="E16" s="13"/>
      <c r="F16" s="8"/>
      <c r="G16" s="11"/>
      <c r="H16" s="8"/>
      <c r="I16" s="11"/>
      <c r="J16" s="10">
        <v>45170</v>
      </c>
      <c r="K16" s="8">
        <v>75</v>
      </c>
      <c r="L16" s="11"/>
      <c r="M16" s="11"/>
      <c r="N16" s="10">
        <v>45174</v>
      </c>
      <c r="O16" s="8" t="str">
        <f t="shared" si="6"/>
        <v>0</v>
      </c>
      <c r="P16" s="129" t="str">
        <f t="shared" si="8"/>
        <v>0,00</v>
      </c>
      <c r="Q16" s="12" t="e">
        <f t="shared" si="9"/>
        <v>#DIV/0!</v>
      </c>
      <c r="R16" s="8">
        <v>0</v>
      </c>
      <c r="S16" s="126">
        <v>0</v>
      </c>
      <c r="T16" s="12">
        <f>(SUM(S10:S16)/SUM(L10:L16))</f>
        <v>8.0959063055102611E-7</v>
      </c>
      <c r="U16" s="52"/>
    </row>
    <row r="17" spans="2:21" ht="15" hidden="1" customHeight="1">
      <c r="B17" s="53"/>
      <c r="C17" s="43">
        <v>2024</v>
      </c>
      <c r="D17" s="8" t="s">
        <v>77</v>
      </c>
      <c r="E17" s="13"/>
      <c r="F17" s="8"/>
      <c r="G17" s="11"/>
      <c r="H17" s="8"/>
      <c r="I17" s="11"/>
      <c r="J17" s="10">
        <v>45204</v>
      </c>
      <c r="K17" s="8">
        <v>74</v>
      </c>
      <c r="L17" s="11"/>
      <c r="M17" s="11"/>
      <c r="N17" s="10">
        <v>45208</v>
      </c>
      <c r="O17" s="8" t="str">
        <f t="shared" si="6"/>
        <v>0</v>
      </c>
      <c r="P17" s="129" t="str">
        <f t="shared" ref="P17:P19" si="10">IF(I17&gt;=G17,"0,00",G17-I17)</f>
        <v>0,00</v>
      </c>
      <c r="Q17" s="12" t="e">
        <f t="shared" ref="Q17:Q19" si="11">(G17-I17)/G17</f>
        <v>#DIV/0!</v>
      </c>
      <c r="R17" s="8" t="str">
        <f t="shared" si="7"/>
        <v>0</v>
      </c>
      <c r="S17" s="126">
        <v>0</v>
      </c>
      <c r="T17" s="12">
        <f>(SUM(S10:S17)/SUM(L10:L17))</f>
        <v>8.0959063055102611E-7</v>
      </c>
      <c r="U17" s="52"/>
    </row>
    <row r="18" spans="2:21" ht="15" hidden="1" customHeight="1">
      <c r="B18" s="53"/>
      <c r="C18" s="43">
        <v>2024</v>
      </c>
      <c r="D18" s="8" t="s">
        <v>106</v>
      </c>
      <c r="E18" s="13"/>
      <c r="F18" s="8"/>
      <c r="G18" s="11"/>
      <c r="H18" s="8"/>
      <c r="I18" s="11"/>
      <c r="J18" s="10">
        <v>45236</v>
      </c>
      <c r="K18" s="8">
        <v>74</v>
      </c>
      <c r="L18" s="11"/>
      <c r="M18" s="11"/>
      <c r="N18" s="10">
        <v>45238</v>
      </c>
      <c r="O18" s="8" t="str">
        <f t="shared" si="6"/>
        <v>0</v>
      </c>
      <c r="P18" s="129" t="str">
        <f t="shared" si="10"/>
        <v>0,00</v>
      </c>
      <c r="Q18" s="12" t="e">
        <f t="shared" si="11"/>
        <v>#DIV/0!</v>
      </c>
      <c r="R18" s="8" t="str">
        <f t="shared" si="7"/>
        <v>0</v>
      </c>
      <c r="S18" s="126">
        <v>0</v>
      </c>
      <c r="T18" s="12">
        <f>(SUM(S10:S18)/SUM(L10:L18))</f>
        <v>8.0959063055102611E-7</v>
      </c>
      <c r="U18" s="52"/>
    </row>
    <row r="19" spans="2:21" ht="15" hidden="1" customHeight="1">
      <c r="B19" s="53"/>
      <c r="C19" s="43">
        <v>2024</v>
      </c>
      <c r="D19" s="8" t="s">
        <v>78</v>
      </c>
      <c r="E19" s="13"/>
      <c r="F19" s="8"/>
      <c r="G19" s="11"/>
      <c r="H19" s="8"/>
      <c r="I19" s="11"/>
      <c r="J19" s="10">
        <v>45266</v>
      </c>
      <c r="K19" s="8">
        <v>76</v>
      </c>
      <c r="L19" s="11"/>
      <c r="M19" s="11"/>
      <c r="N19" s="10">
        <v>45271</v>
      </c>
      <c r="O19" s="8" t="str">
        <f t="shared" si="6"/>
        <v>0</v>
      </c>
      <c r="P19" s="129" t="str">
        <f t="shared" si="10"/>
        <v>0,00</v>
      </c>
      <c r="Q19" s="12" t="e">
        <f t="shared" si="11"/>
        <v>#DIV/0!</v>
      </c>
      <c r="R19" s="8">
        <v>0</v>
      </c>
      <c r="S19" s="126">
        <v>0</v>
      </c>
      <c r="T19" s="12">
        <f>(SUM(S10:S19)/SUM(L10:L19))</f>
        <v>8.0959063055102611E-7</v>
      </c>
      <c r="U19" s="52"/>
    </row>
    <row r="20" spans="2:21" ht="15" hidden="1" customHeight="1">
      <c r="B20" s="53"/>
      <c r="C20" s="43">
        <v>2024</v>
      </c>
      <c r="D20" s="8" t="s">
        <v>107</v>
      </c>
      <c r="E20" s="13"/>
      <c r="F20" s="8"/>
      <c r="G20" s="11"/>
      <c r="H20" s="8"/>
      <c r="I20" s="11"/>
      <c r="J20" s="10">
        <v>45296</v>
      </c>
      <c r="K20" s="8">
        <v>76</v>
      </c>
      <c r="L20" s="11"/>
      <c r="M20" s="11"/>
      <c r="N20" s="10">
        <v>45300</v>
      </c>
      <c r="O20" s="8" t="str">
        <f t="shared" si="6"/>
        <v>0</v>
      </c>
      <c r="P20" s="129" t="str">
        <f>IF(I20&gt;=G20,"0,00",G20-I20)</f>
        <v>0,00</v>
      </c>
      <c r="Q20" s="12" t="e">
        <f>(G20-I20)/G20</f>
        <v>#DIV/0!</v>
      </c>
      <c r="R20" s="8">
        <v>0</v>
      </c>
      <c r="S20" s="126">
        <v>0</v>
      </c>
      <c r="T20" s="12">
        <f>(SUM(S10:S20)/SUM(L10:L20))</f>
        <v>8.0959063055102611E-7</v>
      </c>
      <c r="U20" s="52"/>
    </row>
    <row r="21" spans="2:21" ht="11.25" hidden="1" customHeight="1">
      <c r="B21" s="53"/>
      <c r="C21" s="43">
        <v>2024</v>
      </c>
      <c r="D21" s="8" t="s">
        <v>79</v>
      </c>
      <c r="E21" s="13"/>
      <c r="F21" s="8"/>
      <c r="G21" s="11"/>
      <c r="H21" s="8"/>
      <c r="I21" s="11"/>
      <c r="J21" s="10">
        <v>45324</v>
      </c>
      <c r="K21" s="8">
        <v>76</v>
      </c>
      <c r="L21" s="11"/>
      <c r="M21" s="11"/>
      <c r="N21" s="10">
        <v>45328</v>
      </c>
      <c r="O21" s="8">
        <v>0</v>
      </c>
      <c r="P21" s="129" t="str">
        <f t="shared" ref="P21" si="12">IF(I21&gt;=G21,"0,00",G21-I21)</f>
        <v>0,00</v>
      </c>
      <c r="Q21" s="12" t="e">
        <f t="shared" ref="Q21" si="13">(G21-I21)/G21</f>
        <v>#DIV/0!</v>
      </c>
      <c r="R21" s="8">
        <f t="shared" ref="R21" si="14">O21</f>
        <v>0</v>
      </c>
      <c r="S21" s="126" t="str">
        <f t="shared" ref="S21" si="15">P21</f>
        <v>0,00</v>
      </c>
      <c r="T21" s="12">
        <f>(SUM(S10:S21)/SUM(L10:L21))</f>
        <v>8.0959063055102611E-7</v>
      </c>
      <c r="U21" s="52"/>
    </row>
    <row r="22" spans="2:21" ht="15" customHeight="1">
      <c r="B22" s="53"/>
      <c r="C22" s="43"/>
      <c r="D22" s="8"/>
      <c r="E22" s="13"/>
      <c r="F22" s="8"/>
      <c r="G22" s="11"/>
      <c r="H22" s="8"/>
      <c r="I22" s="11"/>
      <c r="J22" s="10"/>
      <c r="K22" s="8"/>
      <c r="L22" s="11"/>
      <c r="M22" s="11"/>
      <c r="N22" s="10"/>
      <c r="O22" s="8"/>
      <c r="P22" s="129"/>
      <c r="Q22" s="12"/>
      <c r="R22" s="54"/>
      <c r="S22" s="127"/>
      <c r="T22" s="55"/>
      <c r="U22" s="52"/>
    </row>
    <row r="23" spans="2:21" ht="15" customHeight="1">
      <c r="B23" s="53"/>
      <c r="C23" s="56" t="s">
        <v>111</v>
      </c>
      <c r="D23" s="54"/>
      <c r="E23" s="57"/>
      <c r="F23" s="54"/>
      <c r="G23" s="57"/>
      <c r="H23" s="58"/>
      <c r="I23" s="54"/>
      <c r="J23" s="57"/>
      <c r="K23" s="57"/>
      <c r="L23" s="58"/>
      <c r="M23" s="54"/>
      <c r="N23" s="14"/>
      <c r="O23" s="55"/>
      <c r="P23" s="54"/>
      <c r="Q23" s="59"/>
      <c r="R23" s="59"/>
      <c r="S23" s="59"/>
      <c r="T23" s="59"/>
      <c r="U23" s="52"/>
    </row>
    <row r="24" spans="2:21" ht="15" customHeight="1">
      <c r="B24" s="53"/>
      <c r="C24" s="56"/>
      <c r="D24" s="54"/>
      <c r="E24" s="57"/>
      <c r="F24" s="54"/>
      <c r="G24" s="57"/>
      <c r="H24" s="58"/>
      <c r="I24" s="54"/>
      <c r="J24" s="57"/>
      <c r="K24" s="57"/>
      <c r="L24" s="58"/>
      <c r="M24" s="54"/>
      <c r="N24" s="14"/>
      <c r="O24" s="55"/>
      <c r="P24" s="54"/>
      <c r="Q24" s="59"/>
      <c r="R24" s="59"/>
      <c r="S24" s="59"/>
      <c r="T24" s="59"/>
      <c r="U24" s="52"/>
    </row>
    <row r="25" spans="2:21" ht="15" customHeight="1">
      <c r="B25" s="121"/>
      <c r="C25" s="56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22"/>
    </row>
    <row r="26" spans="2:21" ht="15" customHeight="1">
      <c r="B26" s="121"/>
      <c r="C26" s="123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22"/>
    </row>
    <row r="27" spans="2:21" ht="15" customHeight="1">
      <c r="B27" s="190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60"/>
    </row>
    <row r="28" spans="2:21" ht="15" customHeight="1">
      <c r="B28" s="190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60"/>
    </row>
    <row r="29" spans="2:21" ht="15" customHeight="1">
      <c r="B29" s="192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3"/>
    </row>
    <row r="30" spans="2:21" ht="15" customHeight="1">
      <c r="B30" s="192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3"/>
    </row>
    <row r="31" spans="2:21" ht="14.45" customHeight="1" thickBot="1">
      <c r="B31" s="187"/>
      <c r="C31" s="188"/>
      <c r="D31" s="188"/>
      <c r="E31" s="188"/>
      <c r="F31" s="188"/>
      <c r="G31" s="188"/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9"/>
    </row>
    <row r="32" spans="2:21" ht="15"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</row>
    <row r="33" spans="2:27" ht="15">
      <c r="B33" s="17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6"/>
    </row>
    <row r="34" spans="2:27" ht="15">
      <c r="B34" s="17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6"/>
      <c r="U34" s="16"/>
      <c r="V34" s="16"/>
      <c r="W34" s="16"/>
      <c r="X34" s="16"/>
      <c r="Y34" s="16"/>
      <c r="Z34" s="16"/>
      <c r="AA34" s="16"/>
    </row>
    <row r="35" spans="2:27">
      <c r="G35" s="4"/>
      <c r="H35" s="5"/>
      <c r="L35" s="5"/>
    </row>
    <row r="36" spans="2:27" ht="15.75">
      <c r="B36" s="9"/>
      <c r="K36" s="4"/>
      <c r="M36" s="3"/>
    </row>
    <row r="37" spans="2:27" ht="15.75">
      <c r="B37" s="9"/>
      <c r="E37" s="3"/>
      <c r="I37" s="3"/>
      <c r="K37" s="4"/>
      <c r="M37" s="4"/>
    </row>
    <row r="38" spans="2:27" ht="15.75">
      <c r="B38" s="9"/>
      <c r="E38" s="4"/>
      <c r="K38" s="4"/>
      <c r="M38" s="5"/>
    </row>
    <row r="39" spans="2:27" ht="15">
      <c r="B39" s="7"/>
      <c r="C39" s="6"/>
      <c r="E39" s="5"/>
      <c r="F39" s="5"/>
      <c r="K39" s="4"/>
    </row>
    <row r="40" spans="2:27">
      <c r="E40" s="5"/>
      <c r="K40" s="4"/>
    </row>
    <row r="41" spans="2:27">
      <c r="E41" s="4"/>
      <c r="G41" s="2"/>
      <c r="J41" s="3"/>
      <c r="K41" s="4"/>
    </row>
    <row r="42" spans="2:27">
      <c r="G42" s="2"/>
      <c r="J42" s="5"/>
      <c r="K42" s="3"/>
    </row>
  </sheetData>
  <mergeCells count="23">
    <mergeCell ref="B31:U31"/>
    <mergeCell ref="H8:H9"/>
    <mergeCell ref="I8:I9"/>
    <mergeCell ref="O8:Q8"/>
    <mergeCell ref="B27:T28"/>
    <mergeCell ref="B29:U29"/>
    <mergeCell ref="B30:U30"/>
    <mergeCell ref="B2:U5"/>
    <mergeCell ref="F7:J7"/>
    <mergeCell ref="K7:N7"/>
    <mergeCell ref="O7:T7"/>
    <mergeCell ref="E7:E9"/>
    <mergeCell ref="D7:D9"/>
    <mergeCell ref="C7:C9"/>
    <mergeCell ref="K8:K9"/>
    <mergeCell ref="L8:L9"/>
    <mergeCell ref="J8:J9"/>
    <mergeCell ref="E6:L6"/>
    <mergeCell ref="F8:F9"/>
    <mergeCell ref="R8:T8"/>
    <mergeCell ref="M8:M9"/>
    <mergeCell ref="N8:N9"/>
    <mergeCell ref="G8:G9"/>
  </mergeCells>
  <phoneticPr fontId="3" type="noConversion"/>
  <pageMargins left="0.51181102362204722" right="0.51181102362204722" top="0.78740157480314965" bottom="0.78740157480314965" header="0.31496062992125984" footer="0.31496062992125984"/>
  <pageSetup paperSize="9" scale="45" orientation="landscape" r:id="rId1"/>
  <ignoredErrors>
    <ignoredError sqref="Q12" formula="1"/>
    <ignoredError sqref="T11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7AF65-CC77-4356-958B-65712F038278}">
  <sheetPr>
    <pageSetUpPr fitToPage="1"/>
  </sheetPr>
  <dimension ref="A1:H97"/>
  <sheetViews>
    <sheetView showGridLines="0" zoomScale="90" zoomScaleNormal="90" workbookViewId="0">
      <selection activeCell="J15" sqref="J15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8" width="3.125" style="119" customWidth="1"/>
    <col min="9" max="16384" width="8" style="116"/>
  </cols>
  <sheetData>
    <row r="1" spans="1:8" s="63" customFormat="1" ht="14.25"/>
    <row r="2" spans="1:8" s="65" customFormat="1" ht="21" customHeight="1">
      <c r="A2" s="63"/>
      <c r="B2" s="64" t="s">
        <v>86</v>
      </c>
      <c r="F2" s="66"/>
    </row>
    <row r="3" spans="1:8" s="65" customFormat="1" ht="18.600000000000001" customHeight="1">
      <c r="A3" s="63"/>
      <c r="B3" s="64" t="s">
        <v>87</v>
      </c>
    </row>
    <row r="4" spans="1:8" s="65" customFormat="1" ht="15" customHeight="1">
      <c r="F4" s="67"/>
      <c r="G4" s="67"/>
      <c r="H4" s="67"/>
    </row>
    <row r="5" spans="1:8" s="65" customFormat="1" ht="16.5" customHeight="1">
      <c r="A5" s="68"/>
      <c r="B5" s="69" t="s">
        <v>148</v>
      </c>
      <c r="C5" s="68"/>
      <c r="D5" s="68"/>
      <c r="E5" s="68"/>
      <c r="F5" s="68"/>
      <c r="G5" s="68"/>
      <c r="H5" s="70"/>
    </row>
    <row r="6" spans="1:8" s="65" customFormat="1" ht="14.25">
      <c r="C6" s="71"/>
      <c r="D6" s="72" t="s">
        <v>25</v>
      </c>
      <c r="E6" s="72"/>
      <c r="F6" s="73"/>
      <c r="G6" s="74"/>
      <c r="H6" s="75"/>
    </row>
    <row r="7" spans="1:8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  <c r="H7" s="80"/>
    </row>
    <row r="8" spans="1:8" s="76" customFormat="1" ht="15" customHeight="1">
      <c r="C8" s="81" t="s">
        <v>91</v>
      </c>
      <c r="D8" s="81">
        <v>81837328.549999982</v>
      </c>
      <c r="E8" s="82">
        <v>1</v>
      </c>
      <c r="F8" s="83">
        <v>78</v>
      </c>
      <c r="G8" s="79"/>
      <c r="H8" s="80"/>
    </row>
    <row r="9" spans="1:8" s="76" customFormat="1" ht="15" customHeight="1">
      <c r="B9" s="130"/>
      <c r="C9" s="131" t="s">
        <v>92</v>
      </c>
      <c r="D9" s="132">
        <v>301798.02</v>
      </c>
      <c r="E9" s="84" t="s">
        <v>16</v>
      </c>
      <c r="F9" s="84" t="s">
        <v>16</v>
      </c>
      <c r="G9" s="79"/>
      <c r="H9" s="80"/>
    </row>
    <row r="10" spans="1:8" s="76" customFormat="1" ht="15" customHeight="1">
      <c r="B10" s="168"/>
      <c r="C10" s="85" t="s">
        <v>93</v>
      </c>
      <c r="D10" s="86">
        <v>14920.899999999994</v>
      </c>
      <c r="E10" s="87" t="s">
        <v>16</v>
      </c>
      <c r="F10" s="87" t="s">
        <v>16</v>
      </c>
      <c r="G10" s="133"/>
      <c r="H10" s="80"/>
    </row>
    <row r="11" spans="1:8" s="76" customFormat="1" ht="15" customHeight="1">
      <c r="B11" s="134"/>
      <c r="C11" s="85" t="s">
        <v>94</v>
      </c>
      <c r="D11" s="86">
        <v>81810879.129999995</v>
      </c>
      <c r="E11" s="87" t="s">
        <v>16</v>
      </c>
      <c r="F11" s="87" t="s">
        <v>16</v>
      </c>
      <c r="G11" s="88"/>
      <c r="H11" s="80"/>
    </row>
    <row r="12" spans="1:8" s="76" customFormat="1" ht="15" customHeight="1">
      <c r="B12" s="134"/>
      <c r="C12" s="89" t="s">
        <v>95</v>
      </c>
      <c r="D12" s="90">
        <v>4326326.790000001</v>
      </c>
      <c r="E12" s="91" t="s">
        <v>16</v>
      </c>
      <c r="F12" s="92" t="s">
        <v>16</v>
      </c>
      <c r="G12" s="88"/>
      <c r="H12" s="80"/>
    </row>
    <row r="13" spans="1:8" s="76" customFormat="1" ht="15" customHeight="1">
      <c r="B13" s="93"/>
      <c r="C13" s="89" t="s">
        <v>96</v>
      </c>
      <c r="D13" s="90">
        <v>86152126.819999993</v>
      </c>
      <c r="E13" s="91">
        <v>1.0527240850410189</v>
      </c>
      <c r="F13" s="92" t="s">
        <v>16</v>
      </c>
      <c r="G13" s="94"/>
      <c r="H13" s="94"/>
    </row>
    <row r="14" spans="1:8" s="76" customFormat="1" ht="15" customHeight="1">
      <c r="B14" s="95"/>
      <c r="C14" s="96" t="s">
        <v>97</v>
      </c>
      <c r="D14" s="97">
        <v>0</v>
      </c>
      <c r="E14" s="98">
        <v>0</v>
      </c>
      <c r="F14" s="99" t="s">
        <v>16</v>
      </c>
      <c r="G14" s="88"/>
      <c r="H14" s="80"/>
    </row>
    <row r="15" spans="1:8" s="76" customFormat="1" ht="13.5">
      <c r="A15" s="100"/>
      <c r="B15" s="100"/>
      <c r="G15" s="79"/>
      <c r="H15" s="80"/>
    </row>
    <row r="16" spans="1:8" s="76" customFormat="1" ht="15" customHeight="1">
      <c r="A16" s="101"/>
      <c r="B16" s="101"/>
      <c r="C16" s="102">
        <v>1.0000000000020002</v>
      </c>
      <c r="D16" s="101">
        <v>81535530.529999971</v>
      </c>
      <c r="E16" s="101">
        <v>81535530.529999971</v>
      </c>
      <c r="F16" s="101">
        <v>0</v>
      </c>
      <c r="G16" s="101">
        <v>-4616596.2900000215</v>
      </c>
      <c r="H16" s="80"/>
    </row>
    <row r="17" spans="1:8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  <c r="H17" s="120"/>
    </row>
    <row r="18" spans="1:8" s="104" customFormat="1" ht="15.6" customHeight="1">
      <c r="A18" s="105">
        <v>3034433000156</v>
      </c>
      <c r="B18" s="106" t="s">
        <v>66</v>
      </c>
      <c r="C18" s="107">
        <v>0</v>
      </c>
      <c r="D18" s="108">
        <v>81837328.549999982</v>
      </c>
      <c r="E18" s="108">
        <v>81837328.549999982</v>
      </c>
      <c r="F18" s="109">
        <v>0</v>
      </c>
      <c r="G18" s="106"/>
      <c r="H18" s="169"/>
    </row>
    <row r="19" spans="1:8" s="104" customFormat="1" ht="15.6" customHeight="1">
      <c r="A19" s="105">
        <v>3034433000156</v>
      </c>
      <c r="B19" s="106" t="s">
        <v>66</v>
      </c>
      <c r="C19" s="107">
        <v>0</v>
      </c>
      <c r="D19" s="108">
        <v>301798.02</v>
      </c>
      <c r="E19" s="108">
        <v>301798.02</v>
      </c>
      <c r="F19" s="109">
        <v>0</v>
      </c>
      <c r="G19" s="106" t="s">
        <v>149</v>
      </c>
      <c r="H19" s="169"/>
    </row>
    <row r="20" spans="1:8" s="104" customFormat="1" ht="15.6" customHeight="1">
      <c r="A20" s="110">
        <v>2016440000162</v>
      </c>
      <c r="B20" s="111" t="s">
        <v>30</v>
      </c>
      <c r="C20" s="112">
        <v>3.4978541643000002E-2</v>
      </c>
      <c r="D20" s="113">
        <v>2851993.95</v>
      </c>
      <c r="E20" s="114">
        <v>2851993.95</v>
      </c>
      <c r="F20" s="115">
        <v>0</v>
      </c>
      <c r="G20" s="111"/>
      <c r="H20" s="169"/>
    </row>
    <row r="21" spans="1:8" s="104" customFormat="1" ht="15.6" customHeight="1">
      <c r="A21" s="110">
        <v>2341467000120</v>
      </c>
      <c r="B21" s="111" t="s">
        <v>56</v>
      </c>
      <c r="C21" s="112">
        <v>1.7715152899000001E-2</v>
      </c>
      <c r="D21" s="113">
        <v>1444414.39</v>
      </c>
      <c r="E21" s="114">
        <v>1444414.39</v>
      </c>
      <c r="F21" s="115">
        <v>0</v>
      </c>
      <c r="G21" s="111"/>
      <c r="H21" s="169"/>
    </row>
    <row r="22" spans="1:8" s="104" customFormat="1" ht="15.6" customHeight="1">
      <c r="A22" s="110">
        <v>33050071000158</v>
      </c>
      <c r="B22" s="111" t="s">
        <v>36</v>
      </c>
      <c r="C22" s="112">
        <v>3.3255828255000001E-2</v>
      </c>
      <c r="D22" s="113">
        <v>2711531.6</v>
      </c>
      <c r="E22" s="114">
        <v>2711531.6</v>
      </c>
      <c r="F22" s="115">
        <v>0</v>
      </c>
      <c r="G22" s="111"/>
      <c r="H22" s="169"/>
    </row>
    <row r="23" spans="1:8" s="104" customFormat="1" ht="15.6" customHeight="1">
      <c r="A23" s="110">
        <v>2302100000106</v>
      </c>
      <c r="B23" s="111" t="s">
        <v>39</v>
      </c>
      <c r="C23" s="112">
        <v>2.3803399664E-2</v>
      </c>
      <c r="D23" s="113">
        <v>1940822.82</v>
      </c>
      <c r="E23" s="114">
        <v>1940822.82</v>
      </c>
      <c r="F23" s="115">
        <v>0</v>
      </c>
      <c r="G23" s="111"/>
      <c r="H23" s="169"/>
    </row>
    <row r="24" spans="1:8" s="104" customFormat="1" ht="15.6" customHeight="1">
      <c r="A24" s="110">
        <v>7282377000120</v>
      </c>
      <c r="B24" s="111" t="s">
        <v>58</v>
      </c>
      <c r="C24" s="112">
        <v>9.6519126679999994E-3</v>
      </c>
      <c r="D24" s="113">
        <v>786973.82</v>
      </c>
      <c r="E24" s="114">
        <v>786973.82</v>
      </c>
      <c r="F24" s="115">
        <v>0</v>
      </c>
      <c r="G24" s="111"/>
      <c r="H24" s="169"/>
    </row>
    <row r="25" spans="1:8" s="104" customFormat="1" ht="15.6" customHeight="1">
      <c r="A25" s="110">
        <v>5965546000109</v>
      </c>
      <c r="B25" s="111" t="s">
        <v>20</v>
      </c>
      <c r="C25" s="112">
        <v>4.5350387440000004E-3</v>
      </c>
      <c r="D25" s="113">
        <v>369766.79</v>
      </c>
      <c r="E25" s="114">
        <v>369766.79</v>
      </c>
      <c r="F25" s="115">
        <v>0</v>
      </c>
      <c r="G25" s="111"/>
      <c r="H25" s="169"/>
    </row>
    <row r="26" spans="1:8" s="104" customFormat="1" ht="15.6" customHeight="1">
      <c r="A26" s="110">
        <v>12272084000100</v>
      </c>
      <c r="B26" s="111" t="s">
        <v>19</v>
      </c>
      <c r="C26" s="112">
        <v>1.1816455154E-2</v>
      </c>
      <c r="D26" s="113">
        <v>963460.94</v>
      </c>
      <c r="E26" s="114">
        <v>963460.94</v>
      </c>
      <c r="F26" s="115">
        <v>0</v>
      </c>
      <c r="G26" s="111"/>
      <c r="H26" s="169"/>
    </row>
    <row r="27" spans="1:8" s="104" customFormat="1" ht="15.6" customHeight="1">
      <c r="A27" s="110">
        <v>7522669000192</v>
      </c>
      <c r="B27" s="111" t="s">
        <v>34</v>
      </c>
      <c r="C27" s="112">
        <v>1.9381512080999998E-2</v>
      </c>
      <c r="D27" s="113">
        <v>1580281.87</v>
      </c>
      <c r="E27" s="114">
        <v>1580281.87</v>
      </c>
      <c r="F27" s="115">
        <v>0</v>
      </c>
      <c r="G27" s="111"/>
      <c r="H27" s="169"/>
    </row>
    <row r="28" spans="1:8" s="104" customFormat="1" ht="15.6" customHeight="1">
      <c r="A28" s="110">
        <v>8467115000100</v>
      </c>
      <c r="B28" s="111" t="s">
        <v>47</v>
      </c>
      <c r="C28" s="112">
        <v>2.2276844072999999E-2</v>
      </c>
      <c r="D28" s="113">
        <v>1816354.3</v>
      </c>
      <c r="E28" s="114">
        <v>1816354.3</v>
      </c>
      <c r="F28" s="115">
        <v>0</v>
      </c>
      <c r="G28" s="111"/>
      <c r="H28" s="169"/>
    </row>
    <row r="29" spans="1:8" s="104" customFormat="1" ht="15.6" customHeight="1">
      <c r="A29" s="110">
        <v>8336783000190</v>
      </c>
      <c r="B29" s="111" t="s">
        <v>28</v>
      </c>
      <c r="C29" s="112">
        <v>4.9665213479999998E-2</v>
      </c>
      <c r="D29" s="113">
        <v>4049479.53</v>
      </c>
      <c r="E29" s="114">
        <v>4049479.53</v>
      </c>
      <c r="F29" s="115">
        <v>0</v>
      </c>
      <c r="G29" s="111"/>
      <c r="H29" s="169"/>
    </row>
    <row r="30" spans="1:8" s="104" customFormat="1" ht="15.6" customHeight="1">
      <c r="A30" s="110">
        <v>1543032000104</v>
      </c>
      <c r="B30" s="111" t="s">
        <v>52</v>
      </c>
      <c r="C30" s="112">
        <v>3.2862248795999999E-2</v>
      </c>
      <c r="D30" s="113">
        <v>2679440.89</v>
      </c>
      <c r="E30" s="114">
        <v>2679440.89</v>
      </c>
      <c r="F30" s="115">
        <v>0</v>
      </c>
      <c r="G30" s="111"/>
      <c r="H30" s="169"/>
    </row>
    <row r="31" spans="1:8" s="104" customFormat="1" ht="15.6" customHeight="1">
      <c r="A31" s="110">
        <v>4895728000180</v>
      </c>
      <c r="B31" s="111" t="s">
        <v>17</v>
      </c>
      <c r="C31" s="112">
        <v>2.8921478460999999E-2</v>
      </c>
      <c r="D31" s="113">
        <v>2358128.09</v>
      </c>
      <c r="E31" s="114">
        <v>2358128.09</v>
      </c>
      <c r="F31" s="115">
        <v>0</v>
      </c>
      <c r="G31" s="111"/>
      <c r="H31" s="169"/>
    </row>
    <row r="32" spans="1:8" s="104" customFormat="1" ht="15.6" customHeight="1">
      <c r="A32" s="110">
        <v>10835932000108</v>
      </c>
      <c r="B32" s="111" t="s">
        <v>37</v>
      </c>
      <c r="C32" s="112">
        <v>4.103178281E-2</v>
      </c>
      <c r="D32" s="113">
        <v>3345548.18</v>
      </c>
      <c r="E32" s="114">
        <v>3345548.18</v>
      </c>
      <c r="F32" s="115">
        <v>0</v>
      </c>
      <c r="G32" s="111"/>
      <c r="H32" s="169"/>
    </row>
    <row r="33" spans="1:8" s="104" customFormat="1" ht="15.6" customHeight="1">
      <c r="A33" s="110">
        <v>25086034000171</v>
      </c>
      <c r="B33" s="111" t="s">
        <v>44</v>
      </c>
      <c r="C33" s="112">
        <v>6.1350235500000003E-3</v>
      </c>
      <c r="D33" s="113">
        <v>500222.4</v>
      </c>
      <c r="E33" s="114">
        <v>500222.4</v>
      </c>
      <c r="F33" s="115">
        <v>0</v>
      </c>
      <c r="G33" s="111"/>
      <c r="H33" s="169"/>
    </row>
    <row r="34" spans="1:8" s="104" customFormat="1" ht="15.6" customHeight="1">
      <c r="A34" s="110">
        <v>6272793000184</v>
      </c>
      <c r="B34" s="111" t="s">
        <v>42</v>
      </c>
      <c r="C34" s="112">
        <v>2.1369505277999998E-2</v>
      </c>
      <c r="D34" s="113">
        <v>1742373.95</v>
      </c>
      <c r="E34" s="114">
        <v>1742373.95</v>
      </c>
      <c r="F34" s="115">
        <v>0</v>
      </c>
      <c r="G34" s="111"/>
      <c r="H34" s="169"/>
    </row>
    <row r="35" spans="1:8" s="104" customFormat="1" ht="15.6" customHeight="1">
      <c r="A35" s="110">
        <v>3467321000199</v>
      </c>
      <c r="B35" s="111" t="s">
        <v>41</v>
      </c>
      <c r="C35" s="112">
        <v>2.2502008364999999E-2</v>
      </c>
      <c r="D35" s="113">
        <v>1834713.19</v>
      </c>
      <c r="E35" s="114">
        <v>1834713.19</v>
      </c>
      <c r="F35" s="115">
        <v>0</v>
      </c>
      <c r="G35" s="111"/>
      <c r="H35" s="169"/>
    </row>
    <row r="36" spans="1:8" s="104" customFormat="1" ht="15.6" customHeight="1">
      <c r="A36" s="110">
        <v>6981180000116</v>
      </c>
      <c r="B36" s="111" t="s">
        <v>23</v>
      </c>
      <c r="C36" s="112">
        <v>7.1948166669000002E-2</v>
      </c>
      <c r="D36" s="113">
        <v>5866331.9400000004</v>
      </c>
      <c r="E36" s="114">
        <v>5866331.9400000004</v>
      </c>
      <c r="F36" s="115">
        <v>0</v>
      </c>
      <c r="G36" s="111"/>
      <c r="H36" s="169"/>
    </row>
    <row r="37" spans="1:8" s="104" customFormat="1" ht="15.6" customHeight="1">
      <c r="A37" s="110">
        <v>6840748000189</v>
      </c>
      <c r="B37" s="111" t="s">
        <v>22</v>
      </c>
      <c r="C37" s="112">
        <v>1.1159602863999999E-2</v>
      </c>
      <c r="D37" s="113">
        <v>909904.14</v>
      </c>
      <c r="E37" s="114">
        <v>909904.14</v>
      </c>
      <c r="F37" s="115">
        <v>0</v>
      </c>
      <c r="G37" s="111"/>
      <c r="H37" s="169"/>
    </row>
    <row r="38" spans="1:8" s="104" customFormat="1" ht="15.6" customHeight="1">
      <c r="A38" s="110">
        <v>5914650000166</v>
      </c>
      <c r="B38" s="111" t="s">
        <v>59</v>
      </c>
      <c r="C38" s="112">
        <v>1.0636867073E-2</v>
      </c>
      <c r="D38" s="113">
        <v>867282.6</v>
      </c>
      <c r="E38" s="114">
        <v>867282.6</v>
      </c>
      <c r="F38" s="115">
        <v>0</v>
      </c>
      <c r="G38" s="111"/>
      <c r="H38" s="169"/>
    </row>
    <row r="39" spans="1:8" s="104" customFormat="1" ht="15.6" customHeight="1">
      <c r="A39" s="110">
        <v>15139629000194</v>
      </c>
      <c r="B39" s="111" t="s">
        <v>29</v>
      </c>
      <c r="C39" s="112">
        <v>5.4181353959999998E-2</v>
      </c>
      <c r="D39" s="113">
        <v>4417705.4400000004</v>
      </c>
      <c r="E39" s="114">
        <v>4417705.4400000004</v>
      </c>
      <c r="F39" s="115">
        <v>0</v>
      </c>
      <c r="G39" s="111"/>
      <c r="H39" s="169"/>
    </row>
    <row r="40" spans="1:8" s="104" customFormat="1" ht="15.6" customHeight="1">
      <c r="A40" s="110">
        <v>7047251000170</v>
      </c>
      <c r="B40" s="111" t="s">
        <v>38</v>
      </c>
      <c r="C40" s="112">
        <v>3.5381915973E-2</v>
      </c>
      <c r="D40" s="113">
        <v>2884883.29</v>
      </c>
      <c r="E40" s="114">
        <v>2884883.29</v>
      </c>
      <c r="F40" s="115">
        <v>0</v>
      </c>
      <c r="G40" s="111"/>
      <c r="H40" s="169"/>
    </row>
    <row r="41" spans="1:8" s="104" customFormat="1" ht="15.6" customHeight="1">
      <c r="A41" s="110">
        <v>4368898000106</v>
      </c>
      <c r="B41" s="111" t="s">
        <v>21</v>
      </c>
      <c r="C41" s="112">
        <v>5.6295248589000001E-2</v>
      </c>
      <c r="D41" s="113">
        <v>4590062.96</v>
      </c>
      <c r="E41" s="114">
        <v>4590062.96</v>
      </c>
      <c r="F41" s="115">
        <v>0</v>
      </c>
      <c r="G41" s="111"/>
      <c r="H41" s="169"/>
    </row>
    <row r="42" spans="1:8" s="104" customFormat="1" ht="15.6" customHeight="1">
      <c r="A42" s="110">
        <v>8324196000181</v>
      </c>
      <c r="B42" s="111" t="s">
        <v>31</v>
      </c>
      <c r="C42" s="112">
        <v>1.3200860202E-2</v>
      </c>
      <c r="D42" s="113">
        <v>1076339.1399999999</v>
      </c>
      <c r="E42" s="114">
        <v>1076339.1399999999</v>
      </c>
      <c r="F42" s="115">
        <v>0</v>
      </c>
      <c r="G42" s="111"/>
      <c r="H42" s="169"/>
    </row>
    <row r="43" spans="1:8" s="104" customFormat="1" ht="15.6" customHeight="1">
      <c r="A43" s="110">
        <v>53859112000169</v>
      </c>
      <c r="B43" s="111" t="s">
        <v>45</v>
      </c>
      <c r="C43" s="112">
        <v>6.1696984949999997E-3</v>
      </c>
      <c r="D43" s="113">
        <v>503049.64</v>
      </c>
      <c r="E43" s="114">
        <v>503049.64</v>
      </c>
      <c r="F43" s="115">
        <v>0</v>
      </c>
      <c r="G43" s="111"/>
      <c r="H43" s="169"/>
    </row>
    <row r="44" spans="1:8" s="104" customFormat="1" ht="15.6" customHeight="1">
      <c r="A44" s="110">
        <v>33050196000188</v>
      </c>
      <c r="B44" s="111" t="s">
        <v>24</v>
      </c>
      <c r="C44" s="112">
        <v>6.1830929500999998E-2</v>
      </c>
      <c r="D44" s="113">
        <v>5041417.6399999997</v>
      </c>
      <c r="E44" s="114">
        <v>5041417.6399999997</v>
      </c>
      <c r="F44" s="115">
        <v>0</v>
      </c>
      <c r="G44" s="111"/>
      <c r="H44" s="169"/>
    </row>
    <row r="45" spans="1:8" s="104" customFormat="1" ht="15.6" customHeight="1">
      <c r="A45" s="110">
        <v>4172213000151</v>
      </c>
      <c r="B45" s="111" t="s">
        <v>53</v>
      </c>
      <c r="C45" s="112">
        <v>2.3331299834999999E-2</v>
      </c>
      <c r="D45" s="113">
        <v>1902329.91</v>
      </c>
      <c r="E45" s="114">
        <v>1902329.91</v>
      </c>
      <c r="F45" s="115">
        <v>0</v>
      </c>
      <c r="G45" s="111"/>
      <c r="H45" s="169"/>
    </row>
    <row r="46" spans="1:8" s="104" customFormat="1" ht="15.6" customHeight="1">
      <c r="A46" s="110">
        <v>23664303000104</v>
      </c>
      <c r="B46" s="111" t="s">
        <v>55</v>
      </c>
      <c r="C46" s="112">
        <v>9.0430183699999995E-4</v>
      </c>
      <c r="D46" s="113">
        <v>73732.73</v>
      </c>
      <c r="E46" s="114">
        <v>73732.73</v>
      </c>
      <c r="F46" s="115">
        <v>0</v>
      </c>
      <c r="G46" s="111"/>
      <c r="H46" s="169"/>
    </row>
    <row r="47" spans="1:8" s="104" customFormat="1" ht="15.6" customHeight="1">
      <c r="A47" s="110">
        <v>2328280000197</v>
      </c>
      <c r="B47" s="111" t="s">
        <v>46</v>
      </c>
      <c r="C47" s="112">
        <v>3.3382916898999998E-2</v>
      </c>
      <c r="D47" s="113">
        <v>2721893.84</v>
      </c>
      <c r="E47" s="114">
        <v>2721893.84</v>
      </c>
      <c r="F47" s="115">
        <v>0</v>
      </c>
      <c r="G47" s="111"/>
      <c r="H47" s="169"/>
    </row>
    <row r="48" spans="1:8" s="104" customFormat="1" ht="15.6" customHeight="1">
      <c r="A48" s="110">
        <v>4065033000170</v>
      </c>
      <c r="B48" s="111" t="s">
        <v>57</v>
      </c>
      <c r="C48" s="112">
        <v>3.9240324790000003E-3</v>
      </c>
      <c r="D48" s="113">
        <v>319948.07</v>
      </c>
      <c r="E48" s="114">
        <v>319948.07</v>
      </c>
      <c r="F48" s="115">
        <v>0</v>
      </c>
      <c r="G48" s="111"/>
      <c r="H48" s="169"/>
    </row>
    <row r="49" spans="1:8" s="104" customFormat="1" ht="15.6" customHeight="1">
      <c r="A49" s="110">
        <v>61695227000193</v>
      </c>
      <c r="B49" s="111" t="s">
        <v>18</v>
      </c>
      <c r="C49" s="112">
        <v>8.8426320441000003E-2</v>
      </c>
      <c r="D49" s="113">
        <v>7209886.9500000002</v>
      </c>
      <c r="E49" s="114">
        <v>7209886.9500000002</v>
      </c>
      <c r="F49" s="115">
        <v>0</v>
      </c>
      <c r="G49" s="111"/>
      <c r="H49" s="169"/>
    </row>
    <row r="50" spans="1:8" s="104" customFormat="1" ht="15.6" customHeight="1">
      <c r="A50" s="110">
        <v>19527639000158</v>
      </c>
      <c r="B50" s="111" t="s">
        <v>83</v>
      </c>
      <c r="C50" s="112">
        <v>4.1189527779999999E-3</v>
      </c>
      <c r="D50" s="113">
        <v>335841</v>
      </c>
      <c r="E50" s="114">
        <v>335841</v>
      </c>
      <c r="F50" s="115">
        <v>0</v>
      </c>
      <c r="G50" s="170"/>
      <c r="H50" s="169"/>
    </row>
    <row r="51" spans="1:8" s="104" customFormat="1" ht="15.6" customHeight="1">
      <c r="A51" s="110">
        <v>9095183000140</v>
      </c>
      <c r="B51" s="111" t="s">
        <v>54</v>
      </c>
      <c r="C51" s="112">
        <v>1.4202230763E-2</v>
      </c>
      <c r="D51" s="113">
        <v>1157986.42</v>
      </c>
      <c r="E51" s="114">
        <v>1157986.42</v>
      </c>
      <c r="F51" s="115">
        <v>0</v>
      </c>
      <c r="G51" s="111"/>
      <c r="H51" s="169"/>
    </row>
    <row r="52" spans="1:8" s="104" customFormat="1" ht="15.6" customHeight="1">
      <c r="A52" s="110">
        <v>13017462000163</v>
      </c>
      <c r="B52" s="111" t="s">
        <v>32</v>
      </c>
      <c r="C52" s="112">
        <v>7.6112237939999997E-3</v>
      </c>
      <c r="D52" s="113">
        <v>620585.17000000004</v>
      </c>
      <c r="E52" s="114">
        <v>620585.17000000004</v>
      </c>
      <c r="F52" s="115">
        <v>0</v>
      </c>
      <c r="G52" s="111"/>
      <c r="H52" s="169"/>
    </row>
    <row r="53" spans="1:8" s="104" customFormat="1" ht="15.6" customHeight="1">
      <c r="A53" s="110">
        <v>15413826000150</v>
      </c>
      <c r="B53" s="111" t="s">
        <v>43</v>
      </c>
      <c r="C53" s="112">
        <v>1.3734605057999999E-2</v>
      </c>
      <c r="D53" s="113">
        <v>1119858.31</v>
      </c>
      <c r="E53" s="114">
        <v>1119858.31</v>
      </c>
      <c r="F53" s="115">
        <v>0</v>
      </c>
      <c r="G53" s="111"/>
      <c r="H53" s="169"/>
    </row>
    <row r="54" spans="1:8" s="104" customFormat="1" ht="15.6" customHeight="1">
      <c r="A54" s="110">
        <v>28152650000171</v>
      </c>
      <c r="B54" s="111" t="s">
        <v>40</v>
      </c>
      <c r="C54" s="112">
        <v>1.9953806878999999E-2</v>
      </c>
      <c r="D54" s="113">
        <v>1626944.23</v>
      </c>
      <c r="E54" s="114">
        <v>1626944.23</v>
      </c>
      <c r="F54" s="115">
        <v>0</v>
      </c>
      <c r="G54" s="111"/>
      <c r="H54" s="169"/>
    </row>
    <row r="55" spans="1:8" s="104" customFormat="1" ht="15.6" customHeight="1">
      <c r="A55" s="110">
        <v>83855973000130</v>
      </c>
      <c r="B55" s="111" t="s">
        <v>60</v>
      </c>
      <c r="C55" s="112">
        <v>1.1409221159999999E-3</v>
      </c>
      <c r="D55" s="113">
        <v>93025.69</v>
      </c>
      <c r="E55" s="114">
        <v>93025.69</v>
      </c>
      <c r="F55" s="115">
        <v>0</v>
      </c>
      <c r="G55" s="111"/>
      <c r="H55" s="169"/>
    </row>
    <row r="56" spans="1:8" s="104" customFormat="1" ht="15.6" customHeight="1">
      <c r="A56" s="110">
        <v>60444437000146</v>
      </c>
      <c r="B56" s="111" t="s">
        <v>35</v>
      </c>
      <c r="C56" s="112">
        <v>7.5468117641000004E-2</v>
      </c>
      <c r="D56" s="113">
        <v>6153333.0099999998</v>
      </c>
      <c r="E56" s="114">
        <v>6153333.0099999998</v>
      </c>
      <c r="F56" s="115">
        <v>0</v>
      </c>
      <c r="G56" s="111"/>
      <c r="H56" s="169"/>
    </row>
    <row r="57" spans="1:8" s="104" customFormat="1" ht="15.6" customHeight="1">
      <c r="A57" s="110">
        <v>75805895000130</v>
      </c>
      <c r="B57" s="111" t="s">
        <v>48</v>
      </c>
      <c r="C57" s="112">
        <v>5.7615630499999995E-4</v>
      </c>
      <c r="D57" s="113">
        <v>46977.21</v>
      </c>
      <c r="E57" s="114">
        <v>46977.21</v>
      </c>
      <c r="F57" s="115">
        <v>0</v>
      </c>
      <c r="G57" s="111"/>
      <c r="H57" s="169"/>
    </row>
    <row r="58" spans="1:8" s="104" customFormat="1" ht="15.6" customHeight="1">
      <c r="A58" s="110">
        <v>1377555000110</v>
      </c>
      <c r="B58" s="111" t="s">
        <v>51</v>
      </c>
      <c r="C58" s="112">
        <v>3.4726370000000002E-4</v>
      </c>
      <c r="D58" s="113">
        <v>28314.33</v>
      </c>
      <c r="E58" s="114">
        <v>28314.33</v>
      </c>
      <c r="F58" s="115">
        <v>0</v>
      </c>
      <c r="G58" s="111"/>
      <c r="H58" s="169"/>
    </row>
    <row r="59" spans="1:8" s="104" customFormat="1" ht="15.6" customHeight="1">
      <c r="A59" s="110">
        <v>83647990000181</v>
      </c>
      <c r="B59" s="111" t="s">
        <v>67</v>
      </c>
      <c r="C59" s="112">
        <v>5.8282689400000005E-4</v>
      </c>
      <c r="D59" s="113">
        <v>47521.1</v>
      </c>
      <c r="E59" s="114">
        <v>47521.1</v>
      </c>
      <c r="F59" s="115">
        <v>0</v>
      </c>
      <c r="G59" s="111"/>
      <c r="H59" s="169"/>
    </row>
    <row r="60" spans="1:8" s="104" customFormat="1" ht="15.6" customHeight="1">
      <c r="A60" s="110">
        <v>95289500000100</v>
      </c>
      <c r="B60" s="111" t="s">
        <v>49</v>
      </c>
      <c r="C60" s="112">
        <v>4.0521009399999998E-4</v>
      </c>
      <c r="D60" s="113">
        <v>33039.019999999997</v>
      </c>
      <c r="E60" s="114">
        <v>33039.019999999997</v>
      </c>
      <c r="F60" s="115">
        <v>0</v>
      </c>
      <c r="G60" s="111"/>
      <c r="H60" s="169"/>
    </row>
    <row r="61" spans="1:8" s="104" customFormat="1" ht="15.6" customHeight="1">
      <c r="A61" s="110">
        <v>86531175000140</v>
      </c>
      <c r="B61" s="111" t="s">
        <v>109</v>
      </c>
      <c r="C61" s="112">
        <v>8.0187741000000004E-5</v>
      </c>
      <c r="D61" s="113">
        <v>6538.15</v>
      </c>
      <c r="E61" s="114">
        <v>6538.15</v>
      </c>
      <c r="F61" s="115">
        <v>0</v>
      </c>
      <c r="G61" s="111"/>
      <c r="H61" s="169"/>
    </row>
    <row r="62" spans="1:8" s="104" customFormat="1" ht="15.6" customHeight="1">
      <c r="A62" s="110">
        <v>88446034000155</v>
      </c>
      <c r="B62" s="111" t="s">
        <v>50</v>
      </c>
      <c r="C62" s="112">
        <v>3.7463348599999999E-4</v>
      </c>
      <c r="D62" s="113">
        <v>30545.94</v>
      </c>
      <c r="E62" s="114">
        <v>30545.94</v>
      </c>
      <c r="F62" s="115">
        <v>0</v>
      </c>
      <c r="G62" s="111"/>
      <c r="H62" s="169"/>
    </row>
    <row r="63" spans="1:8" s="104" customFormat="1" ht="15.6" customHeight="1">
      <c r="A63" s="110">
        <v>27485069000109</v>
      </c>
      <c r="B63" s="111" t="s">
        <v>33</v>
      </c>
      <c r="C63" s="112">
        <v>1.262685842E-3</v>
      </c>
      <c r="D63" s="113">
        <v>102953.76</v>
      </c>
      <c r="E63" s="114">
        <v>102953.76</v>
      </c>
      <c r="F63" s="115">
        <v>0</v>
      </c>
      <c r="G63" s="111"/>
      <c r="H63" s="169"/>
    </row>
    <row r="64" spans="1:8" s="104" customFormat="1" ht="15.6" customHeight="1">
      <c r="A64" s="110">
        <v>79850574000109</v>
      </c>
      <c r="B64" s="111" t="s">
        <v>129</v>
      </c>
      <c r="C64" s="112">
        <v>8.8262625999999995E-5</v>
      </c>
      <c r="D64" s="113">
        <v>7196.54</v>
      </c>
      <c r="E64" s="114">
        <v>7196.54</v>
      </c>
      <c r="F64" s="115">
        <v>0</v>
      </c>
      <c r="G64" s="111"/>
      <c r="H64" s="169"/>
    </row>
    <row r="65" spans="1:8" s="104" customFormat="1" ht="15.6" customHeight="1">
      <c r="A65" s="110">
        <v>91982348000187</v>
      </c>
      <c r="B65" s="111" t="s">
        <v>110</v>
      </c>
      <c r="C65" s="112">
        <v>2.0801189200000001E-4</v>
      </c>
      <c r="D65" s="113">
        <v>16960.36</v>
      </c>
      <c r="E65" s="114">
        <v>16960.36</v>
      </c>
      <c r="F65" s="115">
        <v>0</v>
      </c>
      <c r="G65" s="111"/>
      <c r="H65" s="169"/>
    </row>
    <row r="66" spans="1:8" s="104" customFormat="1" ht="15.6" customHeight="1">
      <c r="A66" s="110">
        <v>97578090000134</v>
      </c>
      <c r="B66" s="111" t="s">
        <v>130</v>
      </c>
      <c r="C66" s="112">
        <v>1.13813695E-4</v>
      </c>
      <c r="D66" s="113">
        <v>9279.86</v>
      </c>
      <c r="E66" s="114">
        <v>9279.86</v>
      </c>
      <c r="F66" s="115">
        <v>0</v>
      </c>
      <c r="G66" s="111"/>
      <c r="H66" s="169"/>
    </row>
    <row r="67" spans="1:8" s="104" customFormat="1" ht="15.6" customHeight="1">
      <c r="A67" s="110">
        <v>13255658000196</v>
      </c>
      <c r="B67" s="111" t="s">
        <v>68</v>
      </c>
      <c r="C67" s="112">
        <v>1.048372034E-3</v>
      </c>
      <c r="D67" s="113">
        <v>85479.57</v>
      </c>
      <c r="E67" s="114">
        <v>85479.57</v>
      </c>
      <c r="F67" s="115">
        <v>0</v>
      </c>
      <c r="G67" s="111"/>
      <c r="H67" s="169"/>
    </row>
    <row r="68" spans="1:8" s="104" customFormat="1" ht="15.6" customHeight="1">
      <c r="A68" s="110">
        <v>89889604000144</v>
      </c>
      <c r="B68" s="111" t="s">
        <v>131</v>
      </c>
      <c r="C68" s="112">
        <v>2.2111881600000001E-4</v>
      </c>
      <c r="D68" s="113">
        <v>18029.04</v>
      </c>
      <c r="E68" s="114">
        <v>18029.04</v>
      </c>
      <c r="F68" s="115">
        <v>0</v>
      </c>
      <c r="G68" s="111"/>
      <c r="H68" s="169"/>
    </row>
    <row r="69" spans="1:8" s="104" customFormat="1" ht="15.6" customHeight="1">
      <c r="A69" s="110">
        <v>50235449000107</v>
      </c>
      <c r="B69" s="111" t="s">
        <v>132</v>
      </c>
      <c r="C69" s="112">
        <v>1.4128343700000001E-4</v>
      </c>
      <c r="D69" s="113">
        <v>11519.62</v>
      </c>
      <c r="E69" s="114">
        <v>11519.62</v>
      </c>
      <c r="F69" s="115">
        <v>0</v>
      </c>
      <c r="G69" s="111"/>
      <c r="H69" s="169"/>
    </row>
    <row r="70" spans="1:8" s="104" customFormat="1" ht="15.6" customHeight="1">
      <c r="A70" s="110">
        <v>49606312000132</v>
      </c>
      <c r="B70" s="111" t="s">
        <v>69</v>
      </c>
      <c r="C70" s="112">
        <v>6.1044000900000004E-4</v>
      </c>
      <c r="D70" s="113">
        <v>49772.55</v>
      </c>
      <c r="E70" s="114">
        <v>49772.55</v>
      </c>
      <c r="F70" s="115">
        <v>0</v>
      </c>
      <c r="G70" s="111"/>
      <c r="H70" s="169"/>
    </row>
    <row r="71" spans="1:8" s="104" customFormat="1" ht="15.6" customHeight="1">
      <c r="A71" s="110">
        <v>53176038000186</v>
      </c>
      <c r="B71" s="111" t="s">
        <v>133</v>
      </c>
      <c r="C71" s="112">
        <v>9.0113351999999999E-5</v>
      </c>
      <c r="D71" s="113">
        <v>7347.44</v>
      </c>
      <c r="E71" s="114">
        <v>7347.44</v>
      </c>
      <c r="F71" s="115">
        <v>0</v>
      </c>
      <c r="G71" s="111"/>
      <c r="H71" s="169"/>
    </row>
    <row r="72" spans="1:8" s="104" customFormat="1" ht="15.6" customHeight="1">
      <c r="A72" s="110">
        <v>44560381000139</v>
      </c>
      <c r="B72" s="111" t="s">
        <v>105</v>
      </c>
      <c r="C72" s="112">
        <v>3.4824572999999998E-5</v>
      </c>
      <c r="D72" s="113">
        <v>2839.44</v>
      </c>
      <c r="E72" s="114">
        <v>2839.44</v>
      </c>
      <c r="F72" s="115">
        <v>0</v>
      </c>
      <c r="G72" s="111"/>
      <c r="H72" s="169"/>
    </row>
    <row r="73" spans="1:8" s="104" customFormat="1" ht="15.6" customHeight="1">
      <c r="A73" s="110">
        <v>49313653000110</v>
      </c>
      <c r="B73" s="111" t="s">
        <v>70</v>
      </c>
      <c r="C73" s="112">
        <v>2.42198829E-4</v>
      </c>
      <c r="D73" s="113">
        <v>19747.810000000001</v>
      </c>
      <c r="E73" s="114">
        <v>19747.810000000001</v>
      </c>
      <c r="F73" s="115">
        <v>0</v>
      </c>
      <c r="G73" s="111"/>
      <c r="H73" s="169"/>
    </row>
    <row r="74" spans="1:8" s="104" customFormat="1" ht="15.6" customHeight="1">
      <c r="A74" s="110">
        <v>85665990000130</v>
      </c>
      <c r="B74" s="111" t="s">
        <v>134</v>
      </c>
      <c r="C74" s="112">
        <v>7.4256216000000006E-5</v>
      </c>
      <c r="D74" s="113">
        <v>6054.52</v>
      </c>
      <c r="E74" s="114">
        <v>6054.52</v>
      </c>
      <c r="F74" s="115">
        <v>0</v>
      </c>
      <c r="G74" s="111"/>
      <c r="H74" s="169"/>
    </row>
    <row r="75" spans="1:8" s="104" customFormat="1" ht="15.6" customHeight="1">
      <c r="A75" s="110">
        <v>78274610000170</v>
      </c>
      <c r="B75" s="111" t="s">
        <v>135</v>
      </c>
      <c r="C75" s="112">
        <v>1.9906401399999999E-4</v>
      </c>
      <c r="D75" s="113">
        <v>16230.79</v>
      </c>
      <c r="E75" s="114">
        <v>16230.79</v>
      </c>
      <c r="F75" s="115">
        <v>0</v>
      </c>
      <c r="G75" s="111"/>
      <c r="H75" s="169"/>
    </row>
    <row r="76" spans="1:8" s="104" customFormat="1" ht="15.6" customHeight="1">
      <c r="A76" s="110">
        <v>86433042000131</v>
      </c>
      <c r="B76" s="111" t="s">
        <v>71</v>
      </c>
      <c r="C76" s="112">
        <v>4.5404843500000002E-4</v>
      </c>
      <c r="D76" s="113">
        <v>37021.08</v>
      </c>
      <c r="E76" s="114">
        <v>37021.08</v>
      </c>
      <c r="F76" s="115">
        <v>0</v>
      </c>
      <c r="G76" s="111"/>
      <c r="H76" s="169"/>
    </row>
    <row r="77" spans="1:8" s="104" customFormat="1" ht="15.6" customHeight="1">
      <c r="A77" s="110">
        <v>86439510000185</v>
      </c>
      <c r="B77" s="111" t="s">
        <v>136</v>
      </c>
      <c r="C77" s="112">
        <v>1.8174592000000001E-4</v>
      </c>
      <c r="D77" s="113">
        <v>14818.75</v>
      </c>
      <c r="E77" s="114">
        <v>14818.75</v>
      </c>
      <c r="F77" s="115">
        <v>0</v>
      </c>
      <c r="G77" s="111"/>
      <c r="H77" s="169"/>
    </row>
    <row r="78" spans="1:8" s="104" customFormat="1" ht="15.6" customHeight="1">
      <c r="A78" s="110">
        <v>1229747000189</v>
      </c>
      <c r="B78" s="111" t="s">
        <v>137</v>
      </c>
      <c r="C78" s="112">
        <v>7.7792957000000001E-5</v>
      </c>
      <c r="D78" s="113">
        <v>6342.89</v>
      </c>
      <c r="E78" s="114">
        <v>6342.89</v>
      </c>
      <c r="F78" s="115">
        <v>0</v>
      </c>
      <c r="G78" s="111"/>
      <c r="H78" s="169"/>
    </row>
    <row r="79" spans="1:8" s="104" customFormat="1" ht="15.6" customHeight="1">
      <c r="A79" s="110">
        <v>86449170000173</v>
      </c>
      <c r="B79" s="111" t="s">
        <v>138</v>
      </c>
      <c r="C79" s="112">
        <v>9.0314736999999999E-5</v>
      </c>
      <c r="D79" s="113">
        <v>7363.86</v>
      </c>
      <c r="E79" s="114">
        <v>7363.86</v>
      </c>
      <c r="F79" s="115">
        <v>0</v>
      </c>
      <c r="G79" s="111"/>
      <c r="H79" s="169"/>
    </row>
    <row r="80" spans="1:8" s="104" customFormat="1" ht="15.6" customHeight="1">
      <c r="A80" s="110">
        <v>75568154000183</v>
      </c>
      <c r="B80" s="111" t="s">
        <v>139</v>
      </c>
      <c r="C80" s="112">
        <v>5.2712847999999999E-5</v>
      </c>
      <c r="D80" s="113">
        <v>4297.97</v>
      </c>
      <c r="E80" s="114">
        <v>4297.97</v>
      </c>
      <c r="F80" s="115">
        <v>0</v>
      </c>
      <c r="G80" s="111"/>
      <c r="H80" s="169"/>
    </row>
    <row r="81" spans="1:8" s="104" customFormat="1" ht="15.6" customHeight="1">
      <c r="A81" s="110">
        <v>86448057000173</v>
      </c>
      <c r="B81" s="111" t="s">
        <v>140</v>
      </c>
      <c r="C81" s="112">
        <v>1.3236339900000001E-4</v>
      </c>
      <c r="D81" s="113">
        <v>10792.32</v>
      </c>
      <c r="E81" s="114">
        <v>10792.32</v>
      </c>
      <c r="F81" s="115">
        <v>0</v>
      </c>
      <c r="G81" s="111"/>
      <c r="H81" s="169"/>
    </row>
    <row r="82" spans="1:8" s="104" customFormat="1" ht="15.6" customHeight="1">
      <c r="A82" s="110">
        <v>87656989000174</v>
      </c>
      <c r="B82" s="111" t="s">
        <v>64</v>
      </c>
      <c r="C82" s="112">
        <v>2.9045595000000001E-4</v>
      </c>
      <c r="D82" s="113">
        <v>23682.48</v>
      </c>
      <c r="E82" s="114">
        <v>23682.48</v>
      </c>
      <c r="F82" s="115">
        <v>0</v>
      </c>
      <c r="G82" s="111"/>
      <c r="H82" s="169"/>
    </row>
    <row r="83" spans="1:8" s="104" customFormat="1" ht="15.6" customHeight="1">
      <c r="A83" s="110">
        <v>97081434000103</v>
      </c>
      <c r="B83" s="111" t="s">
        <v>141</v>
      </c>
      <c r="C83" s="112">
        <v>4.0460385500000001E-4</v>
      </c>
      <c r="D83" s="113">
        <v>32989.589999999997</v>
      </c>
      <c r="E83" s="114">
        <v>32989.589999999997</v>
      </c>
      <c r="F83" s="115">
        <v>0</v>
      </c>
      <c r="G83" s="111"/>
      <c r="H83" s="169"/>
    </row>
    <row r="84" spans="1:8" s="104" customFormat="1" ht="15.6" customHeight="1">
      <c r="A84" s="110">
        <v>97839922000129</v>
      </c>
      <c r="B84" s="111" t="s">
        <v>62</v>
      </c>
      <c r="C84" s="112">
        <v>3.3540997200000002E-4</v>
      </c>
      <c r="D84" s="113">
        <v>27347.83</v>
      </c>
      <c r="E84" s="114">
        <v>27347.83</v>
      </c>
      <c r="F84" s="115">
        <v>0</v>
      </c>
      <c r="G84" s="111"/>
      <c r="H84" s="169"/>
    </row>
    <row r="85" spans="1:8" s="104" customFormat="1" ht="15.6" customHeight="1">
      <c r="A85" s="110">
        <v>9257558000121</v>
      </c>
      <c r="B85" s="111" t="s">
        <v>72</v>
      </c>
      <c r="C85" s="112">
        <v>9.9574749199999994E-4</v>
      </c>
      <c r="D85" s="113">
        <v>81188.800000000003</v>
      </c>
      <c r="E85" s="114">
        <v>81188.800000000003</v>
      </c>
      <c r="F85" s="115">
        <v>0</v>
      </c>
      <c r="G85" s="111"/>
      <c r="H85" s="169"/>
    </row>
    <row r="86" spans="1:8" s="104" customFormat="1" ht="15.6" customHeight="1">
      <c r="A86" s="110">
        <v>95824322000161</v>
      </c>
      <c r="B86" s="111" t="s">
        <v>73</v>
      </c>
      <c r="C86" s="112">
        <v>2.3569871800000001E-4</v>
      </c>
      <c r="D86" s="113">
        <v>19217.82</v>
      </c>
      <c r="E86" s="114">
        <v>19217.82</v>
      </c>
      <c r="F86" s="115">
        <v>0</v>
      </c>
      <c r="G86" s="111"/>
      <c r="H86" s="169"/>
    </row>
    <row r="87" spans="1:8" s="104" customFormat="1" ht="15.6" customHeight="1">
      <c r="A87" s="110">
        <v>90660754000160</v>
      </c>
      <c r="B87" s="111" t="s">
        <v>63</v>
      </c>
      <c r="C87" s="112">
        <v>1.071466996E-3</v>
      </c>
      <c r="D87" s="113">
        <v>87362.63</v>
      </c>
      <c r="E87" s="114">
        <v>87362.63</v>
      </c>
      <c r="F87" s="115">
        <v>0</v>
      </c>
      <c r="G87" s="111"/>
      <c r="H87" s="169"/>
    </row>
    <row r="88" spans="1:8" s="104" customFormat="1" ht="15.6" customHeight="1">
      <c r="A88" s="110">
        <v>91950261000128</v>
      </c>
      <c r="B88" s="111" t="s">
        <v>65</v>
      </c>
      <c r="C88" s="112">
        <v>3.1205095300000001E-4</v>
      </c>
      <c r="D88" s="113">
        <v>25443.24</v>
      </c>
      <c r="E88" s="114">
        <v>25443.24</v>
      </c>
      <c r="F88" s="115">
        <v>0</v>
      </c>
      <c r="G88" s="111"/>
      <c r="H88" s="169"/>
    </row>
    <row r="89" spans="1:8" s="104" customFormat="1" ht="15.6" customHeight="1">
      <c r="A89" s="110">
        <v>89435598000155</v>
      </c>
      <c r="B89" s="111" t="s">
        <v>142</v>
      </c>
      <c r="C89" s="112">
        <v>2.5224034099999998E-4</v>
      </c>
      <c r="D89" s="113">
        <v>20566.55</v>
      </c>
      <c r="E89" s="114">
        <v>20566.55</v>
      </c>
      <c r="F89" s="115">
        <v>0</v>
      </c>
      <c r="G89" s="111"/>
      <c r="H89" s="169"/>
    </row>
    <row r="90" spans="1:8" s="104" customFormat="1" ht="15.6" customHeight="1">
      <c r="A90" s="110">
        <v>97505838000179</v>
      </c>
      <c r="B90" s="111" t="s">
        <v>143</v>
      </c>
      <c r="C90" s="112">
        <v>1.89035135E-4</v>
      </c>
      <c r="D90" s="113">
        <v>15413.08</v>
      </c>
      <c r="E90" s="114">
        <v>15413.08</v>
      </c>
      <c r="F90" s="115">
        <v>0</v>
      </c>
      <c r="G90" s="111"/>
      <c r="H90" s="169"/>
    </row>
    <row r="91" spans="1:8" s="104" customFormat="1" ht="15.6" customHeight="1">
      <c r="A91" s="110">
        <v>98042963000152</v>
      </c>
      <c r="B91" s="111" t="s">
        <v>144</v>
      </c>
      <c r="C91" s="112">
        <v>1.42093145E-4</v>
      </c>
      <c r="D91" s="113">
        <v>11585.64</v>
      </c>
      <c r="E91" s="114">
        <v>11585.64</v>
      </c>
      <c r="F91" s="115">
        <v>0</v>
      </c>
      <c r="G91" s="111"/>
      <c r="H91" s="169"/>
    </row>
    <row r="92" spans="1:8" s="104" customFormat="1" ht="15.6" customHeight="1">
      <c r="A92" s="110">
        <v>55188502000180</v>
      </c>
      <c r="B92" s="111" t="s">
        <v>145</v>
      </c>
      <c r="C92" s="112">
        <v>6.6084318999999999E-5</v>
      </c>
      <c r="D92" s="113">
        <v>5388.22</v>
      </c>
      <c r="E92" s="114">
        <v>5388.22</v>
      </c>
      <c r="F92" s="115">
        <v>0</v>
      </c>
      <c r="G92" s="111"/>
      <c r="H92" s="169"/>
    </row>
    <row r="93" spans="1:8" s="104" customFormat="1" ht="15.6" customHeight="1">
      <c r="A93" s="110">
        <v>86444163000189</v>
      </c>
      <c r="B93" s="111" t="s">
        <v>146</v>
      </c>
      <c r="C93" s="112">
        <v>4.6744970899999998E-4</v>
      </c>
      <c r="D93" s="113">
        <v>38113.760000000002</v>
      </c>
      <c r="E93" s="114">
        <v>38113.760000000002</v>
      </c>
      <c r="F93" s="115">
        <v>0</v>
      </c>
      <c r="G93" s="111"/>
      <c r="H93" s="169"/>
    </row>
    <row r="94" spans="1:8" s="104" customFormat="1" ht="15.6" customHeight="1">
      <c r="A94" s="110">
        <v>11615872000180</v>
      </c>
      <c r="B94" s="111" t="s">
        <v>147</v>
      </c>
      <c r="C94" s="112">
        <v>2.2535574E-5</v>
      </c>
      <c r="D94" s="113">
        <v>1837.45</v>
      </c>
      <c r="E94" s="114">
        <v>1837.45</v>
      </c>
      <c r="F94" s="115">
        <v>0</v>
      </c>
      <c r="G94" s="111"/>
      <c r="H94" s="169"/>
    </row>
    <row r="95" spans="1:8" s="104" customFormat="1" ht="15.6" customHeight="1">
      <c r="A95" s="110">
        <v>11810343000138</v>
      </c>
      <c r="B95" s="111" t="s">
        <v>84</v>
      </c>
      <c r="C95" s="112">
        <v>7.6151096000000006E-5</v>
      </c>
      <c r="D95" s="113">
        <v>6209.02</v>
      </c>
      <c r="E95" s="114">
        <v>6209.02</v>
      </c>
      <c r="F95" s="115">
        <v>0</v>
      </c>
      <c r="G95" s="111"/>
      <c r="H95" s="169"/>
    </row>
    <row r="96" spans="1:8" s="104" customFormat="1" ht="15.6" customHeight="1">
      <c r="A96" s="110">
        <v>78829843000192</v>
      </c>
      <c r="B96" s="111" t="s">
        <v>85</v>
      </c>
      <c r="C96" s="112">
        <v>1.5056012899999999E-4</v>
      </c>
      <c r="D96" s="113">
        <v>12276</v>
      </c>
      <c r="E96" s="114">
        <v>12276</v>
      </c>
      <c r="F96" s="115">
        <v>0</v>
      </c>
      <c r="G96" s="111"/>
      <c r="H96" s="169"/>
    </row>
    <row r="97" spans="1:8" s="104" customFormat="1" ht="15.6" customHeight="1">
      <c r="A97" s="110">
        <v>52777034000190</v>
      </c>
      <c r="B97" s="111" t="s">
        <v>74</v>
      </c>
      <c r="C97" s="112">
        <v>3.93395E-4</v>
      </c>
      <c r="D97" s="113">
        <v>32075.67</v>
      </c>
      <c r="E97" s="114">
        <v>32075.67</v>
      </c>
      <c r="F97" s="115">
        <v>0</v>
      </c>
      <c r="G97" s="111"/>
      <c r="H97" s="169"/>
    </row>
  </sheetData>
  <autoFilter ref="A17:H93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CD406-D934-499C-A486-AA7C211F1D9D}">
  <sheetPr>
    <pageSetUpPr fitToPage="1"/>
  </sheetPr>
  <dimension ref="A1:H97"/>
  <sheetViews>
    <sheetView showGridLines="0" topLeftCell="A3" zoomScale="90" zoomScaleNormal="90" workbookViewId="0">
      <selection activeCell="G8" sqref="G8:G9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8" width="3.125" style="119" customWidth="1"/>
    <col min="9" max="16384" width="8" style="116"/>
  </cols>
  <sheetData>
    <row r="1" spans="1:8" s="63" customFormat="1" ht="14.25"/>
    <row r="2" spans="1:8" s="65" customFormat="1" ht="21" customHeight="1">
      <c r="A2" s="63"/>
      <c r="B2" s="64" t="s">
        <v>86</v>
      </c>
      <c r="F2" s="66"/>
    </row>
    <row r="3" spans="1:8" s="65" customFormat="1" ht="18.600000000000001" customHeight="1">
      <c r="A3" s="63"/>
      <c r="B3" s="64" t="s">
        <v>87</v>
      </c>
    </row>
    <row r="4" spans="1:8" s="65" customFormat="1" ht="15" customHeight="1">
      <c r="F4" s="67"/>
      <c r="G4" s="67"/>
      <c r="H4" s="67"/>
    </row>
    <row r="5" spans="1:8" s="65" customFormat="1" ht="16.5" customHeight="1">
      <c r="A5" s="68"/>
      <c r="B5" s="69" t="s">
        <v>150</v>
      </c>
      <c r="C5" s="68"/>
      <c r="D5" s="68"/>
      <c r="E5" s="68"/>
      <c r="F5" s="68"/>
      <c r="G5" s="68"/>
      <c r="H5" s="70"/>
    </row>
    <row r="6" spans="1:8" s="65" customFormat="1" ht="14.25">
      <c r="C6" s="71"/>
      <c r="D6" s="72" t="s">
        <v>25</v>
      </c>
      <c r="E6" s="72"/>
      <c r="F6" s="73"/>
      <c r="G6" s="74"/>
      <c r="H6" s="75"/>
    </row>
    <row r="7" spans="1:8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  <c r="H7" s="80"/>
    </row>
    <row r="8" spans="1:8" s="76" customFormat="1" ht="15" customHeight="1">
      <c r="C8" s="81" t="s">
        <v>91</v>
      </c>
      <c r="D8" s="81">
        <v>92122205.269999996</v>
      </c>
      <c r="E8" s="82">
        <v>1</v>
      </c>
      <c r="F8" s="83">
        <v>78</v>
      </c>
      <c r="G8" s="79"/>
      <c r="H8" s="80"/>
    </row>
    <row r="9" spans="1:8" s="76" customFormat="1" ht="15" customHeight="1">
      <c r="B9" s="130"/>
      <c r="C9" s="131" t="s">
        <v>92</v>
      </c>
      <c r="D9" s="132"/>
      <c r="E9" s="84" t="s">
        <v>16</v>
      </c>
      <c r="F9" s="84" t="s">
        <v>16</v>
      </c>
      <c r="G9" s="79"/>
      <c r="H9" s="80"/>
    </row>
    <row r="10" spans="1:8" s="76" customFormat="1" ht="15" customHeight="1">
      <c r="B10" s="168"/>
      <c r="C10" s="85" t="s">
        <v>93</v>
      </c>
      <c r="D10" s="86">
        <v>4431140.3699999973</v>
      </c>
      <c r="E10" s="87" t="s">
        <v>16</v>
      </c>
      <c r="F10" s="87" t="s">
        <v>16</v>
      </c>
      <c r="G10" s="133"/>
      <c r="H10" s="80"/>
    </row>
    <row r="11" spans="1:8" s="76" customFormat="1" ht="15" customHeight="1">
      <c r="B11" s="134"/>
      <c r="C11" s="85" t="s">
        <v>94</v>
      </c>
      <c r="D11" s="86">
        <v>87689823.299999952</v>
      </c>
      <c r="E11" s="87" t="s">
        <v>16</v>
      </c>
      <c r="F11" s="87" t="s">
        <v>16</v>
      </c>
      <c r="G11" s="88"/>
      <c r="H11" s="80"/>
    </row>
    <row r="12" spans="1:8" s="76" customFormat="1" ht="15" customHeight="1">
      <c r="B12" s="134"/>
      <c r="C12" s="89" t="s">
        <v>95</v>
      </c>
      <c r="D12" s="90">
        <v>15369155.910000002</v>
      </c>
      <c r="E12" s="91" t="s">
        <v>16</v>
      </c>
      <c r="F12" s="92" t="s">
        <v>16</v>
      </c>
      <c r="G12" s="88"/>
      <c r="H12" s="80"/>
    </row>
    <row r="13" spans="1:8" s="76" customFormat="1" ht="15" customHeight="1">
      <c r="B13" s="93"/>
      <c r="C13" s="89" t="s">
        <v>96</v>
      </c>
      <c r="D13" s="90">
        <v>107490119.58</v>
      </c>
      <c r="E13" s="91">
        <v>1.1668209555444136</v>
      </c>
      <c r="F13" s="92" t="s">
        <v>16</v>
      </c>
      <c r="G13" s="94"/>
      <c r="H13" s="94"/>
    </row>
    <row r="14" spans="1:8" s="76" customFormat="1" ht="15" customHeight="1">
      <c r="B14" s="95"/>
      <c r="C14" s="96" t="s">
        <v>97</v>
      </c>
      <c r="D14" s="97">
        <v>0</v>
      </c>
      <c r="E14" s="98">
        <v>0</v>
      </c>
      <c r="F14" s="99" t="s">
        <v>16</v>
      </c>
      <c r="G14" s="88"/>
      <c r="H14" s="80"/>
    </row>
    <row r="15" spans="1:8" s="76" customFormat="1" ht="13.5">
      <c r="A15" s="100"/>
      <c r="B15" s="100"/>
      <c r="G15" s="79"/>
      <c r="H15" s="80"/>
    </row>
    <row r="16" spans="1:8" s="76" customFormat="1" ht="15" customHeight="1">
      <c r="A16" s="101"/>
      <c r="B16" s="101"/>
      <c r="C16" s="102">
        <f>SUBTOTAL(9,C19:C1048576)</f>
        <v>1.0000453301109999</v>
      </c>
      <c r="D16" s="101">
        <f>SUBTOTAL(9,D19:D1048576)</f>
        <v>92154280.939999998</v>
      </c>
      <c r="E16" s="101">
        <f>SUBTOTAL(9,E19:E1048576)</f>
        <v>92154280.939999998</v>
      </c>
      <c r="F16" s="101">
        <f>SUBTOTAL(9,F19:F1048576)</f>
        <v>0</v>
      </c>
      <c r="G16" s="101">
        <f>E16-D13</f>
        <v>-15335838.640000001</v>
      </c>
      <c r="H16" s="80"/>
    </row>
    <row r="17" spans="1:8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  <c r="H17" s="120"/>
    </row>
    <row r="18" spans="1:8" s="104" customFormat="1" ht="15.6" customHeight="1">
      <c r="A18" s="105">
        <v>3034433000156</v>
      </c>
      <c r="B18" s="106" t="s">
        <v>66</v>
      </c>
      <c r="C18" s="107">
        <v>0</v>
      </c>
      <c r="D18" s="108">
        <f>SUM(D19:D1048576)</f>
        <v>92154280.939999998</v>
      </c>
      <c r="E18" s="108">
        <f>SUM(E19:E1048576)</f>
        <v>92154280.939999998</v>
      </c>
      <c r="F18" s="109">
        <f>SUM(F19:F1048576)</f>
        <v>0</v>
      </c>
      <c r="G18" s="106"/>
      <c r="H18" s="169"/>
    </row>
    <row r="19" spans="1:8" s="104" customFormat="1" ht="15.6" customHeight="1">
      <c r="A19" s="110">
        <v>2016440000162</v>
      </c>
      <c r="B19" s="111" t="s">
        <v>30</v>
      </c>
      <c r="C19" s="112">
        <f t="shared" ref="C19:C50" si="0">ROUND(D19/SUM($D$19:$D$1048576),12)</f>
        <v>3.9473501858999997E-2</v>
      </c>
      <c r="D19" s="113">
        <v>3637652.18</v>
      </c>
      <c r="E19" s="114">
        <f t="shared" ref="E19:E50" si="1">IF($D$14&gt;0,ROUND(D19-ROUND((C19*$D$14),2),2),D19)</f>
        <v>3637652.18</v>
      </c>
      <c r="F19" s="115">
        <f t="shared" ref="F19:F50" si="2">ROUND(E19-D19,2)</f>
        <v>0</v>
      </c>
      <c r="G19" s="111"/>
      <c r="H19" s="169"/>
    </row>
    <row r="20" spans="1:8" s="104" customFormat="1" ht="15.6" customHeight="1">
      <c r="A20" s="110">
        <v>2341467000120</v>
      </c>
      <c r="B20" s="111" t="s">
        <v>56</v>
      </c>
      <c r="C20" s="112">
        <f t="shared" si="0"/>
        <v>1.7362604468E-2</v>
      </c>
      <c r="D20" s="113">
        <v>1600038.33</v>
      </c>
      <c r="E20" s="114">
        <f t="shared" si="1"/>
        <v>1600038.33</v>
      </c>
      <c r="F20" s="115">
        <f t="shared" si="2"/>
        <v>0</v>
      </c>
      <c r="G20" s="111"/>
      <c r="H20" s="169"/>
    </row>
    <row r="21" spans="1:8" s="104" customFormat="1" ht="15.6" customHeight="1">
      <c r="A21" s="110">
        <v>33050071000158</v>
      </c>
      <c r="B21" s="111" t="s">
        <v>36</v>
      </c>
      <c r="C21" s="112">
        <f t="shared" si="0"/>
        <v>3.2153157398000003E-2</v>
      </c>
      <c r="D21" s="113">
        <v>2963051.1</v>
      </c>
      <c r="E21" s="114">
        <f t="shared" si="1"/>
        <v>2963051.1</v>
      </c>
      <c r="F21" s="115">
        <f t="shared" si="2"/>
        <v>0</v>
      </c>
      <c r="G21" s="111"/>
      <c r="H21" s="169"/>
    </row>
    <row r="22" spans="1:8" s="104" customFormat="1" ht="15.6" customHeight="1">
      <c r="A22" s="110">
        <v>2302100000106</v>
      </c>
      <c r="B22" s="111" t="s">
        <v>39</v>
      </c>
      <c r="C22" s="112">
        <f t="shared" si="0"/>
        <v>2.2418208453999999E-2</v>
      </c>
      <c r="D22" s="113">
        <v>2065933.88</v>
      </c>
      <c r="E22" s="114">
        <f t="shared" si="1"/>
        <v>2065933.88</v>
      </c>
      <c r="F22" s="115">
        <f t="shared" si="2"/>
        <v>0</v>
      </c>
      <c r="G22" s="111"/>
      <c r="H22" s="169"/>
    </row>
    <row r="23" spans="1:8" s="104" customFormat="1" ht="15.6" customHeight="1">
      <c r="A23" s="110">
        <v>7282377000120</v>
      </c>
      <c r="B23" s="111" t="s">
        <v>58</v>
      </c>
      <c r="C23" s="112">
        <f t="shared" si="0"/>
        <v>9.1209680269999996E-3</v>
      </c>
      <c r="D23" s="113">
        <v>840536.25</v>
      </c>
      <c r="E23" s="114">
        <f t="shared" si="1"/>
        <v>840536.25</v>
      </c>
      <c r="F23" s="115">
        <f t="shared" si="2"/>
        <v>0</v>
      </c>
      <c r="G23" s="111"/>
      <c r="H23" s="169"/>
    </row>
    <row r="24" spans="1:8" s="104" customFormat="1" ht="15.6" customHeight="1">
      <c r="A24" s="110">
        <v>5965546000109</v>
      </c>
      <c r="B24" s="111" t="s">
        <v>20</v>
      </c>
      <c r="C24" s="112">
        <f t="shared" si="0"/>
        <v>4.2120392679999997E-3</v>
      </c>
      <c r="D24" s="113">
        <v>388157.45</v>
      </c>
      <c r="E24" s="114">
        <f t="shared" si="1"/>
        <v>388157.45</v>
      </c>
      <c r="F24" s="115">
        <f t="shared" si="2"/>
        <v>0</v>
      </c>
      <c r="G24" s="111"/>
      <c r="H24" s="169"/>
    </row>
    <row r="25" spans="1:8" s="104" customFormat="1" ht="15.6" customHeight="1">
      <c r="A25" s="110">
        <v>12272084000100</v>
      </c>
      <c r="B25" s="111" t="s">
        <v>19</v>
      </c>
      <c r="C25" s="112">
        <f t="shared" si="0"/>
        <v>1.1014620804E-2</v>
      </c>
      <c r="D25" s="113">
        <v>1015044.46</v>
      </c>
      <c r="E25" s="114">
        <f t="shared" si="1"/>
        <v>1015044.46</v>
      </c>
      <c r="F25" s="115">
        <f t="shared" si="2"/>
        <v>0</v>
      </c>
      <c r="G25" s="111"/>
      <c r="H25" s="169"/>
    </row>
    <row r="26" spans="1:8" s="104" customFormat="1" ht="15.6" customHeight="1">
      <c r="A26" s="110">
        <v>7522669000192</v>
      </c>
      <c r="B26" s="111" t="s">
        <v>34</v>
      </c>
      <c r="C26" s="112">
        <f t="shared" si="0"/>
        <v>5.2942924736999998E-2</v>
      </c>
      <c r="D26" s="113">
        <v>4878917.16</v>
      </c>
      <c r="E26" s="114">
        <f t="shared" si="1"/>
        <v>4878917.16</v>
      </c>
      <c r="F26" s="115">
        <f t="shared" si="2"/>
        <v>0</v>
      </c>
      <c r="G26" s="111"/>
      <c r="H26" s="169"/>
    </row>
    <row r="27" spans="1:8" s="104" customFormat="1" ht="15.6" customHeight="1">
      <c r="A27" s="110">
        <v>8467115000100</v>
      </c>
      <c r="B27" s="111" t="s">
        <v>47</v>
      </c>
      <c r="C27" s="112">
        <f t="shared" si="0"/>
        <v>2.3424088257E-2</v>
      </c>
      <c r="D27" s="113">
        <v>2158630.0099999998</v>
      </c>
      <c r="E27" s="114">
        <f t="shared" si="1"/>
        <v>2158630.0099999998</v>
      </c>
      <c r="F27" s="115">
        <f t="shared" si="2"/>
        <v>0</v>
      </c>
      <c r="G27" s="111"/>
      <c r="H27" s="169"/>
    </row>
    <row r="28" spans="1:8" s="104" customFormat="1" ht="15.6" customHeight="1">
      <c r="A28" s="110">
        <v>8336783000190</v>
      </c>
      <c r="B28" s="111" t="s">
        <v>28</v>
      </c>
      <c r="C28" s="112">
        <f t="shared" si="0"/>
        <v>5.2423791502000001E-2</v>
      </c>
      <c r="D28" s="113">
        <v>4831076.8099999996</v>
      </c>
      <c r="E28" s="114">
        <f t="shared" si="1"/>
        <v>4831076.8099999996</v>
      </c>
      <c r="F28" s="115">
        <f t="shared" si="2"/>
        <v>0</v>
      </c>
      <c r="G28" s="111"/>
      <c r="H28" s="169"/>
    </row>
    <row r="29" spans="1:8" s="104" customFormat="1" ht="15.6" customHeight="1">
      <c r="A29" s="110">
        <v>1543032000104</v>
      </c>
      <c r="B29" s="111" t="s">
        <v>52</v>
      </c>
      <c r="C29" s="112">
        <f t="shared" si="0"/>
        <v>3.0280998143000001E-2</v>
      </c>
      <c r="D29" s="113">
        <v>2790523.61</v>
      </c>
      <c r="E29" s="114">
        <f t="shared" si="1"/>
        <v>2790523.61</v>
      </c>
      <c r="F29" s="115">
        <f t="shared" si="2"/>
        <v>0</v>
      </c>
      <c r="G29" s="111"/>
      <c r="H29" s="169"/>
    </row>
    <row r="30" spans="1:8" s="104" customFormat="1" ht="15.6" customHeight="1">
      <c r="A30" s="110">
        <v>4895728000180</v>
      </c>
      <c r="B30" s="111" t="s">
        <v>17</v>
      </c>
      <c r="C30" s="112">
        <f t="shared" si="0"/>
        <v>2.6525443366E-2</v>
      </c>
      <c r="D30" s="113">
        <v>2444433.16</v>
      </c>
      <c r="E30" s="114">
        <f t="shared" si="1"/>
        <v>2444433.16</v>
      </c>
      <c r="F30" s="115">
        <f t="shared" si="2"/>
        <v>0</v>
      </c>
      <c r="G30" s="111"/>
      <c r="H30" s="169"/>
    </row>
    <row r="31" spans="1:8" s="104" customFormat="1" ht="15.6" customHeight="1">
      <c r="A31" s="110">
        <v>10835932000108</v>
      </c>
      <c r="B31" s="111" t="s">
        <v>37</v>
      </c>
      <c r="C31" s="112">
        <f t="shared" si="0"/>
        <v>3.3139088698000002E-2</v>
      </c>
      <c r="D31" s="113">
        <v>3053908.89</v>
      </c>
      <c r="E31" s="114">
        <f t="shared" si="1"/>
        <v>3053908.89</v>
      </c>
      <c r="F31" s="115">
        <f t="shared" si="2"/>
        <v>0</v>
      </c>
      <c r="G31" s="111"/>
      <c r="H31" s="169"/>
    </row>
    <row r="32" spans="1:8" s="104" customFormat="1" ht="15.6" customHeight="1">
      <c r="A32" s="110">
        <v>25086034000171</v>
      </c>
      <c r="B32" s="111" t="s">
        <v>44</v>
      </c>
      <c r="C32" s="112">
        <f t="shared" si="0"/>
        <v>6.014498234E-3</v>
      </c>
      <c r="D32" s="113">
        <v>554261.76000000001</v>
      </c>
      <c r="E32" s="114">
        <f t="shared" si="1"/>
        <v>554261.76000000001</v>
      </c>
      <c r="F32" s="115">
        <f t="shared" si="2"/>
        <v>0</v>
      </c>
      <c r="G32" s="111"/>
      <c r="H32" s="169"/>
    </row>
    <row r="33" spans="1:8" s="104" customFormat="1" ht="15.6" customHeight="1">
      <c r="A33" s="110">
        <v>6272793000184</v>
      </c>
      <c r="B33" s="111" t="s">
        <v>42</v>
      </c>
      <c r="C33" s="112">
        <f t="shared" si="0"/>
        <v>1.8915171841999999E-2</v>
      </c>
      <c r="D33" s="113">
        <v>1743114.06</v>
      </c>
      <c r="E33" s="114">
        <f t="shared" si="1"/>
        <v>1743114.06</v>
      </c>
      <c r="F33" s="115">
        <f t="shared" si="2"/>
        <v>0</v>
      </c>
      <c r="G33" s="111"/>
      <c r="H33" s="169"/>
    </row>
    <row r="34" spans="1:8" s="104" customFormat="1" ht="15.6" customHeight="1">
      <c r="A34" s="110">
        <v>3467321000199</v>
      </c>
      <c r="B34" s="111" t="s">
        <v>41</v>
      </c>
      <c r="C34" s="112">
        <f t="shared" si="0"/>
        <v>2.2346310546E-2</v>
      </c>
      <c r="D34" s="113">
        <v>2059308.18</v>
      </c>
      <c r="E34" s="114">
        <f t="shared" si="1"/>
        <v>2059308.18</v>
      </c>
      <c r="F34" s="115">
        <f t="shared" si="2"/>
        <v>0</v>
      </c>
      <c r="G34" s="111"/>
      <c r="H34" s="169"/>
    </row>
    <row r="35" spans="1:8" s="104" customFormat="1" ht="15.6" customHeight="1">
      <c r="A35" s="110">
        <v>6981180000116</v>
      </c>
      <c r="B35" s="111" t="s">
        <v>23</v>
      </c>
      <c r="C35" s="112">
        <f t="shared" si="0"/>
        <v>6.5974214089999997E-2</v>
      </c>
      <c r="D35" s="113">
        <v>6079806.2599999998</v>
      </c>
      <c r="E35" s="114">
        <f t="shared" si="1"/>
        <v>6079806.2599999998</v>
      </c>
      <c r="F35" s="115">
        <f t="shared" si="2"/>
        <v>0</v>
      </c>
      <c r="G35" s="111"/>
      <c r="H35" s="169"/>
    </row>
    <row r="36" spans="1:8" s="104" customFormat="1" ht="15.6" customHeight="1">
      <c r="A36" s="110">
        <v>6840748000189</v>
      </c>
      <c r="B36" s="111" t="s">
        <v>22</v>
      </c>
      <c r="C36" s="112">
        <f t="shared" si="0"/>
        <v>9.6528542239999997E-3</v>
      </c>
      <c r="D36" s="113">
        <v>889551.84</v>
      </c>
      <c r="E36" s="114">
        <f t="shared" si="1"/>
        <v>889551.84</v>
      </c>
      <c r="F36" s="115">
        <f t="shared" si="2"/>
        <v>0</v>
      </c>
      <c r="G36" s="111"/>
      <c r="H36" s="169"/>
    </row>
    <row r="37" spans="1:8" s="104" customFormat="1" ht="15.6" customHeight="1">
      <c r="A37" s="110">
        <v>5914650000166</v>
      </c>
      <c r="B37" s="111" t="s">
        <v>59</v>
      </c>
      <c r="C37" s="112">
        <f t="shared" si="0"/>
        <v>1.0097797742E-2</v>
      </c>
      <c r="D37" s="113">
        <v>930555.29</v>
      </c>
      <c r="E37" s="114">
        <f t="shared" si="1"/>
        <v>930555.29</v>
      </c>
      <c r="F37" s="115">
        <f t="shared" si="2"/>
        <v>0</v>
      </c>
      <c r="G37" s="111"/>
      <c r="H37" s="169"/>
    </row>
    <row r="38" spans="1:8" s="104" customFormat="1" ht="15.6" customHeight="1">
      <c r="A38" s="110">
        <v>15139629000194</v>
      </c>
      <c r="B38" s="111" t="s">
        <v>29</v>
      </c>
      <c r="C38" s="112">
        <f t="shared" si="0"/>
        <v>4.7938558414999999E-2</v>
      </c>
      <c r="D38" s="113">
        <v>4417743.38</v>
      </c>
      <c r="E38" s="114">
        <f t="shared" si="1"/>
        <v>4417743.38</v>
      </c>
      <c r="F38" s="115">
        <f t="shared" si="2"/>
        <v>0</v>
      </c>
      <c r="G38" s="111"/>
      <c r="H38" s="169"/>
    </row>
    <row r="39" spans="1:8" s="104" customFormat="1" ht="15.6" customHeight="1">
      <c r="A39" s="110">
        <v>7047251000170</v>
      </c>
      <c r="B39" s="111" t="s">
        <v>38</v>
      </c>
      <c r="C39" s="112">
        <f t="shared" si="0"/>
        <v>3.1043305757000001E-2</v>
      </c>
      <c r="D39" s="113">
        <v>2860773.52</v>
      </c>
      <c r="E39" s="114">
        <f t="shared" si="1"/>
        <v>2860773.52</v>
      </c>
      <c r="F39" s="115">
        <f t="shared" si="2"/>
        <v>0</v>
      </c>
      <c r="G39" s="111"/>
      <c r="H39" s="169"/>
    </row>
    <row r="40" spans="1:8" s="104" customFormat="1" ht="15.6" customHeight="1">
      <c r="A40" s="110">
        <v>4368898000106</v>
      </c>
      <c r="B40" s="111" t="s">
        <v>21</v>
      </c>
      <c r="C40" s="112">
        <f t="shared" si="0"/>
        <v>5.5355529856999999E-2</v>
      </c>
      <c r="D40" s="113">
        <v>5101249.05</v>
      </c>
      <c r="E40" s="114">
        <f t="shared" si="1"/>
        <v>5101249.05</v>
      </c>
      <c r="F40" s="115">
        <f t="shared" si="2"/>
        <v>0</v>
      </c>
      <c r="G40" s="111"/>
      <c r="H40" s="169"/>
    </row>
    <row r="41" spans="1:8" s="104" customFormat="1" ht="15.6" customHeight="1">
      <c r="A41" s="110">
        <v>8324196000181</v>
      </c>
      <c r="B41" s="111" t="s">
        <v>31</v>
      </c>
      <c r="C41" s="112">
        <f t="shared" si="0"/>
        <v>1.2007336487E-2</v>
      </c>
      <c r="D41" s="113">
        <v>1106527.46</v>
      </c>
      <c r="E41" s="114">
        <f t="shared" si="1"/>
        <v>1106527.46</v>
      </c>
      <c r="F41" s="115">
        <f t="shared" si="2"/>
        <v>0</v>
      </c>
      <c r="G41" s="111"/>
      <c r="H41" s="169"/>
    </row>
    <row r="42" spans="1:8" s="104" customFormat="1" ht="15.6" customHeight="1">
      <c r="A42" s="110">
        <v>53859112000169</v>
      </c>
      <c r="B42" s="111" t="s">
        <v>45</v>
      </c>
      <c r="C42" s="112">
        <f t="shared" si="0"/>
        <v>5.7463030970000004E-3</v>
      </c>
      <c r="D42" s="113">
        <v>529546.43000000005</v>
      </c>
      <c r="E42" s="114">
        <f t="shared" si="1"/>
        <v>529546.43000000005</v>
      </c>
      <c r="F42" s="115">
        <f t="shared" si="2"/>
        <v>0</v>
      </c>
      <c r="G42" s="111"/>
      <c r="H42" s="169"/>
    </row>
    <row r="43" spans="1:8" s="104" customFormat="1" ht="15.6" customHeight="1">
      <c r="A43" s="110">
        <v>33050196000188</v>
      </c>
      <c r="B43" s="111" t="s">
        <v>24</v>
      </c>
      <c r="C43" s="112">
        <f t="shared" si="0"/>
        <v>5.7097611595999999E-2</v>
      </c>
      <c r="D43" s="113">
        <v>5261789.34</v>
      </c>
      <c r="E43" s="114">
        <f t="shared" si="1"/>
        <v>5261789.34</v>
      </c>
      <c r="F43" s="115">
        <f t="shared" si="2"/>
        <v>0</v>
      </c>
      <c r="G43" s="111"/>
      <c r="H43" s="169"/>
    </row>
    <row r="44" spans="1:8" s="104" customFormat="1" ht="15.6" customHeight="1">
      <c r="A44" s="110">
        <v>4172213000151</v>
      </c>
      <c r="B44" s="111" t="s">
        <v>53</v>
      </c>
      <c r="C44" s="112">
        <f t="shared" si="0"/>
        <v>2.3374103059E-2</v>
      </c>
      <c r="D44" s="113">
        <v>2154023.66</v>
      </c>
      <c r="E44" s="114">
        <f t="shared" si="1"/>
        <v>2154023.66</v>
      </c>
      <c r="F44" s="115">
        <f t="shared" si="2"/>
        <v>0</v>
      </c>
      <c r="G44" s="111"/>
      <c r="H44" s="169"/>
    </row>
    <row r="45" spans="1:8" s="104" customFormat="1" ht="15.6" customHeight="1">
      <c r="A45" s="110">
        <v>23664303000104</v>
      </c>
      <c r="B45" s="111" t="s">
        <v>55</v>
      </c>
      <c r="C45" s="112">
        <f t="shared" si="0"/>
        <v>1.9648938510000002E-3</v>
      </c>
      <c r="D45" s="113">
        <v>181073.38</v>
      </c>
      <c r="E45" s="114">
        <f t="shared" si="1"/>
        <v>181073.38</v>
      </c>
      <c r="F45" s="115">
        <f t="shared" si="2"/>
        <v>0</v>
      </c>
      <c r="G45" s="111"/>
      <c r="H45" s="169"/>
    </row>
    <row r="46" spans="1:8" s="104" customFormat="1" ht="15.6" customHeight="1">
      <c r="A46" s="110">
        <v>2328280000197</v>
      </c>
      <c r="B46" s="111" t="s">
        <v>46</v>
      </c>
      <c r="C46" s="112">
        <f t="shared" si="0"/>
        <v>3.0100898316000001E-2</v>
      </c>
      <c r="D46" s="113">
        <v>2773926.64</v>
      </c>
      <c r="E46" s="114">
        <f t="shared" si="1"/>
        <v>2773926.64</v>
      </c>
      <c r="F46" s="115">
        <f t="shared" si="2"/>
        <v>0</v>
      </c>
      <c r="G46" s="111"/>
      <c r="H46" s="169"/>
    </row>
    <row r="47" spans="1:8" s="104" customFormat="1" ht="15.6" customHeight="1">
      <c r="A47" s="110">
        <v>4065033000170</v>
      </c>
      <c r="B47" s="111" t="s">
        <v>57</v>
      </c>
      <c r="C47" s="112">
        <f t="shared" si="0"/>
        <v>1.2144168004E-2</v>
      </c>
      <c r="D47" s="113">
        <v>1119137.07</v>
      </c>
      <c r="E47" s="114">
        <f t="shared" si="1"/>
        <v>1119137.07</v>
      </c>
      <c r="F47" s="115">
        <f t="shared" si="2"/>
        <v>0</v>
      </c>
      <c r="G47" s="111"/>
      <c r="H47" s="169"/>
    </row>
    <row r="48" spans="1:8" s="104" customFormat="1" ht="15.6" customHeight="1">
      <c r="A48" s="110">
        <v>61695227000193</v>
      </c>
      <c r="B48" s="111" t="s">
        <v>18</v>
      </c>
      <c r="C48" s="112">
        <f t="shared" si="0"/>
        <v>8.5417121479999997E-2</v>
      </c>
      <c r="D48" s="113">
        <v>7871553.4100000001</v>
      </c>
      <c r="E48" s="114">
        <f t="shared" si="1"/>
        <v>7871553.4100000001</v>
      </c>
      <c r="F48" s="115">
        <f t="shared" si="2"/>
        <v>0</v>
      </c>
      <c r="G48" s="111"/>
      <c r="H48" s="169"/>
    </row>
    <row r="49" spans="1:8" s="104" customFormat="1" ht="15.6" customHeight="1">
      <c r="A49" s="110">
        <v>19527639000158</v>
      </c>
      <c r="B49" s="111" t="s">
        <v>83</v>
      </c>
      <c r="C49" s="112">
        <f t="shared" si="0"/>
        <v>3.797304004E-3</v>
      </c>
      <c r="D49" s="113">
        <v>349937.82</v>
      </c>
      <c r="E49" s="114">
        <f t="shared" si="1"/>
        <v>349937.82</v>
      </c>
      <c r="F49" s="115">
        <f t="shared" si="2"/>
        <v>0</v>
      </c>
      <c r="G49" s="170"/>
      <c r="H49" s="169"/>
    </row>
    <row r="50" spans="1:8" s="104" customFormat="1" ht="15.6" customHeight="1">
      <c r="A50" s="110">
        <v>9095183000140</v>
      </c>
      <c r="B50" s="111" t="s">
        <v>54</v>
      </c>
      <c r="C50" s="112">
        <f t="shared" si="0"/>
        <v>1.3402514646000001E-2</v>
      </c>
      <c r="D50" s="113">
        <v>1235099.1000000001</v>
      </c>
      <c r="E50" s="114">
        <f t="shared" si="1"/>
        <v>1235099.1000000001</v>
      </c>
      <c r="F50" s="115">
        <f t="shared" si="2"/>
        <v>0</v>
      </c>
      <c r="G50" s="111"/>
      <c r="H50" s="169"/>
    </row>
    <row r="51" spans="1:8" s="104" customFormat="1" ht="15.6" customHeight="1">
      <c r="A51" s="110">
        <v>13017462000163</v>
      </c>
      <c r="B51" s="111" t="s">
        <v>32</v>
      </c>
      <c r="C51" s="112">
        <f t="shared" ref="C51:C82" si="3">ROUND(D51/SUM($D$19:$D$1048576),12)</f>
        <v>6.8418104249999999E-3</v>
      </c>
      <c r="D51" s="113">
        <v>630502.12</v>
      </c>
      <c r="E51" s="114">
        <f t="shared" ref="E51:E82" si="4">IF($D$14&gt;0,ROUND(D51-ROUND((C51*$D$14),2),2),D51)</f>
        <v>630502.12</v>
      </c>
      <c r="F51" s="115">
        <f t="shared" ref="F51:F82" si="5">ROUND(E51-D51,2)</f>
        <v>0</v>
      </c>
      <c r="G51" s="111"/>
      <c r="H51" s="169"/>
    </row>
    <row r="52" spans="1:8" s="104" customFormat="1" ht="15.6" customHeight="1">
      <c r="A52" s="110">
        <v>15413826000150</v>
      </c>
      <c r="B52" s="111" t="s">
        <v>43</v>
      </c>
      <c r="C52" s="112">
        <f t="shared" si="3"/>
        <v>1.3498415671E-2</v>
      </c>
      <c r="D52" s="113">
        <v>1243936.79</v>
      </c>
      <c r="E52" s="114">
        <f t="shared" si="4"/>
        <v>1243936.79</v>
      </c>
      <c r="F52" s="115">
        <f t="shared" si="5"/>
        <v>0</v>
      </c>
      <c r="G52" s="111"/>
      <c r="H52" s="169"/>
    </row>
    <row r="53" spans="1:8" s="104" customFormat="1" ht="15.6" customHeight="1">
      <c r="A53" s="110">
        <v>28152650000171</v>
      </c>
      <c r="B53" s="111" t="s">
        <v>40</v>
      </c>
      <c r="C53" s="112">
        <f t="shared" si="3"/>
        <v>1.8400813100999999E-2</v>
      </c>
      <c r="D53" s="113">
        <v>1695713.7</v>
      </c>
      <c r="E53" s="114">
        <f t="shared" si="4"/>
        <v>1695713.7</v>
      </c>
      <c r="F53" s="115">
        <f t="shared" si="5"/>
        <v>0</v>
      </c>
      <c r="G53" s="111"/>
      <c r="H53" s="169"/>
    </row>
    <row r="54" spans="1:8" s="104" customFormat="1" ht="15.6" customHeight="1">
      <c r="A54" s="110">
        <v>83855973000130</v>
      </c>
      <c r="B54" s="111" t="s">
        <v>60</v>
      </c>
      <c r="C54" s="112">
        <f t="shared" si="3"/>
        <v>7.3958431780000002E-3</v>
      </c>
      <c r="D54" s="113">
        <v>681558.61</v>
      </c>
      <c r="E54" s="114">
        <f t="shared" si="4"/>
        <v>681558.61</v>
      </c>
      <c r="F54" s="115">
        <f t="shared" si="5"/>
        <v>0</v>
      </c>
      <c r="G54" s="111"/>
      <c r="H54" s="169"/>
    </row>
    <row r="55" spans="1:8" s="104" customFormat="1" ht="15.6" customHeight="1">
      <c r="A55" s="110">
        <v>60444437000146</v>
      </c>
      <c r="B55" s="111" t="s">
        <v>35</v>
      </c>
      <c r="C55" s="112">
        <f t="shared" si="3"/>
        <v>7.3179125713999996E-2</v>
      </c>
      <c r="D55" s="113">
        <v>6743769.71</v>
      </c>
      <c r="E55" s="114">
        <f t="shared" si="4"/>
        <v>6743769.71</v>
      </c>
      <c r="F55" s="115">
        <f t="shared" si="5"/>
        <v>0</v>
      </c>
      <c r="G55" s="111"/>
      <c r="H55" s="169"/>
    </row>
    <row r="56" spans="1:8" s="104" customFormat="1" ht="15.6" customHeight="1">
      <c r="A56" s="110">
        <v>75805895000130</v>
      </c>
      <c r="B56" s="111" t="s">
        <v>48</v>
      </c>
      <c r="C56" s="112">
        <f t="shared" si="3"/>
        <v>5.5969315200000004E-4</v>
      </c>
      <c r="D56" s="113">
        <v>51578.12</v>
      </c>
      <c r="E56" s="114">
        <f t="shared" si="4"/>
        <v>51578.12</v>
      </c>
      <c r="F56" s="115">
        <f t="shared" si="5"/>
        <v>0</v>
      </c>
      <c r="G56" s="111"/>
      <c r="H56" s="169"/>
    </row>
    <row r="57" spans="1:8" s="104" customFormat="1" ht="15.6" customHeight="1">
      <c r="A57" s="110">
        <v>1377555000110</v>
      </c>
      <c r="B57" s="111" t="s">
        <v>51</v>
      </c>
      <c r="C57" s="112">
        <f t="shared" si="3"/>
        <v>3.2488246600000001E-4</v>
      </c>
      <c r="D57" s="113">
        <v>29939.31</v>
      </c>
      <c r="E57" s="114">
        <f t="shared" si="4"/>
        <v>29939.31</v>
      </c>
      <c r="F57" s="115">
        <f t="shared" si="5"/>
        <v>0</v>
      </c>
      <c r="G57" s="111"/>
      <c r="H57" s="169"/>
    </row>
    <row r="58" spans="1:8" s="104" customFormat="1" ht="15.6" customHeight="1">
      <c r="A58" s="110">
        <v>83647990000181</v>
      </c>
      <c r="B58" s="111" t="s">
        <v>67</v>
      </c>
      <c r="C58" s="112">
        <f t="shared" si="3"/>
        <v>5.8695775700000005E-4</v>
      </c>
      <c r="D58" s="113">
        <v>54090.67</v>
      </c>
      <c r="E58" s="114">
        <f t="shared" si="4"/>
        <v>54090.67</v>
      </c>
      <c r="F58" s="115">
        <f t="shared" si="5"/>
        <v>0</v>
      </c>
      <c r="G58" s="111"/>
      <c r="H58" s="169"/>
    </row>
    <row r="59" spans="1:8" s="104" customFormat="1" ht="15.6" customHeight="1">
      <c r="A59" s="110">
        <v>95289500000100</v>
      </c>
      <c r="B59" s="111" t="s">
        <v>49</v>
      </c>
      <c r="C59" s="112">
        <f t="shared" si="3"/>
        <v>4.5252971E-4</v>
      </c>
      <c r="D59" s="113">
        <v>41702.550000000003</v>
      </c>
      <c r="E59" s="114">
        <f t="shared" si="4"/>
        <v>41702.550000000003</v>
      </c>
      <c r="F59" s="115">
        <f t="shared" si="5"/>
        <v>0</v>
      </c>
      <c r="G59" s="111"/>
      <c r="H59" s="169"/>
    </row>
    <row r="60" spans="1:8" s="104" customFormat="1" ht="15.6" customHeight="1">
      <c r="A60" s="110">
        <v>86531175000140</v>
      </c>
      <c r="B60" s="111" t="s">
        <v>109</v>
      </c>
      <c r="C60" s="112">
        <f t="shared" si="3"/>
        <v>8.6077823999999997E-5</v>
      </c>
      <c r="D60" s="113">
        <v>7932.44</v>
      </c>
      <c r="E60" s="114">
        <f t="shared" si="4"/>
        <v>7932.44</v>
      </c>
      <c r="F60" s="115">
        <f t="shared" si="5"/>
        <v>0</v>
      </c>
      <c r="G60" s="111"/>
      <c r="H60" s="169"/>
    </row>
    <row r="61" spans="1:8" s="104" customFormat="1" ht="15.6" customHeight="1">
      <c r="A61" s="110">
        <v>88446034000155</v>
      </c>
      <c r="B61" s="111" t="s">
        <v>50</v>
      </c>
      <c r="C61" s="112">
        <f t="shared" si="3"/>
        <v>4.3203635899999998E-4</v>
      </c>
      <c r="D61" s="113">
        <v>39814</v>
      </c>
      <c r="E61" s="114">
        <f t="shared" si="4"/>
        <v>39814</v>
      </c>
      <c r="F61" s="115">
        <f t="shared" si="5"/>
        <v>0</v>
      </c>
      <c r="G61" s="111"/>
      <c r="H61" s="169"/>
    </row>
    <row r="62" spans="1:8" s="104" customFormat="1" ht="15.6" customHeight="1">
      <c r="A62" s="110">
        <v>27485069000109</v>
      </c>
      <c r="B62" s="111" t="s">
        <v>33</v>
      </c>
      <c r="C62" s="112">
        <f t="shared" si="3"/>
        <v>1.1263457210000001E-3</v>
      </c>
      <c r="D62" s="113">
        <v>103797.58</v>
      </c>
      <c r="E62" s="114">
        <f t="shared" si="4"/>
        <v>103797.58</v>
      </c>
      <c r="F62" s="115">
        <f t="shared" si="5"/>
        <v>0</v>
      </c>
      <c r="G62" s="111"/>
      <c r="H62" s="169"/>
    </row>
    <row r="63" spans="1:8" s="104" customFormat="1" ht="15.6" customHeight="1">
      <c r="A63" s="110">
        <v>79850574000109</v>
      </c>
      <c r="B63" s="111" t="s">
        <v>129</v>
      </c>
      <c r="C63" s="112">
        <f t="shared" si="3"/>
        <v>7.8952491000000002E-5</v>
      </c>
      <c r="D63" s="113">
        <v>7275.81</v>
      </c>
      <c r="E63" s="114">
        <f t="shared" si="4"/>
        <v>7275.81</v>
      </c>
      <c r="F63" s="115">
        <f t="shared" si="5"/>
        <v>0</v>
      </c>
      <c r="G63" s="111"/>
      <c r="H63" s="169"/>
    </row>
    <row r="64" spans="1:8" s="104" customFormat="1" ht="15.6" customHeight="1">
      <c r="A64" s="110">
        <v>91982348000187</v>
      </c>
      <c r="B64" s="111" t="s">
        <v>110</v>
      </c>
      <c r="C64" s="112">
        <f t="shared" si="3"/>
        <v>2.3482273200000001E-4</v>
      </c>
      <c r="D64" s="113">
        <v>21639.919999999998</v>
      </c>
      <c r="E64" s="114">
        <f t="shared" si="4"/>
        <v>21639.919999999998</v>
      </c>
      <c r="F64" s="115">
        <f t="shared" si="5"/>
        <v>0</v>
      </c>
      <c r="G64" s="111"/>
      <c r="H64" s="169"/>
    </row>
    <row r="65" spans="1:8" s="104" customFormat="1" ht="15.6" customHeight="1">
      <c r="A65" s="110">
        <v>97578090000134</v>
      </c>
      <c r="B65" s="111" t="s">
        <v>130</v>
      </c>
      <c r="C65" s="112">
        <f t="shared" si="3"/>
        <v>1.0784328100000001E-4</v>
      </c>
      <c r="D65" s="113">
        <v>9938.2199999999993</v>
      </c>
      <c r="E65" s="114">
        <f t="shared" si="4"/>
        <v>9938.2199999999993</v>
      </c>
      <c r="F65" s="115">
        <f t="shared" si="5"/>
        <v>0</v>
      </c>
      <c r="G65" s="111"/>
      <c r="H65" s="169"/>
    </row>
    <row r="66" spans="1:8" s="104" customFormat="1" ht="15.6" customHeight="1">
      <c r="A66" s="110">
        <v>13255658000196</v>
      </c>
      <c r="B66" s="111" t="s">
        <v>68</v>
      </c>
      <c r="C66" s="112">
        <f t="shared" si="3"/>
        <v>9.8632954499999997E-4</v>
      </c>
      <c r="D66" s="113">
        <v>90894.49</v>
      </c>
      <c r="E66" s="114">
        <f t="shared" si="4"/>
        <v>90894.49</v>
      </c>
      <c r="F66" s="115">
        <f t="shared" si="5"/>
        <v>0</v>
      </c>
      <c r="G66" s="111"/>
      <c r="H66" s="169"/>
    </row>
    <row r="67" spans="1:8" s="104" customFormat="1" ht="15.6" customHeight="1">
      <c r="A67" s="110">
        <v>89889604000144</v>
      </c>
      <c r="B67" s="111" t="s">
        <v>131</v>
      </c>
      <c r="C67" s="112">
        <f t="shared" si="3"/>
        <v>2.2863571599999999E-4</v>
      </c>
      <c r="D67" s="113">
        <v>21069.759999999998</v>
      </c>
      <c r="E67" s="114">
        <f t="shared" si="4"/>
        <v>21069.759999999998</v>
      </c>
      <c r="F67" s="115">
        <f t="shared" si="5"/>
        <v>0</v>
      </c>
      <c r="G67" s="111"/>
      <c r="H67" s="169"/>
    </row>
    <row r="68" spans="1:8" s="104" customFormat="1" ht="15.6" customHeight="1">
      <c r="A68" s="110">
        <v>50235449000107</v>
      </c>
      <c r="B68" s="111" t="s">
        <v>132</v>
      </c>
      <c r="C68" s="112">
        <f t="shared" si="3"/>
        <v>1.3027859199999999E-4</v>
      </c>
      <c r="D68" s="113">
        <v>12005.73</v>
      </c>
      <c r="E68" s="114">
        <f t="shared" si="4"/>
        <v>12005.73</v>
      </c>
      <c r="F68" s="115">
        <f t="shared" si="5"/>
        <v>0</v>
      </c>
      <c r="G68" s="111"/>
      <c r="H68" s="169"/>
    </row>
    <row r="69" spans="1:8" s="104" customFormat="1" ht="15.6" customHeight="1">
      <c r="A69" s="110">
        <v>49606312000132</v>
      </c>
      <c r="B69" s="111" t="s">
        <v>69</v>
      </c>
      <c r="C69" s="112">
        <f t="shared" si="3"/>
        <v>4.7707995299999998E-4</v>
      </c>
      <c r="D69" s="113">
        <v>43964.959999999999</v>
      </c>
      <c r="E69" s="114">
        <f t="shared" si="4"/>
        <v>43964.959999999999</v>
      </c>
      <c r="F69" s="115">
        <f t="shared" si="5"/>
        <v>0</v>
      </c>
      <c r="G69" s="111"/>
      <c r="H69" s="169"/>
    </row>
    <row r="70" spans="1:8" s="104" customFormat="1" ht="15.6" customHeight="1">
      <c r="A70" s="110">
        <v>53176038000186</v>
      </c>
      <c r="B70" s="111" t="s">
        <v>133</v>
      </c>
      <c r="C70" s="112">
        <f t="shared" si="3"/>
        <v>4.2670443099999998E-4</v>
      </c>
      <c r="D70" s="113">
        <v>39322.639999999999</v>
      </c>
      <c r="E70" s="114">
        <f t="shared" si="4"/>
        <v>39322.639999999999</v>
      </c>
      <c r="F70" s="115">
        <f t="shared" si="5"/>
        <v>0</v>
      </c>
      <c r="G70" s="111"/>
      <c r="H70" s="169"/>
    </row>
    <row r="71" spans="1:8" s="104" customFormat="1" ht="15.6" customHeight="1">
      <c r="A71" s="110">
        <v>44560381000139</v>
      </c>
      <c r="B71" s="111" t="s">
        <v>105</v>
      </c>
      <c r="C71" s="112">
        <f t="shared" si="3"/>
        <v>3.1466254000000001E-5</v>
      </c>
      <c r="D71" s="113">
        <v>2899.75</v>
      </c>
      <c r="E71" s="114">
        <f t="shared" si="4"/>
        <v>2899.75</v>
      </c>
      <c r="F71" s="115">
        <f t="shared" si="5"/>
        <v>0</v>
      </c>
      <c r="G71" s="111"/>
      <c r="H71" s="169"/>
    </row>
    <row r="72" spans="1:8" s="104" customFormat="1" ht="15.6" customHeight="1">
      <c r="A72" s="110">
        <v>49313653000110</v>
      </c>
      <c r="B72" s="111" t="s">
        <v>70</v>
      </c>
      <c r="C72" s="112">
        <f t="shared" si="3"/>
        <v>2.2487343800000001E-4</v>
      </c>
      <c r="D72" s="113">
        <v>20723.05</v>
      </c>
      <c r="E72" s="114">
        <f t="shared" si="4"/>
        <v>20723.05</v>
      </c>
      <c r="F72" s="115">
        <f t="shared" si="5"/>
        <v>0</v>
      </c>
      <c r="G72" s="111"/>
      <c r="H72" s="169"/>
    </row>
    <row r="73" spans="1:8" s="104" customFormat="1" ht="15.6" customHeight="1">
      <c r="A73" s="110">
        <v>85665990000130</v>
      </c>
      <c r="B73" s="111" t="s">
        <v>134</v>
      </c>
      <c r="C73" s="112">
        <f t="shared" si="3"/>
        <v>9.1138033999999993E-5</v>
      </c>
      <c r="D73" s="113">
        <v>8398.76</v>
      </c>
      <c r="E73" s="114">
        <f t="shared" si="4"/>
        <v>8398.76</v>
      </c>
      <c r="F73" s="115">
        <f t="shared" si="5"/>
        <v>0</v>
      </c>
      <c r="G73" s="111"/>
      <c r="H73" s="169"/>
    </row>
    <row r="74" spans="1:8" s="104" customFormat="1" ht="15.6" customHeight="1">
      <c r="A74" s="110">
        <v>78274610000170</v>
      </c>
      <c r="B74" s="111" t="s">
        <v>135</v>
      </c>
      <c r="C74" s="112">
        <f t="shared" si="3"/>
        <v>2.0630696500000001E-4</v>
      </c>
      <c r="D74" s="113">
        <v>19012.07</v>
      </c>
      <c r="E74" s="114">
        <f t="shared" si="4"/>
        <v>19012.07</v>
      </c>
      <c r="F74" s="115">
        <f t="shared" si="5"/>
        <v>0</v>
      </c>
      <c r="G74" s="111"/>
      <c r="H74" s="169"/>
    </row>
    <row r="75" spans="1:8" s="104" customFormat="1" ht="15.6" customHeight="1">
      <c r="A75" s="110">
        <v>86433042000131</v>
      </c>
      <c r="B75" s="111" t="s">
        <v>71</v>
      </c>
      <c r="C75" s="112">
        <f t="shared" si="3"/>
        <v>4.6429411200000001E-4</v>
      </c>
      <c r="D75" s="113">
        <v>42786.69</v>
      </c>
      <c r="E75" s="114">
        <f t="shared" si="4"/>
        <v>42786.69</v>
      </c>
      <c r="F75" s="115">
        <f t="shared" si="5"/>
        <v>0</v>
      </c>
      <c r="G75" s="111"/>
      <c r="H75" s="169"/>
    </row>
    <row r="76" spans="1:8" s="104" customFormat="1" ht="15.6" customHeight="1">
      <c r="A76" s="110">
        <v>86439510000185</v>
      </c>
      <c r="B76" s="111" t="s">
        <v>136</v>
      </c>
      <c r="C76" s="112">
        <f t="shared" si="3"/>
        <v>1.8435822900000001E-4</v>
      </c>
      <c r="D76" s="113">
        <v>16989.400000000001</v>
      </c>
      <c r="E76" s="114">
        <f t="shared" si="4"/>
        <v>16989.400000000001</v>
      </c>
      <c r="F76" s="115">
        <f t="shared" si="5"/>
        <v>0</v>
      </c>
      <c r="G76" s="111"/>
      <c r="H76" s="169"/>
    </row>
    <row r="77" spans="1:8" s="104" customFormat="1" ht="15.6" customHeight="1">
      <c r="A77" s="110">
        <v>1229747000189</v>
      </c>
      <c r="B77" s="111" t="s">
        <v>137</v>
      </c>
      <c r="C77" s="112">
        <f t="shared" si="3"/>
        <v>7.9969588999999997E-5</v>
      </c>
      <c r="D77" s="113">
        <v>7369.54</v>
      </c>
      <c r="E77" s="114">
        <f t="shared" si="4"/>
        <v>7369.54</v>
      </c>
      <c r="F77" s="115">
        <f t="shared" si="5"/>
        <v>0</v>
      </c>
      <c r="G77" s="111"/>
      <c r="H77" s="169"/>
    </row>
    <row r="78" spans="1:8" s="104" customFormat="1" ht="15.6" customHeight="1">
      <c r="A78" s="110">
        <v>86449170000173</v>
      </c>
      <c r="B78" s="111" t="s">
        <v>138</v>
      </c>
      <c r="C78" s="112">
        <f t="shared" si="3"/>
        <v>9.4759570000000005E-5</v>
      </c>
      <c r="D78" s="113">
        <v>8732.5</v>
      </c>
      <c r="E78" s="114">
        <f t="shared" si="4"/>
        <v>8732.5</v>
      </c>
      <c r="F78" s="115">
        <f t="shared" si="5"/>
        <v>0</v>
      </c>
      <c r="G78" s="111"/>
      <c r="H78" s="169"/>
    </row>
    <row r="79" spans="1:8" s="104" customFormat="1" ht="15.6" customHeight="1">
      <c r="A79" s="110">
        <v>75568154000183</v>
      </c>
      <c r="B79" s="111" t="s">
        <v>139</v>
      </c>
      <c r="C79" s="112">
        <f t="shared" si="3"/>
        <v>5.0857647999999997E-5</v>
      </c>
      <c r="D79" s="113">
        <v>4686.75</v>
      </c>
      <c r="E79" s="114">
        <f t="shared" si="4"/>
        <v>4686.75</v>
      </c>
      <c r="F79" s="115">
        <f t="shared" si="5"/>
        <v>0</v>
      </c>
      <c r="G79" s="111"/>
      <c r="H79" s="169"/>
    </row>
    <row r="80" spans="1:8" s="104" customFormat="1" ht="15.6" customHeight="1">
      <c r="A80" s="110">
        <v>86448057000173</v>
      </c>
      <c r="B80" s="111" t="s">
        <v>140</v>
      </c>
      <c r="C80" s="112">
        <f t="shared" si="3"/>
        <v>1.35262517E-4</v>
      </c>
      <c r="D80" s="113">
        <v>12465.02</v>
      </c>
      <c r="E80" s="114">
        <f t="shared" si="4"/>
        <v>12465.02</v>
      </c>
      <c r="F80" s="115">
        <f t="shared" si="5"/>
        <v>0</v>
      </c>
      <c r="G80" s="111"/>
      <c r="H80" s="169"/>
    </row>
    <row r="81" spans="1:8" s="104" customFormat="1" ht="15.6" customHeight="1">
      <c r="A81" s="110">
        <v>87656989000174</v>
      </c>
      <c r="B81" s="111" t="s">
        <v>64</v>
      </c>
      <c r="C81" s="112">
        <f t="shared" si="3"/>
        <v>3.2500291599999999E-4</v>
      </c>
      <c r="D81" s="113">
        <v>29950.41</v>
      </c>
      <c r="E81" s="114">
        <f t="shared" si="4"/>
        <v>29950.41</v>
      </c>
      <c r="F81" s="115">
        <f t="shared" si="5"/>
        <v>0</v>
      </c>
      <c r="G81" s="111"/>
      <c r="H81" s="169"/>
    </row>
    <row r="82" spans="1:8" s="104" customFormat="1" ht="15.6" customHeight="1">
      <c r="A82" s="110">
        <v>97081434000103</v>
      </c>
      <c r="B82" s="111" t="s">
        <v>141</v>
      </c>
      <c r="C82" s="112">
        <f t="shared" si="3"/>
        <v>4.8002826899999997E-4</v>
      </c>
      <c r="D82" s="113">
        <v>44236.66</v>
      </c>
      <c r="E82" s="114">
        <f t="shared" si="4"/>
        <v>44236.66</v>
      </c>
      <c r="F82" s="115">
        <f t="shared" si="5"/>
        <v>0</v>
      </c>
      <c r="G82" s="111"/>
      <c r="H82" s="169"/>
    </row>
    <row r="83" spans="1:8" s="104" customFormat="1" ht="15.6" customHeight="1">
      <c r="A83" s="110">
        <v>97839922000129</v>
      </c>
      <c r="B83" s="111" t="s">
        <v>62</v>
      </c>
      <c r="C83" s="112">
        <f t="shared" ref="C83:C96" si="6">ROUND(D83/SUM($D$19:$D$1048576),12)</f>
        <v>3.5102221699999999E-4</v>
      </c>
      <c r="D83" s="113">
        <v>32348.2</v>
      </c>
      <c r="E83" s="114">
        <f t="shared" ref="E83:E96" si="7">IF($D$14&gt;0,ROUND(D83-ROUND((C83*$D$14),2),2),D83)</f>
        <v>32348.2</v>
      </c>
      <c r="F83" s="115">
        <f t="shared" ref="F83:F96" si="8">ROUND(E83-D83,2)</f>
        <v>0</v>
      </c>
      <c r="G83" s="111"/>
      <c r="H83" s="169"/>
    </row>
    <row r="84" spans="1:8" s="104" customFormat="1" ht="15.6" customHeight="1">
      <c r="A84" s="110">
        <v>9257558000121</v>
      </c>
      <c r="B84" s="111" t="s">
        <v>72</v>
      </c>
      <c r="C84" s="112">
        <f t="shared" si="6"/>
        <v>1.097633978E-3</v>
      </c>
      <c r="D84" s="113">
        <v>101151.67</v>
      </c>
      <c r="E84" s="114">
        <f t="shared" si="7"/>
        <v>101151.67</v>
      </c>
      <c r="F84" s="115">
        <f t="shared" si="8"/>
        <v>0</v>
      </c>
      <c r="G84" s="111"/>
      <c r="H84" s="169"/>
    </row>
    <row r="85" spans="1:8" s="104" customFormat="1" ht="15.6" customHeight="1">
      <c r="A85" s="110">
        <v>95824322000161</v>
      </c>
      <c r="B85" s="111" t="s">
        <v>73</v>
      </c>
      <c r="C85" s="112">
        <f t="shared" si="6"/>
        <v>2.5062112999999999E-4</v>
      </c>
      <c r="D85" s="113">
        <v>23095.81</v>
      </c>
      <c r="E85" s="114">
        <f t="shared" si="7"/>
        <v>23095.81</v>
      </c>
      <c r="F85" s="115">
        <f t="shared" si="8"/>
        <v>0</v>
      </c>
      <c r="G85" s="111"/>
      <c r="H85" s="169"/>
    </row>
    <row r="86" spans="1:8" s="104" customFormat="1" ht="15.6" customHeight="1">
      <c r="A86" s="110">
        <v>90660754000160</v>
      </c>
      <c r="B86" s="111" t="s">
        <v>63</v>
      </c>
      <c r="C86" s="112">
        <f t="shared" si="6"/>
        <v>1.1208643690000001E-3</v>
      </c>
      <c r="D86" s="113">
        <v>103292.45</v>
      </c>
      <c r="E86" s="114">
        <f t="shared" si="7"/>
        <v>103292.45</v>
      </c>
      <c r="F86" s="115">
        <f t="shared" si="8"/>
        <v>0</v>
      </c>
      <c r="G86" s="111"/>
      <c r="H86" s="169"/>
    </row>
    <row r="87" spans="1:8" s="104" customFormat="1" ht="15.6" customHeight="1">
      <c r="A87" s="110">
        <v>91950261000128</v>
      </c>
      <c r="B87" s="111" t="s">
        <v>65</v>
      </c>
      <c r="C87" s="112">
        <f t="shared" si="6"/>
        <v>3.2580863E-4</v>
      </c>
      <c r="D87" s="113">
        <v>30024.66</v>
      </c>
      <c r="E87" s="114">
        <f t="shared" si="7"/>
        <v>30024.66</v>
      </c>
      <c r="F87" s="115">
        <f t="shared" si="8"/>
        <v>0</v>
      </c>
      <c r="G87" s="111"/>
      <c r="H87" s="169"/>
    </row>
    <row r="88" spans="1:8" s="104" customFormat="1" ht="15.6" customHeight="1">
      <c r="A88" s="110">
        <v>89435598000155</v>
      </c>
      <c r="B88" s="111" t="s">
        <v>142</v>
      </c>
      <c r="C88" s="112">
        <f t="shared" si="6"/>
        <v>2.4649185899999998E-4</v>
      </c>
      <c r="D88" s="113">
        <v>22715.279999999999</v>
      </c>
      <c r="E88" s="114">
        <f t="shared" si="7"/>
        <v>22715.279999999999</v>
      </c>
      <c r="F88" s="115">
        <f t="shared" si="8"/>
        <v>0</v>
      </c>
      <c r="G88" s="111"/>
      <c r="H88" s="169"/>
    </row>
    <row r="89" spans="1:8" s="104" customFormat="1" ht="15.6" customHeight="1">
      <c r="A89" s="110">
        <v>97505838000179</v>
      </c>
      <c r="B89" s="111" t="s">
        <v>143</v>
      </c>
      <c r="C89" s="112">
        <f t="shared" si="6"/>
        <v>1.8036525100000001E-4</v>
      </c>
      <c r="D89" s="113">
        <v>16621.43</v>
      </c>
      <c r="E89" s="114">
        <f t="shared" si="7"/>
        <v>16621.43</v>
      </c>
      <c r="F89" s="115">
        <f t="shared" si="8"/>
        <v>0</v>
      </c>
      <c r="G89" s="111"/>
      <c r="H89" s="169"/>
    </row>
    <row r="90" spans="1:8" s="104" customFormat="1" ht="15.6" customHeight="1">
      <c r="A90" s="110">
        <v>98042963000152</v>
      </c>
      <c r="B90" s="111" t="s">
        <v>144</v>
      </c>
      <c r="C90" s="112">
        <f t="shared" si="6"/>
        <v>1.2790149199999999E-4</v>
      </c>
      <c r="D90" s="113">
        <v>11786.67</v>
      </c>
      <c r="E90" s="114">
        <f t="shared" si="7"/>
        <v>11786.67</v>
      </c>
      <c r="F90" s="115">
        <f t="shared" si="8"/>
        <v>0</v>
      </c>
      <c r="G90" s="111"/>
      <c r="H90" s="169"/>
    </row>
    <row r="91" spans="1:8" s="104" customFormat="1" ht="15.6" customHeight="1">
      <c r="A91" s="110">
        <v>55188502000180</v>
      </c>
      <c r="B91" s="111" t="s">
        <v>145</v>
      </c>
      <c r="C91" s="112">
        <f t="shared" si="6"/>
        <v>6.4061592999999998E-5</v>
      </c>
      <c r="D91" s="113">
        <v>5903.55</v>
      </c>
      <c r="E91" s="114">
        <f t="shared" si="7"/>
        <v>5903.55</v>
      </c>
      <c r="F91" s="115">
        <f t="shared" si="8"/>
        <v>0</v>
      </c>
      <c r="G91" s="111"/>
      <c r="H91" s="169"/>
    </row>
    <row r="92" spans="1:8" s="104" customFormat="1" ht="15.6" customHeight="1">
      <c r="A92" s="110">
        <v>86444163000189</v>
      </c>
      <c r="B92" s="111" t="s">
        <v>146</v>
      </c>
      <c r="C92" s="112">
        <f t="shared" si="6"/>
        <v>4.8081000200000002E-4</v>
      </c>
      <c r="D92" s="113">
        <v>44308.7</v>
      </c>
      <c r="E92" s="114">
        <f t="shared" si="7"/>
        <v>44308.7</v>
      </c>
      <c r="F92" s="115">
        <f t="shared" si="8"/>
        <v>0</v>
      </c>
      <c r="G92" s="111"/>
      <c r="H92" s="169"/>
    </row>
    <row r="93" spans="1:8" s="104" customFormat="1" ht="15.6" customHeight="1">
      <c r="A93" s="110">
        <v>11615872000180</v>
      </c>
      <c r="B93" s="111" t="s">
        <v>147</v>
      </c>
      <c r="C93" s="112">
        <f t="shared" si="6"/>
        <v>2.4126823E-5</v>
      </c>
      <c r="D93" s="113">
        <v>2223.39</v>
      </c>
      <c r="E93" s="114">
        <f t="shared" si="7"/>
        <v>2223.39</v>
      </c>
      <c r="F93" s="115">
        <f t="shared" si="8"/>
        <v>0</v>
      </c>
      <c r="G93" s="111"/>
      <c r="H93" s="169"/>
    </row>
    <row r="94" spans="1:8" s="104" customFormat="1" ht="15.6" customHeight="1">
      <c r="A94" s="110">
        <v>11810343000138</v>
      </c>
      <c r="B94" s="111" t="s">
        <v>84</v>
      </c>
      <c r="C94" s="112">
        <f t="shared" si="6"/>
        <v>4.7012682999999998E-5</v>
      </c>
      <c r="D94" s="113">
        <v>4332.42</v>
      </c>
      <c r="E94" s="114">
        <f t="shared" si="7"/>
        <v>4332.42</v>
      </c>
      <c r="F94" s="115">
        <f t="shared" si="8"/>
        <v>0</v>
      </c>
      <c r="G94" s="111"/>
      <c r="H94" s="169"/>
    </row>
    <row r="95" spans="1:8" s="104" customFormat="1" ht="15.6" customHeight="1">
      <c r="A95" s="110">
        <v>78829843000192</v>
      </c>
      <c r="B95" s="111" t="s">
        <v>85</v>
      </c>
      <c r="C95" s="112">
        <f t="shared" si="6"/>
        <v>1.5540135399999999E-4</v>
      </c>
      <c r="D95" s="113">
        <v>14320.9</v>
      </c>
      <c r="E95" s="114">
        <f t="shared" si="7"/>
        <v>14320.9</v>
      </c>
      <c r="F95" s="115">
        <f t="shared" si="8"/>
        <v>0</v>
      </c>
      <c r="G95" s="111"/>
      <c r="H95" s="169"/>
    </row>
    <row r="96" spans="1:8" s="104" customFormat="1" ht="15.6" customHeight="1">
      <c r="A96" s="110">
        <v>52777034000190</v>
      </c>
      <c r="B96" s="111" t="s">
        <v>74</v>
      </c>
      <c r="C96" s="112">
        <f t="shared" si="6"/>
        <v>3.74388142E-4</v>
      </c>
      <c r="D96" s="113">
        <v>34501.47</v>
      </c>
      <c r="E96" s="114">
        <f t="shared" si="7"/>
        <v>34501.47</v>
      </c>
      <c r="F96" s="115">
        <f t="shared" si="8"/>
        <v>0</v>
      </c>
      <c r="G96" s="111"/>
      <c r="H96" s="169"/>
    </row>
    <row r="97" spans="1:8" s="104" customFormat="1" ht="15.6" customHeight="1">
      <c r="A97" s="110">
        <v>52777034000190</v>
      </c>
      <c r="B97" s="111" t="s">
        <v>74</v>
      </c>
      <c r="C97" s="112">
        <v>3.93395E-4</v>
      </c>
      <c r="D97" s="113">
        <v>32075.67</v>
      </c>
      <c r="E97" s="114">
        <v>32075.67</v>
      </c>
      <c r="F97" s="115">
        <v>0</v>
      </c>
      <c r="G97" s="111"/>
      <c r="H97" s="169"/>
    </row>
  </sheetData>
  <autoFilter ref="A17:H93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C61FA-5D79-4EBF-BAE9-7C7475E7D9BA}">
  <sheetPr>
    <pageSetUpPr fitToPage="1"/>
  </sheetPr>
  <dimension ref="A1:H97"/>
  <sheetViews>
    <sheetView showGridLines="0" topLeftCell="A3" zoomScale="90" zoomScaleNormal="90" workbookViewId="0">
      <selection activeCell="H13" sqref="H13:I13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8" width="3.125" style="119" customWidth="1"/>
    <col min="9" max="16384" width="8" style="116"/>
  </cols>
  <sheetData>
    <row r="1" spans="1:8" s="63" customFormat="1" ht="14.25"/>
    <row r="2" spans="1:8" s="65" customFormat="1" ht="21" customHeight="1">
      <c r="A2" s="63"/>
      <c r="B2" s="64" t="s">
        <v>86</v>
      </c>
      <c r="F2" s="66"/>
    </row>
    <row r="3" spans="1:8" s="65" customFormat="1" ht="18.600000000000001" customHeight="1">
      <c r="A3" s="63"/>
      <c r="B3" s="64" t="s">
        <v>87</v>
      </c>
    </row>
    <row r="4" spans="1:8" s="65" customFormat="1" ht="15" customHeight="1">
      <c r="F4" s="67"/>
      <c r="G4" s="67"/>
      <c r="H4" s="67"/>
    </row>
    <row r="5" spans="1:8" s="65" customFormat="1" ht="16.5" customHeight="1">
      <c r="A5" s="68"/>
      <c r="B5" s="69" t="s">
        <v>151</v>
      </c>
      <c r="C5" s="68"/>
      <c r="D5" s="68"/>
      <c r="E5" s="68"/>
      <c r="F5" s="68"/>
      <c r="G5" s="68"/>
      <c r="H5" s="70"/>
    </row>
    <row r="6" spans="1:8" s="65" customFormat="1" ht="14.25">
      <c r="C6" s="71"/>
      <c r="D6" s="72" t="s">
        <v>25</v>
      </c>
      <c r="E6" s="72"/>
      <c r="F6" s="73"/>
      <c r="G6" s="74"/>
      <c r="H6" s="75"/>
    </row>
    <row r="7" spans="1:8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  <c r="H7" s="80"/>
    </row>
    <row r="8" spans="1:8" s="76" customFormat="1" ht="15" customHeight="1">
      <c r="C8" s="81" t="s">
        <v>91</v>
      </c>
      <c r="D8" s="81">
        <v>100329962.98</v>
      </c>
      <c r="E8" s="82">
        <v>1</v>
      </c>
      <c r="F8" s="83">
        <v>79</v>
      </c>
      <c r="G8" s="79"/>
      <c r="H8" s="80"/>
    </row>
    <row r="9" spans="1:8" s="76" customFormat="1" ht="15" customHeight="1">
      <c r="B9" s="130"/>
      <c r="C9" s="131" t="s">
        <v>92</v>
      </c>
      <c r="D9" s="132"/>
      <c r="E9" s="84" t="s">
        <v>16</v>
      </c>
      <c r="F9" s="84" t="s">
        <v>16</v>
      </c>
      <c r="G9" s="79"/>
      <c r="H9" s="80"/>
    </row>
    <row r="10" spans="1:8" s="76" customFormat="1" ht="15" customHeight="1">
      <c r="B10" s="168"/>
      <c r="C10" s="85" t="s">
        <v>93</v>
      </c>
      <c r="D10" s="86">
        <v>15468843.73000001</v>
      </c>
      <c r="E10" s="87" t="s">
        <v>16</v>
      </c>
      <c r="F10" s="87" t="s">
        <v>16</v>
      </c>
      <c r="G10" s="133"/>
      <c r="H10" s="80"/>
    </row>
    <row r="11" spans="1:8" s="76" customFormat="1" ht="15" customHeight="1">
      <c r="B11" s="134"/>
      <c r="C11" s="85" t="s">
        <v>94</v>
      </c>
      <c r="D11" s="86">
        <v>84861119.26000008</v>
      </c>
      <c r="E11" s="87" t="s">
        <v>16</v>
      </c>
      <c r="F11" s="87" t="s">
        <v>16</v>
      </c>
      <c r="G11" s="88"/>
      <c r="H11" s="80"/>
    </row>
    <row r="12" spans="1:8" s="76" customFormat="1" ht="15" customHeight="1">
      <c r="B12" s="134"/>
      <c r="C12" s="89" t="s">
        <v>95</v>
      </c>
      <c r="D12" s="90">
        <v>0</v>
      </c>
      <c r="E12" s="91" t="s">
        <v>16</v>
      </c>
      <c r="F12" s="92" t="s">
        <v>16</v>
      </c>
      <c r="G12" s="88"/>
      <c r="H12" s="80"/>
    </row>
    <row r="13" spans="1:8" s="76" customFormat="1" ht="15" customHeight="1">
      <c r="B13" s="93"/>
      <c r="C13" s="89" t="s">
        <v>96</v>
      </c>
      <c r="D13" s="90">
        <v>100329962.98999999</v>
      </c>
      <c r="E13" s="91">
        <v>1.0000000000996709</v>
      </c>
      <c r="F13" s="92" t="s">
        <v>16</v>
      </c>
      <c r="G13" s="94"/>
      <c r="H13" s="94"/>
    </row>
    <row r="14" spans="1:8" s="76" customFormat="1" ht="15" customHeight="1">
      <c r="B14" s="95"/>
      <c r="C14" s="96" t="s">
        <v>97</v>
      </c>
      <c r="D14" s="97">
        <v>0</v>
      </c>
      <c r="E14" s="98">
        <v>0</v>
      </c>
      <c r="F14" s="99" t="s">
        <v>16</v>
      </c>
      <c r="G14" s="88"/>
      <c r="H14" s="80"/>
    </row>
    <row r="15" spans="1:8" s="76" customFormat="1" ht="13.5">
      <c r="A15" s="100"/>
      <c r="B15" s="100"/>
      <c r="G15" s="79"/>
      <c r="H15" s="80"/>
    </row>
    <row r="16" spans="1:8" s="76" customFormat="1" ht="15" customHeight="1">
      <c r="A16" s="101"/>
      <c r="B16" s="101"/>
      <c r="C16" s="102">
        <f>SUBTOTAL(9,C19:C1048576)</f>
        <v>1.000000000002</v>
      </c>
      <c r="D16" s="101">
        <f>SUBTOTAL(9,D19:D1048576)</f>
        <v>100329962.98</v>
      </c>
      <c r="E16" s="101">
        <f>SUBTOTAL(9,E19:E1048576)</f>
        <v>100329962.98</v>
      </c>
      <c r="F16" s="101">
        <f>SUBTOTAL(9,F19:F1048576)</f>
        <v>0</v>
      </c>
      <c r="G16" s="101">
        <f>E16-D13</f>
        <v>-9.9999904632568359E-3</v>
      </c>
      <c r="H16" s="80"/>
    </row>
    <row r="17" spans="1:8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  <c r="H17" s="120"/>
    </row>
    <row r="18" spans="1:8" s="104" customFormat="1" ht="15.6" customHeight="1">
      <c r="A18" s="105">
        <v>3034433000156</v>
      </c>
      <c r="B18" s="106" t="s">
        <v>66</v>
      </c>
      <c r="C18" s="107">
        <v>0</v>
      </c>
      <c r="D18" s="108">
        <v>100329962.98</v>
      </c>
      <c r="E18" s="108">
        <v>100329962.98</v>
      </c>
      <c r="F18" s="109">
        <v>0</v>
      </c>
      <c r="G18" s="106"/>
      <c r="H18" s="169"/>
    </row>
    <row r="19" spans="1:8" s="104" customFormat="1" ht="15.6" customHeight="1">
      <c r="A19" s="110">
        <v>2016440000162</v>
      </c>
      <c r="B19" s="111" t="s">
        <v>30</v>
      </c>
      <c r="C19" s="112">
        <v>2.9676843702000001E-2</v>
      </c>
      <c r="D19" s="113">
        <v>2977476.63</v>
      </c>
      <c r="E19" s="114">
        <v>2977476.63</v>
      </c>
      <c r="F19" s="115">
        <v>0</v>
      </c>
      <c r="G19" s="106"/>
      <c r="H19" s="169"/>
    </row>
    <row r="20" spans="1:8" s="104" customFormat="1" ht="15.6" customHeight="1">
      <c r="A20" s="110">
        <v>2341467000120</v>
      </c>
      <c r="B20" s="111" t="s">
        <v>56</v>
      </c>
      <c r="C20" s="112">
        <v>1.5345539102000001E-2</v>
      </c>
      <c r="D20" s="113">
        <v>1539617.37</v>
      </c>
      <c r="E20" s="114">
        <v>1539617.37</v>
      </c>
      <c r="F20" s="115">
        <v>0</v>
      </c>
      <c r="G20" s="106"/>
      <c r="H20" s="169"/>
    </row>
    <row r="21" spans="1:8" s="104" customFormat="1" ht="15.6" customHeight="1">
      <c r="A21" s="110">
        <v>33050071000158</v>
      </c>
      <c r="B21" s="111" t="s">
        <v>36</v>
      </c>
      <c r="C21" s="112">
        <v>2.7750809402000001E-2</v>
      </c>
      <c r="D21" s="113">
        <v>2784237.68</v>
      </c>
      <c r="E21" s="114">
        <v>2784237.68</v>
      </c>
      <c r="F21" s="115">
        <v>0</v>
      </c>
      <c r="G21" s="106"/>
      <c r="H21" s="169"/>
    </row>
    <row r="22" spans="1:8" s="104" customFormat="1" ht="15.6" customHeight="1">
      <c r="A22" s="110">
        <v>2302100000106</v>
      </c>
      <c r="B22" s="111" t="s">
        <v>39</v>
      </c>
      <c r="C22" s="112">
        <v>1.9549289979999999E-2</v>
      </c>
      <c r="D22" s="113">
        <v>1961379.54</v>
      </c>
      <c r="E22" s="114">
        <v>1961379.54</v>
      </c>
      <c r="F22" s="115">
        <v>0</v>
      </c>
      <c r="G22" s="106"/>
      <c r="H22" s="169"/>
    </row>
    <row r="23" spans="1:8" s="104" customFormat="1" ht="15.6" customHeight="1">
      <c r="A23" s="110">
        <v>7282377000120</v>
      </c>
      <c r="B23" s="111" t="s">
        <v>58</v>
      </c>
      <c r="C23" s="112">
        <v>8.3339226410000002E-3</v>
      </c>
      <c r="D23" s="113">
        <v>836142.15</v>
      </c>
      <c r="E23" s="114">
        <v>836142.15</v>
      </c>
      <c r="F23" s="115">
        <v>0</v>
      </c>
      <c r="G23" s="106"/>
      <c r="H23" s="169"/>
    </row>
    <row r="24" spans="1:8" s="104" customFormat="1" ht="15.6" customHeight="1">
      <c r="A24" s="110">
        <v>5965546000109</v>
      </c>
      <c r="B24" s="111" t="s">
        <v>20</v>
      </c>
      <c r="C24" s="112">
        <v>3.6648122760000001E-3</v>
      </c>
      <c r="D24" s="113">
        <v>367690.48</v>
      </c>
      <c r="E24" s="114">
        <v>367690.48</v>
      </c>
      <c r="F24" s="115">
        <v>0</v>
      </c>
      <c r="G24" s="106"/>
      <c r="H24" s="169"/>
    </row>
    <row r="25" spans="1:8" s="104" customFormat="1" ht="15.6" customHeight="1">
      <c r="A25" s="110">
        <v>12272084000100</v>
      </c>
      <c r="B25" s="111" t="s">
        <v>19</v>
      </c>
      <c r="C25" s="112">
        <v>1.0203216362999999E-2</v>
      </c>
      <c r="D25" s="113">
        <v>1023688.32</v>
      </c>
      <c r="E25" s="114">
        <v>1023688.32</v>
      </c>
      <c r="F25" s="115">
        <v>0</v>
      </c>
      <c r="G25" s="106"/>
      <c r="H25" s="169"/>
    </row>
    <row r="26" spans="1:8" s="104" customFormat="1" ht="15.6" customHeight="1">
      <c r="A26" s="110">
        <v>7522669000192</v>
      </c>
      <c r="B26" s="111" t="s">
        <v>34</v>
      </c>
      <c r="C26" s="112">
        <v>0.13231993689300001</v>
      </c>
      <c r="D26" s="113">
        <v>13275654.369999999</v>
      </c>
      <c r="E26" s="114">
        <v>13275654.369999999</v>
      </c>
      <c r="F26" s="115">
        <v>0</v>
      </c>
      <c r="G26" s="106"/>
      <c r="H26" s="169"/>
    </row>
    <row r="27" spans="1:8" s="104" customFormat="1" ht="15.6" customHeight="1">
      <c r="A27" s="110">
        <v>8467115000100</v>
      </c>
      <c r="B27" s="111" t="s">
        <v>47</v>
      </c>
      <c r="C27" s="112">
        <v>1.7885443357999999E-2</v>
      </c>
      <c r="D27" s="113">
        <v>1794445.87</v>
      </c>
      <c r="E27" s="114">
        <v>1794445.87</v>
      </c>
      <c r="F27" s="115">
        <v>0</v>
      </c>
      <c r="G27" s="106"/>
      <c r="H27" s="169"/>
    </row>
    <row r="28" spans="1:8" s="104" customFormat="1" ht="15.6" customHeight="1">
      <c r="A28" s="110">
        <v>8336783000190</v>
      </c>
      <c r="B28" s="111" t="s">
        <v>28</v>
      </c>
      <c r="C28" s="112">
        <v>4.2210295650999999E-2</v>
      </c>
      <c r="D28" s="113">
        <v>4234957.4000000004</v>
      </c>
      <c r="E28" s="114">
        <v>4234957.4000000004</v>
      </c>
      <c r="F28" s="115">
        <v>0</v>
      </c>
      <c r="G28" s="106"/>
      <c r="H28" s="169"/>
    </row>
    <row r="29" spans="1:8" s="104" customFormat="1" ht="15.6" customHeight="1">
      <c r="A29" s="110">
        <v>1543032000104</v>
      </c>
      <c r="B29" s="111" t="s">
        <v>52</v>
      </c>
      <c r="C29" s="112">
        <v>2.8849049317000001E-2</v>
      </c>
      <c r="D29" s="113">
        <v>2894424.05</v>
      </c>
      <c r="E29" s="114">
        <v>2894424.05</v>
      </c>
      <c r="F29" s="115">
        <v>0</v>
      </c>
      <c r="G29" s="106"/>
      <c r="H29" s="169"/>
    </row>
    <row r="30" spans="1:8" s="104" customFormat="1" ht="15.6" customHeight="1">
      <c r="A30" s="110">
        <v>4895728000180</v>
      </c>
      <c r="B30" s="111" t="s">
        <v>17</v>
      </c>
      <c r="C30" s="112">
        <v>2.3859570351E-2</v>
      </c>
      <c r="D30" s="113">
        <v>2393829.81</v>
      </c>
      <c r="E30" s="114">
        <v>2393829.81</v>
      </c>
      <c r="F30" s="115">
        <v>0</v>
      </c>
      <c r="G30" s="106"/>
      <c r="H30" s="169"/>
    </row>
    <row r="31" spans="1:8" s="104" customFormat="1" ht="15.6" customHeight="1">
      <c r="A31" s="110">
        <v>10835932000108</v>
      </c>
      <c r="B31" s="111" t="s">
        <v>37</v>
      </c>
      <c r="C31" s="112">
        <v>3.0178569991E-2</v>
      </c>
      <c r="D31" s="113">
        <v>3027814.81</v>
      </c>
      <c r="E31" s="114">
        <v>3027814.81</v>
      </c>
      <c r="F31" s="115">
        <v>0</v>
      </c>
      <c r="G31" s="106"/>
      <c r="H31" s="169"/>
    </row>
    <row r="32" spans="1:8" s="104" customFormat="1" ht="15.6" customHeight="1">
      <c r="A32" s="110">
        <v>25086034000171</v>
      </c>
      <c r="B32" s="111" t="s">
        <v>44</v>
      </c>
      <c r="C32" s="112">
        <v>5.8095282079999996E-3</v>
      </c>
      <c r="D32" s="113">
        <v>582869.75</v>
      </c>
      <c r="E32" s="114">
        <v>582869.75</v>
      </c>
      <c r="F32" s="115">
        <v>0</v>
      </c>
      <c r="G32" s="106"/>
      <c r="H32" s="169"/>
    </row>
    <row r="33" spans="1:8" s="104" customFormat="1" ht="15.6" customHeight="1">
      <c r="A33" s="110">
        <v>6272793000184</v>
      </c>
      <c r="B33" s="111" t="s">
        <v>42</v>
      </c>
      <c r="C33" s="112">
        <v>1.6816088932000001E-2</v>
      </c>
      <c r="D33" s="113">
        <v>1687157.58</v>
      </c>
      <c r="E33" s="114">
        <v>1687157.58</v>
      </c>
      <c r="F33" s="115">
        <v>0</v>
      </c>
      <c r="G33" s="106"/>
      <c r="H33" s="169"/>
    </row>
    <row r="34" spans="1:8" s="104" customFormat="1" ht="15.6" customHeight="1">
      <c r="A34" s="110">
        <v>3467321000199</v>
      </c>
      <c r="B34" s="111" t="s">
        <v>41</v>
      </c>
      <c r="C34" s="112">
        <v>1.9800647692999999E-2</v>
      </c>
      <c r="D34" s="113">
        <v>1986598.25</v>
      </c>
      <c r="E34" s="114">
        <v>1986598.25</v>
      </c>
      <c r="F34" s="115">
        <v>0</v>
      </c>
      <c r="G34" s="106"/>
      <c r="H34" s="169"/>
    </row>
    <row r="35" spans="1:8" s="104" customFormat="1" ht="15.6" customHeight="1">
      <c r="A35" s="110">
        <v>6981180000116</v>
      </c>
      <c r="B35" s="111" t="s">
        <v>23</v>
      </c>
      <c r="C35" s="112">
        <v>6.1694029243E-2</v>
      </c>
      <c r="D35" s="113">
        <v>6189759.6699999999</v>
      </c>
      <c r="E35" s="114">
        <v>6189759.6699999999</v>
      </c>
      <c r="F35" s="115">
        <v>0</v>
      </c>
      <c r="G35" s="106"/>
      <c r="H35" s="169"/>
    </row>
    <row r="36" spans="1:8" s="104" customFormat="1" ht="15.6" customHeight="1">
      <c r="A36" s="110">
        <v>6840748000189</v>
      </c>
      <c r="B36" s="111" t="s">
        <v>22</v>
      </c>
      <c r="C36" s="112">
        <v>8.6271426229999996E-3</v>
      </c>
      <c r="D36" s="113">
        <v>865560.9</v>
      </c>
      <c r="E36" s="114">
        <v>865560.9</v>
      </c>
      <c r="F36" s="115">
        <v>0</v>
      </c>
      <c r="G36" s="106"/>
      <c r="H36" s="169"/>
    </row>
    <row r="37" spans="1:8" s="104" customFormat="1" ht="15.6" customHeight="1">
      <c r="A37" s="110">
        <v>5914650000166</v>
      </c>
      <c r="B37" s="111" t="s">
        <v>59</v>
      </c>
      <c r="C37" s="112">
        <v>9.3608021180000001E-3</v>
      </c>
      <c r="D37" s="113">
        <v>939168.93</v>
      </c>
      <c r="E37" s="114">
        <v>939168.93</v>
      </c>
      <c r="F37" s="115">
        <v>0</v>
      </c>
      <c r="G37" s="106"/>
      <c r="H37" s="169"/>
    </row>
    <row r="38" spans="1:8" s="104" customFormat="1" ht="15.6" customHeight="1">
      <c r="A38" s="110">
        <v>15139629000194</v>
      </c>
      <c r="B38" s="111" t="s">
        <v>29</v>
      </c>
      <c r="C38" s="112">
        <v>4.7045232648E-2</v>
      </c>
      <c r="D38" s="113">
        <v>4720046.45</v>
      </c>
      <c r="E38" s="114">
        <v>4720046.45</v>
      </c>
      <c r="F38" s="115">
        <v>0</v>
      </c>
      <c r="G38" s="106"/>
      <c r="H38" s="169"/>
    </row>
    <row r="39" spans="1:8" s="104" customFormat="1" ht="15.6" customHeight="1">
      <c r="A39" s="110">
        <v>7047251000170</v>
      </c>
      <c r="B39" s="111" t="s">
        <v>38</v>
      </c>
      <c r="C39" s="112">
        <v>2.6659861327E-2</v>
      </c>
      <c r="D39" s="113">
        <v>2674782.9</v>
      </c>
      <c r="E39" s="114">
        <v>2674782.9</v>
      </c>
      <c r="F39" s="115">
        <v>0</v>
      </c>
      <c r="G39" s="106"/>
      <c r="H39" s="169"/>
    </row>
    <row r="40" spans="1:8" s="104" customFormat="1" ht="15.6" customHeight="1">
      <c r="A40" s="110">
        <v>4368898000106</v>
      </c>
      <c r="B40" s="111" t="s">
        <v>21</v>
      </c>
      <c r="C40" s="112">
        <v>4.9498441567E-2</v>
      </c>
      <c r="D40" s="113">
        <v>4966176.8099999996</v>
      </c>
      <c r="E40" s="114">
        <v>4966176.8099999996</v>
      </c>
      <c r="F40" s="115">
        <v>0</v>
      </c>
      <c r="G40" s="106"/>
      <c r="H40" s="169"/>
    </row>
    <row r="41" spans="1:8" s="104" customFormat="1" ht="15.6" customHeight="1">
      <c r="A41" s="110">
        <v>8324196000181</v>
      </c>
      <c r="B41" s="111" t="s">
        <v>31</v>
      </c>
      <c r="C41" s="112">
        <v>1.0474753890000001E-2</v>
      </c>
      <c r="D41" s="113">
        <v>1050931.67</v>
      </c>
      <c r="E41" s="114">
        <v>1050931.67</v>
      </c>
      <c r="F41" s="115">
        <v>0</v>
      </c>
      <c r="G41" s="106"/>
      <c r="H41" s="169"/>
    </row>
    <row r="42" spans="1:8" s="104" customFormat="1" ht="15.6" customHeight="1">
      <c r="A42" s="110">
        <v>53859112000169</v>
      </c>
      <c r="B42" s="111" t="s">
        <v>45</v>
      </c>
      <c r="C42" s="112">
        <v>5.1824077729999999E-3</v>
      </c>
      <c r="D42" s="113">
        <v>519950.78</v>
      </c>
      <c r="E42" s="114">
        <v>519950.78</v>
      </c>
      <c r="F42" s="115">
        <v>0</v>
      </c>
      <c r="G42" s="106"/>
      <c r="H42" s="169"/>
    </row>
    <row r="43" spans="1:8" s="104" customFormat="1" ht="15.6" customHeight="1">
      <c r="A43" s="110">
        <v>33050196000188</v>
      </c>
      <c r="B43" s="111" t="s">
        <v>24</v>
      </c>
      <c r="C43" s="112">
        <v>5.2758300440000003E-2</v>
      </c>
      <c r="D43" s="113">
        <v>5293238.33</v>
      </c>
      <c r="E43" s="114">
        <v>5293238.33</v>
      </c>
      <c r="F43" s="115">
        <v>0</v>
      </c>
      <c r="G43" s="106"/>
      <c r="H43" s="169"/>
    </row>
    <row r="44" spans="1:8" s="104" customFormat="1" ht="15.6" customHeight="1">
      <c r="A44" s="110">
        <v>4172213000151</v>
      </c>
      <c r="B44" s="111" t="s">
        <v>53</v>
      </c>
      <c r="C44" s="112">
        <v>2.0348822518999998E-2</v>
      </c>
      <c r="D44" s="113">
        <v>2041596.61</v>
      </c>
      <c r="E44" s="114">
        <v>2041596.61</v>
      </c>
      <c r="F44" s="115">
        <v>0</v>
      </c>
      <c r="G44" s="106"/>
      <c r="H44" s="169"/>
    </row>
    <row r="45" spans="1:8" s="104" customFormat="1" ht="15.6" customHeight="1">
      <c r="A45" s="110">
        <v>23664303000104</v>
      </c>
      <c r="B45" s="111" t="s">
        <v>55</v>
      </c>
      <c r="C45" s="112">
        <v>1.9748063700000002E-3</v>
      </c>
      <c r="D45" s="113">
        <v>198132.25</v>
      </c>
      <c r="E45" s="114">
        <v>198132.25</v>
      </c>
      <c r="F45" s="115">
        <v>0</v>
      </c>
      <c r="G45" s="106"/>
      <c r="H45" s="169"/>
    </row>
    <row r="46" spans="1:8" s="104" customFormat="1" ht="15.6" customHeight="1">
      <c r="A46" s="110">
        <v>2328280000197</v>
      </c>
      <c r="B46" s="111" t="s">
        <v>46</v>
      </c>
      <c r="C46" s="112">
        <v>2.7303520590000002E-2</v>
      </c>
      <c r="D46" s="113">
        <v>2739361.21</v>
      </c>
      <c r="E46" s="114">
        <v>2739361.21</v>
      </c>
      <c r="F46" s="115">
        <v>0</v>
      </c>
      <c r="G46" s="106"/>
      <c r="H46" s="169"/>
    </row>
    <row r="47" spans="1:8" s="104" customFormat="1" ht="15.6" customHeight="1">
      <c r="A47" s="110">
        <v>4065033000170</v>
      </c>
      <c r="B47" s="111" t="s">
        <v>57</v>
      </c>
      <c r="C47" s="112">
        <v>2.6758165261E-2</v>
      </c>
      <c r="D47" s="113">
        <v>2684645.73</v>
      </c>
      <c r="E47" s="114">
        <v>2684645.73</v>
      </c>
      <c r="F47" s="115">
        <v>0</v>
      </c>
      <c r="G47" s="106"/>
      <c r="H47" s="169"/>
    </row>
    <row r="48" spans="1:8" s="104" customFormat="1" ht="15.6" customHeight="1">
      <c r="A48" s="110">
        <v>61695227000193</v>
      </c>
      <c r="B48" s="111" t="s">
        <v>18</v>
      </c>
      <c r="C48" s="112">
        <v>7.7264578493999994E-2</v>
      </c>
      <c r="D48" s="113">
        <v>7751952.2999999998</v>
      </c>
      <c r="E48" s="114">
        <v>7751952.2999999998</v>
      </c>
      <c r="F48" s="115">
        <v>0</v>
      </c>
      <c r="G48" s="106"/>
      <c r="H48" s="169"/>
    </row>
    <row r="49" spans="1:8" s="104" customFormat="1" ht="15.6" customHeight="1">
      <c r="A49" s="110">
        <v>19527639000158</v>
      </c>
      <c r="B49" s="111" t="s">
        <v>83</v>
      </c>
      <c r="C49" s="112">
        <v>3.4856006079999999E-3</v>
      </c>
      <c r="D49" s="113">
        <v>349710.18</v>
      </c>
      <c r="E49" s="114">
        <v>349710.18</v>
      </c>
      <c r="F49" s="115">
        <v>0</v>
      </c>
      <c r="G49" s="106"/>
      <c r="H49" s="169"/>
    </row>
    <row r="50" spans="1:8" s="104" customFormat="1" ht="15.6" customHeight="1">
      <c r="A50" s="110">
        <v>9095183000140</v>
      </c>
      <c r="B50" s="111" t="s">
        <v>54</v>
      </c>
      <c r="C50" s="112">
        <v>1.1859413426E-2</v>
      </c>
      <c r="D50" s="113">
        <v>1189854.51</v>
      </c>
      <c r="E50" s="114">
        <v>1189854.51</v>
      </c>
      <c r="F50" s="115">
        <v>0</v>
      </c>
      <c r="G50" s="106"/>
      <c r="H50" s="169"/>
    </row>
    <row r="51" spans="1:8" s="104" customFormat="1" ht="15.6" customHeight="1">
      <c r="A51" s="110">
        <v>13017462000163</v>
      </c>
      <c r="B51" s="111" t="s">
        <v>32</v>
      </c>
      <c r="C51" s="112">
        <v>6.459075741E-3</v>
      </c>
      <c r="D51" s="113">
        <v>648038.82999999996</v>
      </c>
      <c r="E51" s="114">
        <v>648038.82999999996</v>
      </c>
      <c r="F51" s="115">
        <v>0</v>
      </c>
      <c r="G51" s="106"/>
      <c r="H51" s="169"/>
    </row>
    <row r="52" spans="1:8" s="104" customFormat="1" ht="15.6" customHeight="1">
      <c r="A52" s="110">
        <v>15413826000150</v>
      </c>
      <c r="B52" s="111" t="s">
        <v>43</v>
      </c>
      <c r="C52" s="112">
        <v>1.2699815311E-2</v>
      </c>
      <c r="D52" s="113">
        <v>1274172</v>
      </c>
      <c r="E52" s="114">
        <v>1274172</v>
      </c>
      <c r="F52" s="115">
        <v>0</v>
      </c>
      <c r="G52" s="106"/>
      <c r="H52" s="169"/>
    </row>
    <row r="53" spans="1:8" s="104" customFormat="1" ht="15.6" customHeight="1">
      <c r="A53" s="110">
        <v>28152650000171</v>
      </c>
      <c r="B53" s="111" t="s">
        <v>40</v>
      </c>
      <c r="C53" s="112">
        <v>1.738582621E-2</v>
      </c>
      <c r="D53" s="113">
        <v>1744319.3</v>
      </c>
      <c r="E53" s="114">
        <v>1744319.3</v>
      </c>
      <c r="F53" s="115">
        <v>0</v>
      </c>
      <c r="G53" s="106"/>
      <c r="H53" s="169"/>
    </row>
    <row r="54" spans="1:8" s="104" customFormat="1" ht="15.6" customHeight="1">
      <c r="A54" s="110">
        <v>83855973000130</v>
      </c>
      <c r="B54" s="111" t="s">
        <v>60</v>
      </c>
      <c r="C54" s="112">
        <v>1.7765556639999999E-2</v>
      </c>
      <c r="D54" s="113">
        <v>1782417.64</v>
      </c>
      <c r="E54" s="114">
        <v>1782417.64</v>
      </c>
      <c r="F54" s="115">
        <v>0</v>
      </c>
      <c r="G54" s="106"/>
      <c r="H54" s="169"/>
    </row>
    <row r="55" spans="1:8" s="104" customFormat="1" ht="15.6" customHeight="1">
      <c r="A55" s="110">
        <v>60444437000146</v>
      </c>
      <c r="B55" s="111" t="s">
        <v>35</v>
      </c>
      <c r="C55" s="112">
        <v>6.1807665584999998E-2</v>
      </c>
      <c r="D55" s="113">
        <v>6201160.7999999998</v>
      </c>
      <c r="E55" s="114">
        <v>6201160.7999999998</v>
      </c>
      <c r="F55" s="115">
        <v>0</v>
      </c>
      <c r="G55" s="106"/>
      <c r="H55" s="169"/>
    </row>
    <row r="56" spans="1:8" s="104" customFormat="1" ht="15.6" customHeight="1">
      <c r="A56" s="110">
        <v>75805895000130</v>
      </c>
      <c r="B56" s="111" t="s">
        <v>48</v>
      </c>
      <c r="C56" s="112">
        <v>4.9943494999999999E-4</v>
      </c>
      <c r="D56" s="113">
        <v>50108.29</v>
      </c>
      <c r="E56" s="114">
        <v>50108.29</v>
      </c>
      <c r="F56" s="115">
        <v>0</v>
      </c>
      <c r="G56" s="106"/>
      <c r="H56" s="169"/>
    </row>
    <row r="57" spans="1:8" s="104" customFormat="1" ht="15.6" customHeight="1">
      <c r="A57" s="110">
        <v>1377555000110</v>
      </c>
      <c r="B57" s="111" t="s">
        <v>51</v>
      </c>
      <c r="C57" s="112">
        <v>3.0976877800000001E-4</v>
      </c>
      <c r="D57" s="113">
        <v>31079.09</v>
      </c>
      <c r="E57" s="114">
        <v>31079.09</v>
      </c>
      <c r="F57" s="115">
        <v>0</v>
      </c>
      <c r="G57" s="106"/>
      <c r="H57" s="169"/>
    </row>
    <row r="58" spans="1:8" s="104" customFormat="1" ht="15.6" customHeight="1">
      <c r="A58" s="110">
        <v>83647990000181</v>
      </c>
      <c r="B58" s="111" t="s">
        <v>67</v>
      </c>
      <c r="C58" s="112">
        <v>4.5497026699999998E-4</v>
      </c>
      <c r="D58" s="113">
        <v>45647.15</v>
      </c>
      <c r="E58" s="114">
        <v>45647.15</v>
      </c>
      <c r="F58" s="115">
        <v>0</v>
      </c>
      <c r="G58" s="106"/>
      <c r="H58" s="169"/>
    </row>
    <row r="59" spans="1:8" s="104" customFormat="1" ht="15.6" customHeight="1">
      <c r="A59" s="110">
        <v>95289500000100</v>
      </c>
      <c r="B59" s="111" t="s">
        <v>49</v>
      </c>
      <c r="C59" s="112">
        <v>3.4378523600000002E-4</v>
      </c>
      <c r="D59" s="113">
        <v>34491.96</v>
      </c>
      <c r="E59" s="114">
        <v>34491.96</v>
      </c>
      <c r="F59" s="115">
        <v>0</v>
      </c>
      <c r="G59" s="106"/>
      <c r="H59" s="169"/>
    </row>
    <row r="60" spans="1:8" s="104" customFormat="1" ht="15.6" customHeight="1">
      <c r="A60" s="110">
        <v>86301124000122</v>
      </c>
      <c r="B60" s="111" t="s">
        <v>112</v>
      </c>
      <c r="C60" s="112">
        <v>5.3025E-8</v>
      </c>
      <c r="D60" s="113">
        <v>5.32</v>
      </c>
      <c r="E60" s="114">
        <v>5.32</v>
      </c>
      <c r="F60" s="115">
        <v>0</v>
      </c>
      <c r="G60" s="106"/>
      <c r="H60" s="169"/>
    </row>
    <row r="61" spans="1:8" s="104" customFormat="1" ht="15.6" customHeight="1">
      <c r="A61" s="110">
        <v>86531175000140</v>
      </c>
      <c r="B61" s="111" t="s">
        <v>109</v>
      </c>
      <c r="C61" s="112">
        <v>7.2527885000000006E-5</v>
      </c>
      <c r="D61" s="113">
        <v>7276.72</v>
      </c>
      <c r="E61" s="114">
        <v>7276.72</v>
      </c>
      <c r="F61" s="115">
        <v>0</v>
      </c>
      <c r="G61" s="106"/>
      <c r="H61" s="169"/>
    </row>
    <row r="62" spans="1:8" s="104" customFormat="1" ht="15.6" customHeight="1">
      <c r="A62" s="110">
        <v>88446034000155</v>
      </c>
      <c r="B62" s="111" t="s">
        <v>50</v>
      </c>
      <c r="C62" s="112">
        <v>3.2760960999999998E-4</v>
      </c>
      <c r="D62" s="113">
        <v>32869.06</v>
      </c>
      <c r="E62" s="114">
        <v>32869.06</v>
      </c>
      <c r="F62" s="115">
        <v>0</v>
      </c>
      <c r="G62" s="106"/>
      <c r="H62" s="169"/>
    </row>
    <row r="63" spans="1:8" s="104" customFormat="1" ht="15.6" customHeight="1">
      <c r="A63" s="110">
        <v>27485069000109</v>
      </c>
      <c r="B63" s="111" t="s">
        <v>33</v>
      </c>
      <c r="C63" s="112">
        <v>1.267534505E-3</v>
      </c>
      <c r="D63" s="113">
        <v>127171.69</v>
      </c>
      <c r="E63" s="114">
        <v>127171.69</v>
      </c>
      <c r="F63" s="115">
        <v>0</v>
      </c>
      <c r="G63" s="106"/>
      <c r="H63" s="169"/>
    </row>
    <row r="64" spans="1:8" s="104" customFormat="1" ht="15.6" customHeight="1">
      <c r="A64" s="110">
        <v>79850574000109</v>
      </c>
      <c r="B64" s="111" t="s">
        <v>129</v>
      </c>
      <c r="C64" s="112">
        <v>6.8565360000000003E-5</v>
      </c>
      <c r="D64" s="113">
        <v>6879.16</v>
      </c>
      <c r="E64" s="114">
        <v>6879.16</v>
      </c>
      <c r="F64" s="115">
        <v>0</v>
      </c>
      <c r="G64" s="106"/>
      <c r="H64" s="169"/>
    </row>
    <row r="65" spans="1:8" s="104" customFormat="1" ht="15.6" customHeight="1">
      <c r="A65" s="110">
        <v>91982348000187</v>
      </c>
      <c r="B65" s="111" t="s">
        <v>110</v>
      </c>
      <c r="C65" s="112">
        <v>1.72095349E-4</v>
      </c>
      <c r="D65" s="113">
        <v>17266.32</v>
      </c>
      <c r="E65" s="114">
        <v>17266.32</v>
      </c>
      <c r="F65" s="115">
        <v>0</v>
      </c>
      <c r="G65" s="106"/>
      <c r="H65" s="169"/>
    </row>
    <row r="66" spans="1:8" s="104" customFormat="1" ht="15.6" customHeight="1">
      <c r="A66" s="110">
        <v>97578090000134</v>
      </c>
      <c r="B66" s="111" t="s">
        <v>130</v>
      </c>
      <c r="C66" s="112">
        <v>9.1119838000000005E-5</v>
      </c>
      <c r="D66" s="113">
        <v>9142.0499999999993</v>
      </c>
      <c r="E66" s="114">
        <v>9142.0499999999993</v>
      </c>
      <c r="F66" s="115">
        <v>0</v>
      </c>
      <c r="G66" s="106"/>
      <c r="H66" s="169"/>
    </row>
    <row r="67" spans="1:8" s="104" customFormat="1" ht="15.6" customHeight="1">
      <c r="A67" s="110">
        <v>13255658000196</v>
      </c>
      <c r="B67" s="111" t="s">
        <v>68</v>
      </c>
      <c r="C67" s="112">
        <v>9.15958576E-4</v>
      </c>
      <c r="D67" s="113">
        <v>91898.09</v>
      </c>
      <c r="E67" s="114">
        <v>91898.09</v>
      </c>
      <c r="F67" s="115">
        <v>0</v>
      </c>
      <c r="G67" s="106"/>
      <c r="H67" s="169"/>
    </row>
    <row r="68" spans="1:8" s="104" customFormat="1" ht="15.6" customHeight="1">
      <c r="A68" s="110">
        <v>89889604000144</v>
      </c>
      <c r="B68" s="111" t="s">
        <v>131</v>
      </c>
      <c r="C68" s="112">
        <v>1.8564165100000001E-4</v>
      </c>
      <c r="D68" s="113">
        <v>18625.419999999998</v>
      </c>
      <c r="E68" s="114">
        <v>18625.419999999998</v>
      </c>
      <c r="F68" s="115">
        <v>0</v>
      </c>
      <c r="G68" s="106"/>
      <c r="H68" s="169"/>
    </row>
    <row r="69" spans="1:8" s="104" customFormat="1" ht="15.6" customHeight="1">
      <c r="A69" s="110">
        <v>50235449000107</v>
      </c>
      <c r="B69" s="111" t="s">
        <v>132</v>
      </c>
      <c r="C69" s="112">
        <v>1.13993364E-4</v>
      </c>
      <c r="D69" s="113">
        <v>11436.95</v>
      </c>
      <c r="E69" s="114">
        <v>11436.95</v>
      </c>
      <c r="F69" s="115">
        <v>0</v>
      </c>
      <c r="G69" s="106"/>
      <c r="H69" s="169"/>
    </row>
    <row r="70" spans="1:8" s="104" customFormat="1" ht="15.6" customHeight="1">
      <c r="A70" s="110">
        <v>49606312000132</v>
      </c>
      <c r="B70" s="111" t="s">
        <v>69</v>
      </c>
      <c r="C70" s="112">
        <v>3.8256627299999998E-4</v>
      </c>
      <c r="D70" s="113">
        <v>38382.86</v>
      </c>
      <c r="E70" s="114">
        <v>38382.86</v>
      </c>
      <c r="F70" s="115">
        <v>0</v>
      </c>
      <c r="G70" s="106"/>
      <c r="H70" s="169"/>
    </row>
    <row r="71" spans="1:8" s="104" customFormat="1" ht="15.6" customHeight="1">
      <c r="A71" s="110">
        <v>53176038000186</v>
      </c>
      <c r="B71" s="111" t="s">
        <v>133</v>
      </c>
      <c r="C71" s="112">
        <v>7.15073622E-4</v>
      </c>
      <c r="D71" s="113">
        <v>71743.31</v>
      </c>
      <c r="E71" s="114">
        <v>71743.31</v>
      </c>
      <c r="F71" s="115">
        <v>0</v>
      </c>
      <c r="G71" s="106"/>
      <c r="H71" s="169"/>
    </row>
    <row r="72" spans="1:8" s="104" customFormat="1" ht="15.6" customHeight="1">
      <c r="A72" s="110">
        <v>44560381000139</v>
      </c>
      <c r="B72" s="111" t="s">
        <v>105</v>
      </c>
      <c r="C72" s="112">
        <v>2.8214103999999999E-5</v>
      </c>
      <c r="D72" s="113">
        <v>2830.72</v>
      </c>
      <c r="E72" s="114">
        <v>2830.72</v>
      </c>
      <c r="F72" s="115">
        <v>0</v>
      </c>
      <c r="G72" s="106"/>
      <c r="H72" s="169"/>
    </row>
    <row r="73" spans="1:8" s="104" customFormat="1" ht="15.6" customHeight="1">
      <c r="A73" s="110">
        <v>49313653000110</v>
      </c>
      <c r="B73" s="111" t="s">
        <v>70</v>
      </c>
      <c r="C73" s="112">
        <v>1.9645995499999999E-4</v>
      </c>
      <c r="D73" s="113">
        <v>19710.82</v>
      </c>
      <c r="E73" s="114">
        <v>19710.82</v>
      </c>
      <c r="F73" s="115">
        <v>0</v>
      </c>
      <c r="G73" s="106"/>
      <c r="H73" s="169"/>
    </row>
    <row r="74" spans="1:8" s="104" customFormat="1" ht="15.6" customHeight="1">
      <c r="A74" s="110">
        <v>85665990000130</v>
      </c>
      <c r="B74" s="111" t="s">
        <v>134</v>
      </c>
      <c r="C74" s="112">
        <v>9.4069206E-5</v>
      </c>
      <c r="D74" s="113">
        <v>9437.9599999999991</v>
      </c>
      <c r="E74" s="114">
        <v>9437.9599999999991</v>
      </c>
      <c r="F74" s="115">
        <v>0</v>
      </c>
      <c r="G74" s="106"/>
      <c r="H74" s="169"/>
    </row>
    <row r="75" spans="1:8" s="104" customFormat="1" ht="15.6" customHeight="1">
      <c r="A75" s="110">
        <v>78274610000170</v>
      </c>
      <c r="B75" s="111" t="s">
        <v>135</v>
      </c>
      <c r="C75" s="112">
        <v>1.6743233500000001E-4</v>
      </c>
      <c r="D75" s="113">
        <v>16798.48</v>
      </c>
      <c r="E75" s="114">
        <v>16798.48</v>
      </c>
      <c r="F75" s="115">
        <v>0</v>
      </c>
      <c r="G75" s="106"/>
      <c r="H75" s="169"/>
    </row>
    <row r="76" spans="1:8" s="104" customFormat="1" ht="15.6" customHeight="1">
      <c r="A76" s="110">
        <v>86433042000131</v>
      </c>
      <c r="B76" s="111" t="s">
        <v>71</v>
      </c>
      <c r="C76" s="112">
        <v>3.85245134E-4</v>
      </c>
      <c r="D76" s="113">
        <v>38651.629999999997</v>
      </c>
      <c r="E76" s="114">
        <v>38651.629999999997</v>
      </c>
      <c r="F76" s="115">
        <v>0</v>
      </c>
      <c r="G76" s="106"/>
      <c r="H76" s="169"/>
    </row>
    <row r="77" spans="1:8" s="104" customFormat="1" ht="15.6" customHeight="1">
      <c r="A77" s="110">
        <v>86439510000185</v>
      </c>
      <c r="B77" s="111" t="s">
        <v>136</v>
      </c>
      <c r="C77" s="112">
        <v>1.45972445E-4</v>
      </c>
      <c r="D77" s="113">
        <v>14645.41</v>
      </c>
      <c r="E77" s="114">
        <v>14645.41</v>
      </c>
      <c r="F77" s="115">
        <v>0</v>
      </c>
      <c r="G77" s="106"/>
      <c r="H77" s="169"/>
    </row>
    <row r="78" spans="1:8" s="104" customFormat="1" ht="15.6" customHeight="1">
      <c r="A78" s="110">
        <v>1229747000189</v>
      </c>
      <c r="B78" s="111" t="s">
        <v>137</v>
      </c>
      <c r="C78" s="112">
        <v>6.7523098999999995E-5</v>
      </c>
      <c r="D78" s="113">
        <v>6774.59</v>
      </c>
      <c r="E78" s="114">
        <v>6774.59</v>
      </c>
      <c r="F78" s="115">
        <v>0</v>
      </c>
      <c r="G78" s="106"/>
      <c r="H78" s="169"/>
    </row>
    <row r="79" spans="1:8" s="104" customFormat="1" ht="15.6" customHeight="1">
      <c r="A79" s="110">
        <v>86449170000173</v>
      </c>
      <c r="B79" s="111" t="s">
        <v>138</v>
      </c>
      <c r="C79" s="112">
        <v>7.9071194E-5</v>
      </c>
      <c r="D79" s="113">
        <v>7933.21</v>
      </c>
      <c r="E79" s="114">
        <v>7933.21</v>
      </c>
      <c r="F79" s="115">
        <v>0</v>
      </c>
      <c r="G79" s="106"/>
      <c r="H79" s="169"/>
    </row>
    <row r="80" spans="1:8" s="104" customFormat="1" ht="15.6" customHeight="1">
      <c r="A80" s="110">
        <v>75568154000183</v>
      </c>
      <c r="B80" s="111" t="s">
        <v>139</v>
      </c>
      <c r="C80" s="112">
        <v>4.1412355E-5</v>
      </c>
      <c r="D80" s="113">
        <v>4154.8999999999996</v>
      </c>
      <c r="E80" s="114">
        <v>4154.8999999999996</v>
      </c>
      <c r="F80" s="115">
        <v>0</v>
      </c>
      <c r="G80" s="106"/>
      <c r="H80" s="169"/>
    </row>
    <row r="81" spans="1:8" s="104" customFormat="1" ht="15.6" customHeight="1">
      <c r="A81" s="110">
        <v>86448057000173</v>
      </c>
      <c r="B81" s="111" t="s">
        <v>140</v>
      </c>
      <c r="C81" s="112">
        <v>1.05879337E-4</v>
      </c>
      <c r="D81" s="113">
        <v>10622.87</v>
      </c>
      <c r="E81" s="114">
        <v>10622.87</v>
      </c>
      <c r="F81" s="115">
        <v>0</v>
      </c>
      <c r="G81" s="106"/>
      <c r="H81" s="169"/>
    </row>
    <row r="82" spans="1:8" s="104" customFormat="1" ht="15.6" customHeight="1">
      <c r="A82" s="110">
        <v>87656989000174</v>
      </c>
      <c r="B82" s="111" t="s">
        <v>64</v>
      </c>
      <c r="C82" s="112">
        <v>1.95974058E-4</v>
      </c>
      <c r="D82" s="113">
        <v>19662.07</v>
      </c>
      <c r="E82" s="114">
        <v>19662.07</v>
      </c>
      <c r="F82" s="115">
        <v>0</v>
      </c>
      <c r="G82" s="106"/>
      <c r="H82" s="169"/>
    </row>
    <row r="83" spans="1:8" s="104" customFormat="1" ht="15.6" customHeight="1">
      <c r="A83" s="110">
        <v>97081434000103</v>
      </c>
      <c r="B83" s="111" t="s">
        <v>141</v>
      </c>
      <c r="C83" s="112">
        <v>2.52238706E-4</v>
      </c>
      <c r="D83" s="113">
        <v>25307.1</v>
      </c>
      <c r="E83" s="114">
        <v>25307.1</v>
      </c>
      <c r="F83" s="115">
        <v>0</v>
      </c>
      <c r="G83" s="106"/>
      <c r="H83" s="169"/>
    </row>
    <row r="84" spans="1:8" s="104" customFormat="1" ht="15.6" customHeight="1">
      <c r="A84" s="110">
        <v>97839922000129</v>
      </c>
      <c r="B84" s="111" t="s">
        <v>62</v>
      </c>
      <c r="C84" s="112">
        <v>2.8085877E-4</v>
      </c>
      <c r="D84" s="113">
        <v>28178.55</v>
      </c>
      <c r="E84" s="114">
        <v>28178.55</v>
      </c>
      <c r="F84" s="115">
        <v>0</v>
      </c>
      <c r="G84" s="106"/>
      <c r="H84" s="169"/>
    </row>
    <row r="85" spans="1:8" s="104" customFormat="1" ht="15.6" customHeight="1">
      <c r="A85" s="110">
        <v>9257558000121</v>
      </c>
      <c r="B85" s="111" t="s">
        <v>72</v>
      </c>
      <c r="C85" s="112">
        <v>8.5761419100000003E-4</v>
      </c>
      <c r="D85" s="113">
        <v>86044.4</v>
      </c>
      <c r="E85" s="114">
        <v>86044.4</v>
      </c>
      <c r="F85" s="115">
        <v>0</v>
      </c>
      <c r="G85" s="106"/>
      <c r="H85" s="169"/>
    </row>
    <row r="86" spans="1:8" s="104" customFormat="1" ht="15.6" customHeight="1">
      <c r="A86" s="110">
        <v>95824322000161</v>
      </c>
      <c r="B86" s="111" t="s">
        <v>73</v>
      </c>
      <c r="C86" s="112">
        <v>1.8857208199999999E-4</v>
      </c>
      <c r="D86" s="113">
        <v>18919.43</v>
      </c>
      <c r="E86" s="114">
        <v>18919.43</v>
      </c>
      <c r="F86" s="115">
        <v>0</v>
      </c>
      <c r="G86" s="106"/>
      <c r="H86" s="169"/>
    </row>
    <row r="87" spans="1:8" s="104" customFormat="1" ht="15.6" customHeight="1">
      <c r="A87" s="110">
        <v>90660754000160</v>
      </c>
      <c r="B87" s="111" t="s">
        <v>63</v>
      </c>
      <c r="C87" s="112">
        <v>7.0436964099999998E-4</v>
      </c>
      <c r="D87" s="113">
        <v>70669.38</v>
      </c>
      <c r="E87" s="114">
        <v>70669.38</v>
      </c>
      <c r="F87" s="115">
        <v>0</v>
      </c>
      <c r="G87" s="106"/>
      <c r="H87" s="169"/>
    </row>
    <row r="88" spans="1:8" s="104" customFormat="1" ht="15.6" customHeight="1">
      <c r="A88" s="110">
        <v>91950261000128</v>
      </c>
      <c r="B88" s="111" t="s">
        <v>65</v>
      </c>
      <c r="C88" s="112">
        <v>2.46376848E-4</v>
      </c>
      <c r="D88" s="113">
        <v>24718.98</v>
      </c>
      <c r="E88" s="114">
        <v>24718.98</v>
      </c>
      <c r="F88" s="115">
        <v>0</v>
      </c>
      <c r="G88" s="106"/>
      <c r="H88" s="169"/>
    </row>
    <row r="89" spans="1:8" s="104" customFormat="1" ht="15.6" customHeight="1">
      <c r="A89" s="110">
        <v>89435598000155</v>
      </c>
      <c r="B89" s="111" t="s">
        <v>142</v>
      </c>
      <c r="C89" s="112">
        <v>1.5571469899999999E-4</v>
      </c>
      <c r="D89" s="113">
        <v>15622.85</v>
      </c>
      <c r="E89" s="114">
        <v>15622.85</v>
      </c>
      <c r="F89" s="115">
        <v>0</v>
      </c>
      <c r="G89" s="106"/>
      <c r="H89" s="169"/>
    </row>
    <row r="90" spans="1:8" s="104" customFormat="1" ht="15.6" customHeight="1">
      <c r="A90" s="110">
        <v>97505838000179</v>
      </c>
      <c r="B90" s="111" t="s">
        <v>143</v>
      </c>
      <c r="C90" s="112">
        <v>1.3976393099999999E-4</v>
      </c>
      <c r="D90" s="113">
        <v>14022.51</v>
      </c>
      <c r="E90" s="114">
        <v>14022.51</v>
      </c>
      <c r="F90" s="115">
        <v>0</v>
      </c>
      <c r="G90" s="106"/>
      <c r="H90" s="169"/>
    </row>
    <row r="91" spans="1:8" s="104" customFormat="1" ht="15.6" customHeight="1">
      <c r="A91" s="110">
        <v>98042963000152</v>
      </c>
      <c r="B91" s="111" t="s">
        <v>144</v>
      </c>
      <c r="C91" s="112">
        <v>9.7400912999999993E-5</v>
      </c>
      <c r="D91" s="113">
        <v>9772.23</v>
      </c>
      <c r="E91" s="114">
        <v>9772.23</v>
      </c>
      <c r="F91" s="115">
        <v>0</v>
      </c>
      <c r="G91" s="106"/>
      <c r="H91" s="169"/>
    </row>
    <row r="92" spans="1:8" s="104" customFormat="1" ht="15.6" customHeight="1">
      <c r="A92" s="110">
        <v>55188502000180</v>
      </c>
      <c r="B92" s="111" t="s">
        <v>145</v>
      </c>
      <c r="C92" s="112">
        <v>6.5071787E-5</v>
      </c>
      <c r="D92" s="113">
        <v>6528.65</v>
      </c>
      <c r="E92" s="114">
        <v>6528.65</v>
      </c>
      <c r="F92" s="115">
        <v>0</v>
      </c>
      <c r="G92" s="106"/>
      <c r="H92" s="169"/>
    </row>
    <row r="93" spans="1:8" s="104" customFormat="1" ht="15.6" customHeight="1">
      <c r="A93" s="110">
        <v>86444163000189</v>
      </c>
      <c r="B93" s="111" t="s">
        <v>146</v>
      </c>
      <c r="C93" s="112">
        <v>4.00247232E-4</v>
      </c>
      <c r="D93" s="113">
        <v>40156.79</v>
      </c>
      <c r="E93" s="114">
        <v>40156.79</v>
      </c>
      <c r="F93" s="115">
        <v>0</v>
      </c>
      <c r="G93" s="106"/>
      <c r="H93" s="169"/>
    </row>
    <row r="94" spans="1:8" s="104" customFormat="1" ht="15.6" customHeight="1">
      <c r="A94" s="110">
        <v>11615872000180</v>
      </c>
      <c r="B94" s="111" t="s">
        <v>147</v>
      </c>
      <c r="C94" s="112">
        <v>2.0337593000000001E-5</v>
      </c>
      <c r="D94" s="113">
        <v>2040.47</v>
      </c>
      <c r="E94" s="114">
        <v>2040.47</v>
      </c>
      <c r="F94" s="115">
        <v>0</v>
      </c>
      <c r="G94" s="106"/>
      <c r="H94" s="169"/>
    </row>
    <row r="95" spans="1:8" s="104" customFormat="1" ht="15.6" customHeight="1">
      <c r="A95" s="110">
        <v>11810343000138</v>
      </c>
      <c r="B95" s="111" t="s">
        <v>84</v>
      </c>
      <c r="C95" s="112">
        <v>3.9442554000000002E-5</v>
      </c>
      <c r="D95" s="113">
        <v>3957.27</v>
      </c>
      <c r="E95" s="114">
        <v>3957.27</v>
      </c>
      <c r="F95" s="115">
        <v>0</v>
      </c>
      <c r="G95" s="106"/>
      <c r="H95" s="169"/>
    </row>
    <row r="96" spans="1:8" s="104" customFormat="1" ht="15.6" customHeight="1">
      <c r="A96" s="110">
        <v>78829843000192</v>
      </c>
      <c r="B96" s="111" t="s">
        <v>85</v>
      </c>
      <c r="C96" s="112">
        <v>1.2810549900000001E-4</v>
      </c>
      <c r="D96" s="113">
        <v>12852.82</v>
      </c>
      <c r="E96" s="114">
        <v>12852.82</v>
      </c>
      <c r="F96" s="115">
        <v>0</v>
      </c>
      <c r="G96" s="106"/>
      <c r="H96" s="169"/>
    </row>
    <row r="97" spans="1:8" s="104" customFormat="1" ht="15.6" customHeight="1">
      <c r="A97" s="110">
        <v>52777034000190</v>
      </c>
      <c r="B97" s="111" t="s">
        <v>74</v>
      </c>
      <c r="C97" s="112">
        <v>3.28551801E-4</v>
      </c>
      <c r="D97" s="113">
        <v>32963.589999999997</v>
      </c>
      <c r="E97" s="114">
        <v>32963.589999999997</v>
      </c>
      <c r="F97" s="115">
        <v>0</v>
      </c>
      <c r="G97" s="106"/>
      <c r="H97" s="169"/>
    </row>
  </sheetData>
  <autoFilter ref="A17:H93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7903D-3599-4AC4-BD85-CBAA6EA55590}">
  <sheetPr>
    <pageSetUpPr fitToPage="1"/>
  </sheetPr>
  <dimension ref="A1:K97"/>
  <sheetViews>
    <sheetView showGridLines="0" topLeftCell="A15" zoomScale="90" zoomScaleNormal="90" workbookViewId="0">
      <selection activeCell="J33" sqref="J33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8" width="5.875" style="119" bestFit="1" customWidth="1"/>
    <col min="9" max="16384" width="8" style="116"/>
  </cols>
  <sheetData>
    <row r="1" spans="1:11" s="63" customFormat="1" ht="14.25">
      <c r="K1" s="135"/>
    </row>
    <row r="2" spans="1:11" s="65" customFormat="1" ht="21" customHeight="1">
      <c r="A2" s="63"/>
      <c r="B2" s="64" t="s">
        <v>86</v>
      </c>
      <c r="F2" s="66"/>
    </row>
    <row r="3" spans="1:11" s="65" customFormat="1" ht="18.600000000000001" customHeight="1">
      <c r="A3" s="63"/>
      <c r="B3" s="64" t="s">
        <v>87</v>
      </c>
    </row>
    <row r="4" spans="1:11" s="65" customFormat="1" ht="15" customHeight="1">
      <c r="F4" s="67"/>
      <c r="G4" s="67"/>
      <c r="H4" s="67"/>
      <c r="K4" s="136"/>
    </row>
    <row r="5" spans="1:11" s="65" customFormat="1" ht="16.5" customHeight="1">
      <c r="A5" s="68"/>
      <c r="B5" s="69" t="str">
        <f>CONCATENATE("crédito da liquidação de bandeiras tarifárias - ",[1]Prévia!C4,"/",[1]Prévia!C3)</f>
        <v>crédito da liquidação de bandeiras tarifárias - abril/2024</v>
      </c>
      <c r="C5" s="68"/>
      <c r="D5" s="68"/>
      <c r="E5" s="68"/>
      <c r="F5" s="68"/>
      <c r="G5" s="68"/>
      <c r="H5" s="70"/>
    </row>
    <row r="6" spans="1:11" s="65" customFormat="1" ht="14.25">
      <c r="C6" s="71"/>
      <c r="D6" s="72" t="s">
        <v>25</v>
      </c>
      <c r="E6" s="72"/>
      <c r="F6" s="73"/>
      <c r="G6" s="74"/>
      <c r="H6" s="75"/>
    </row>
    <row r="7" spans="1:11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  <c r="H7" s="80"/>
    </row>
    <row r="8" spans="1:11" s="76" customFormat="1" ht="15" customHeight="1">
      <c r="C8" s="81" t="s">
        <v>91</v>
      </c>
      <c r="D8" s="81">
        <v>87756730.290000007</v>
      </c>
      <c r="E8" s="82">
        <v>1</v>
      </c>
      <c r="F8" s="83">
        <f>COUNTA(A19:A1048576)</f>
        <v>58</v>
      </c>
      <c r="G8" s="79"/>
      <c r="H8" s="80"/>
    </row>
    <row r="9" spans="1:11" s="76" customFormat="1" ht="15" customHeight="1">
      <c r="B9" s="130"/>
      <c r="C9" s="131" t="s">
        <v>92</v>
      </c>
      <c r="D9" s="132"/>
      <c r="E9" s="84" t="s">
        <v>16</v>
      </c>
      <c r="F9" s="84" t="s">
        <v>16</v>
      </c>
      <c r="G9" s="79"/>
      <c r="H9" s="80"/>
    </row>
    <row r="10" spans="1:11" s="76" customFormat="1" ht="15" customHeight="1">
      <c r="B10" s="130"/>
      <c r="C10" s="85" t="s">
        <v>93</v>
      </c>
      <c r="D10" s="86">
        <v>65971.23000000001</v>
      </c>
      <c r="E10" s="87" t="s">
        <v>16</v>
      </c>
      <c r="F10" s="87" t="s">
        <v>16</v>
      </c>
      <c r="G10" s="133"/>
      <c r="H10" s="80"/>
    </row>
    <row r="11" spans="1:11" s="76" customFormat="1" ht="15" customHeight="1">
      <c r="B11" s="134"/>
      <c r="C11" s="85" t="s">
        <v>94</v>
      </c>
      <c r="D11" s="86">
        <v>87689823.299999952</v>
      </c>
      <c r="E11" s="87" t="s">
        <v>16</v>
      </c>
      <c r="F11" s="87" t="s">
        <v>16</v>
      </c>
      <c r="G11" s="88"/>
      <c r="H11" s="80"/>
    </row>
    <row r="12" spans="1:11" s="76" customFormat="1" ht="15" customHeight="1">
      <c r="B12" s="134"/>
      <c r="C12" s="89" t="s">
        <v>95</v>
      </c>
      <c r="D12" s="90">
        <f>[2]Débito!C9</f>
        <v>935.75</v>
      </c>
      <c r="E12" s="91" t="s">
        <v>16</v>
      </c>
      <c r="F12" s="92" t="s">
        <v>16</v>
      </c>
      <c r="G12" s="88"/>
      <c r="H12" s="80"/>
    </row>
    <row r="13" spans="1:11" s="76" customFormat="1" ht="15" customHeight="1">
      <c r="B13" s="93"/>
      <c r="C13" s="89" t="s">
        <v>96</v>
      </c>
      <c r="D13" s="90">
        <f>ROUND(SUM(D10:D12),2)</f>
        <v>87756730.280000001</v>
      </c>
      <c r="E13" s="91">
        <f>D13/D8</f>
        <v>0.9999999998860486</v>
      </c>
      <c r="F13" s="92" t="s">
        <v>16</v>
      </c>
      <c r="G13" s="94"/>
      <c r="H13" s="94"/>
    </row>
    <row r="14" spans="1:11" s="76" customFormat="1" ht="15" customHeight="1">
      <c r="B14" s="95"/>
      <c r="C14" s="96" t="s">
        <v>97</v>
      </c>
      <c r="D14" s="97">
        <f>IF(D8-D13&lt;0,0,D8-D13)</f>
        <v>1.000000536441803E-2</v>
      </c>
      <c r="E14" s="98">
        <f>D14/D8</f>
        <v>1.1395143519331353E-10</v>
      </c>
      <c r="F14" s="99" t="s">
        <v>16</v>
      </c>
      <c r="G14" s="88"/>
      <c r="H14" s="80"/>
    </row>
    <row r="15" spans="1:11" s="76" customFormat="1" ht="13.5">
      <c r="A15" s="100"/>
      <c r="B15" s="100"/>
      <c r="G15" s="79"/>
      <c r="H15" s="80"/>
    </row>
    <row r="16" spans="1:11" s="76" customFormat="1" ht="15" customHeight="1">
      <c r="A16" s="101"/>
      <c r="B16" s="101"/>
      <c r="C16" s="102">
        <f>SUBTOTAL(9,C19:C1048576)</f>
        <v>1.0000000000010001</v>
      </c>
      <c r="D16" s="101">
        <f>SUBTOTAL(9,D19:D1048576)</f>
        <v>87756730.290000007</v>
      </c>
      <c r="E16" s="101">
        <f>SUBTOTAL(9,E19:E1048576)</f>
        <v>87756730.290000007</v>
      </c>
      <c r="F16" s="101">
        <f>SUBTOTAL(9,F19:F1048576)</f>
        <v>0</v>
      </c>
      <c r="G16" s="101">
        <f>E16-D13</f>
        <v>1.000000536441803E-2</v>
      </c>
      <c r="H16" s="80"/>
    </row>
    <row r="17" spans="1:8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  <c r="H17" s="120" t="s">
        <v>113</v>
      </c>
    </row>
    <row r="18" spans="1:8" s="104" customFormat="1" ht="15.6" customHeight="1">
      <c r="A18" s="105">
        <v>3034433000156</v>
      </c>
      <c r="B18" s="106" t="s">
        <v>66</v>
      </c>
      <c r="C18" s="107">
        <v>0</v>
      </c>
      <c r="D18" s="108">
        <f>SUM(D19:D1048576)</f>
        <v>87756730.290000007</v>
      </c>
      <c r="E18" s="108">
        <f>SUM(E19:E1048576)</f>
        <v>87756730.290000007</v>
      </c>
      <c r="F18" s="109">
        <f>SUM(F19:F1048576)</f>
        <v>0</v>
      </c>
      <c r="G18" s="106"/>
      <c r="H18" s="137"/>
    </row>
    <row r="19" spans="1:8" s="104" customFormat="1" ht="15.6" customHeight="1">
      <c r="A19" s="110">
        <v>2016440000162</v>
      </c>
      <c r="B19" s="111" t="s">
        <v>30</v>
      </c>
      <c r="C19" s="112">
        <f t="shared" ref="C19:C76" si="0">ROUND(D19/SUM($D$19:$D$1048576),12)</f>
        <v>3.2904877499999999E-2</v>
      </c>
      <c r="D19" s="113">
        <v>2887624.46</v>
      </c>
      <c r="E19" s="114">
        <f>IF($D$14&gt;0,ROUND(D19-ROUND((C19*$D$14),2),2),D19)</f>
        <v>2887624.46</v>
      </c>
      <c r="F19" s="115">
        <f>ROUND(E19-D19,2)</f>
        <v>0</v>
      </c>
      <c r="G19" s="106"/>
      <c r="H19" s="137"/>
    </row>
    <row r="20" spans="1:8" s="104" customFormat="1" ht="15.6" customHeight="1">
      <c r="A20" s="110">
        <v>2341467000120</v>
      </c>
      <c r="B20" s="111" t="s">
        <v>56</v>
      </c>
      <c r="C20" s="112">
        <f t="shared" si="0"/>
        <v>1.9841003126000002E-2</v>
      </c>
      <c r="D20" s="113">
        <v>1741181.56</v>
      </c>
      <c r="E20" s="114">
        <f t="shared" ref="E20:E76" si="1">IF($D$14&gt;0,ROUND(D20-ROUND((C20*$D$14),2),2),D20)</f>
        <v>1741181.56</v>
      </c>
      <c r="F20" s="115">
        <f t="shared" ref="F20:F76" si="2">ROUND(E20-D20,2)</f>
        <v>0</v>
      </c>
      <c r="G20" s="106"/>
      <c r="H20" s="137"/>
    </row>
    <row r="21" spans="1:8" s="104" customFormat="1" ht="15.6" customHeight="1">
      <c r="A21" s="110">
        <v>33050071000158</v>
      </c>
      <c r="B21" s="111" t="s">
        <v>36</v>
      </c>
      <c r="C21" s="112">
        <f t="shared" si="0"/>
        <v>3.1400360416E-2</v>
      </c>
      <c r="D21" s="113">
        <v>2755592.96</v>
      </c>
      <c r="E21" s="114">
        <f t="shared" si="1"/>
        <v>2755592.96</v>
      </c>
      <c r="F21" s="115">
        <f t="shared" si="2"/>
        <v>0</v>
      </c>
      <c r="G21" s="106"/>
      <c r="H21" s="137"/>
    </row>
    <row r="22" spans="1:8" s="104" customFormat="1" ht="15.6" customHeight="1">
      <c r="A22" s="110">
        <v>2302100000106</v>
      </c>
      <c r="B22" s="111" t="s">
        <v>39</v>
      </c>
      <c r="C22" s="112">
        <f t="shared" si="0"/>
        <v>2.3773347332999999E-2</v>
      </c>
      <c r="D22" s="113">
        <v>2086271.23</v>
      </c>
      <c r="E22" s="114">
        <f t="shared" si="1"/>
        <v>2086271.23</v>
      </c>
      <c r="F22" s="115">
        <f t="shared" si="2"/>
        <v>0</v>
      </c>
      <c r="G22" s="106"/>
      <c r="H22" s="137"/>
    </row>
    <row r="23" spans="1:8" s="104" customFormat="1" ht="15.6" customHeight="1">
      <c r="A23" s="110">
        <v>7282377000120</v>
      </c>
      <c r="B23" s="111" t="s">
        <v>58</v>
      </c>
      <c r="C23" s="112">
        <f t="shared" si="0"/>
        <v>9.5580260019999998E-3</v>
      </c>
      <c r="D23" s="113">
        <v>838781.11</v>
      </c>
      <c r="E23" s="114">
        <f t="shared" si="1"/>
        <v>838781.11</v>
      </c>
      <c r="F23" s="115">
        <f t="shared" si="2"/>
        <v>0</v>
      </c>
      <c r="G23" s="106"/>
      <c r="H23" s="137"/>
    </row>
    <row r="24" spans="1:8" s="104" customFormat="1" ht="15.6" customHeight="1">
      <c r="A24" s="110">
        <v>5965546000109</v>
      </c>
      <c r="B24" s="111" t="s">
        <v>20</v>
      </c>
      <c r="C24" s="112">
        <f t="shared" si="0"/>
        <v>4.7147508640000002E-3</v>
      </c>
      <c r="D24" s="113">
        <v>413751.12</v>
      </c>
      <c r="E24" s="114">
        <f t="shared" si="1"/>
        <v>413751.12</v>
      </c>
      <c r="F24" s="115">
        <f t="shared" si="2"/>
        <v>0</v>
      </c>
      <c r="G24" s="106"/>
      <c r="H24" s="137"/>
    </row>
    <row r="25" spans="1:8" s="104" customFormat="1" ht="15.6" customHeight="1">
      <c r="A25" s="110">
        <v>12272084000100</v>
      </c>
      <c r="B25" s="111" t="s">
        <v>19</v>
      </c>
      <c r="C25" s="112">
        <f t="shared" si="0"/>
        <v>1.1738646331E-2</v>
      </c>
      <c r="D25" s="113">
        <v>1030145.22</v>
      </c>
      <c r="E25" s="114">
        <f t="shared" si="1"/>
        <v>1030145.22</v>
      </c>
      <c r="F25" s="115">
        <f t="shared" si="2"/>
        <v>0</v>
      </c>
      <c r="G25" s="106"/>
      <c r="H25" s="137"/>
    </row>
    <row r="26" spans="1:8" s="104" customFormat="1" ht="15.6" customHeight="1">
      <c r="A26" s="110">
        <v>7522669000192</v>
      </c>
      <c r="B26" s="111" t="s">
        <v>34</v>
      </c>
      <c r="C26" s="112">
        <f t="shared" si="0"/>
        <v>2.1271632315999999E-2</v>
      </c>
      <c r="D26" s="113">
        <v>1866728.9</v>
      </c>
      <c r="E26" s="114">
        <f t="shared" si="1"/>
        <v>1866728.9</v>
      </c>
      <c r="F26" s="115">
        <f t="shared" si="2"/>
        <v>0</v>
      </c>
      <c r="G26" s="106"/>
      <c r="H26" s="137"/>
    </row>
    <row r="27" spans="1:8" s="104" customFormat="1" ht="15.6" customHeight="1">
      <c r="A27" s="110">
        <v>8467115000100</v>
      </c>
      <c r="B27" s="111" t="s">
        <v>47</v>
      </c>
      <c r="C27" s="112">
        <f t="shared" si="0"/>
        <v>1.8808849812000001E-2</v>
      </c>
      <c r="D27" s="113">
        <v>1650603.16</v>
      </c>
      <c r="E27" s="114">
        <f t="shared" si="1"/>
        <v>1650603.16</v>
      </c>
      <c r="F27" s="115">
        <f t="shared" si="2"/>
        <v>0</v>
      </c>
      <c r="G27" s="106"/>
      <c r="H27" s="137"/>
    </row>
    <row r="28" spans="1:8" s="104" customFormat="1" ht="15.6" customHeight="1">
      <c r="A28" s="110">
        <v>8336783000190</v>
      </c>
      <c r="B28" s="111" t="s">
        <v>28</v>
      </c>
      <c r="C28" s="112">
        <f t="shared" si="0"/>
        <v>4.8140707339999998E-2</v>
      </c>
      <c r="D28" s="113">
        <v>4224671.07</v>
      </c>
      <c r="E28" s="114">
        <f t="shared" si="1"/>
        <v>4224671.07</v>
      </c>
      <c r="F28" s="115">
        <f t="shared" si="2"/>
        <v>0</v>
      </c>
      <c r="G28" s="106"/>
      <c r="H28" s="137"/>
    </row>
    <row r="29" spans="1:8" s="104" customFormat="1" ht="15.6" customHeight="1">
      <c r="A29" s="110">
        <v>1543032000104</v>
      </c>
      <c r="B29" s="111" t="s">
        <v>52</v>
      </c>
      <c r="C29" s="112">
        <f t="shared" si="0"/>
        <v>3.6104291254999997E-2</v>
      </c>
      <c r="D29" s="113">
        <v>3168394.55</v>
      </c>
      <c r="E29" s="114">
        <f t="shared" si="1"/>
        <v>3168394.55</v>
      </c>
      <c r="F29" s="115">
        <f t="shared" si="2"/>
        <v>0</v>
      </c>
      <c r="G29" s="106"/>
      <c r="H29" s="137"/>
    </row>
    <row r="30" spans="1:8" s="104" customFormat="1" ht="15.6" customHeight="1">
      <c r="A30" s="110">
        <v>4895728000180</v>
      </c>
      <c r="B30" s="111" t="s">
        <v>17</v>
      </c>
      <c r="C30" s="112">
        <f t="shared" si="0"/>
        <v>3.0327616368999999E-2</v>
      </c>
      <c r="D30" s="113">
        <v>2661452.4500000002</v>
      </c>
      <c r="E30" s="114">
        <f t="shared" si="1"/>
        <v>2661452.4500000002</v>
      </c>
      <c r="F30" s="115">
        <f t="shared" si="2"/>
        <v>0</v>
      </c>
      <c r="G30" s="106"/>
      <c r="H30" s="137"/>
    </row>
    <row r="31" spans="1:8" s="104" customFormat="1" ht="15.6" customHeight="1">
      <c r="A31" s="110">
        <v>10835932000108</v>
      </c>
      <c r="B31" s="111" t="s">
        <v>37</v>
      </c>
      <c r="C31" s="112">
        <f t="shared" si="0"/>
        <v>3.6844555389999999E-2</v>
      </c>
      <c r="D31" s="113">
        <v>3233357.71</v>
      </c>
      <c r="E31" s="114">
        <f t="shared" si="1"/>
        <v>3233357.71</v>
      </c>
      <c r="F31" s="115">
        <f t="shared" si="2"/>
        <v>0</v>
      </c>
      <c r="G31" s="106"/>
      <c r="H31" s="137"/>
    </row>
    <row r="32" spans="1:8" s="104" customFormat="1" ht="15.6" customHeight="1">
      <c r="A32" s="110">
        <v>25086034000171</v>
      </c>
      <c r="B32" s="111" t="s">
        <v>44</v>
      </c>
      <c r="C32" s="112">
        <f t="shared" si="0"/>
        <v>7.1560950129999999E-3</v>
      </c>
      <c r="D32" s="113">
        <v>627995.5</v>
      </c>
      <c r="E32" s="114">
        <f t="shared" si="1"/>
        <v>627995.5</v>
      </c>
      <c r="F32" s="115">
        <f t="shared" si="2"/>
        <v>0</v>
      </c>
      <c r="G32" s="106"/>
      <c r="H32" s="137"/>
    </row>
    <row r="33" spans="1:8" s="104" customFormat="1" ht="15.6" customHeight="1">
      <c r="A33" s="110">
        <v>6272793000184</v>
      </c>
      <c r="B33" s="111" t="s">
        <v>42</v>
      </c>
      <c r="C33" s="112">
        <f t="shared" si="0"/>
        <v>2.1543768139E-2</v>
      </c>
      <c r="D33" s="113">
        <v>1890610.65</v>
      </c>
      <c r="E33" s="114">
        <f t="shared" si="1"/>
        <v>1890610.65</v>
      </c>
      <c r="F33" s="115">
        <f t="shared" si="2"/>
        <v>0</v>
      </c>
      <c r="G33" s="106"/>
      <c r="H33" s="137"/>
    </row>
    <row r="34" spans="1:8" s="104" customFormat="1" ht="15.6" customHeight="1">
      <c r="A34" s="110">
        <v>3467321000199</v>
      </c>
      <c r="B34" s="111" t="s">
        <v>41</v>
      </c>
      <c r="C34" s="112">
        <f t="shared" si="0"/>
        <v>2.4338540222999999E-2</v>
      </c>
      <c r="D34" s="113">
        <v>2135870.71</v>
      </c>
      <c r="E34" s="114">
        <f t="shared" si="1"/>
        <v>2135870.71</v>
      </c>
      <c r="F34" s="115">
        <f t="shared" si="2"/>
        <v>0</v>
      </c>
      <c r="G34" s="106"/>
      <c r="H34" s="137"/>
    </row>
    <row r="35" spans="1:8" s="104" customFormat="1" ht="15.6" customHeight="1">
      <c r="A35" s="110">
        <v>6981180000116</v>
      </c>
      <c r="B35" s="111" t="s">
        <v>23</v>
      </c>
      <c r="C35" s="112">
        <f t="shared" si="0"/>
        <v>7.6653821851999995E-2</v>
      </c>
      <c r="D35" s="113">
        <v>6726888.7699999996</v>
      </c>
      <c r="E35" s="114">
        <f t="shared" si="1"/>
        <v>6726888.7699999996</v>
      </c>
      <c r="F35" s="115">
        <f t="shared" si="2"/>
        <v>0</v>
      </c>
      <c r="G35" s="106"/>
      <c r="H35" s="137"/>
    </row>
    <row r="36" spans="1:8" s="104" customFormat="1" ht="15.6" customHeight="1">
      <c r="A36" s="110">
        <v>6840748000189</v>
      </c>
      <c r="B36" s="111" t="s">
        <v>22</v>
      </c>
      <c r="C36" s="112">
        <f t="shared" si="0"/>
        <v>1.0803917909E-2</v>
      </c>
      <c r="D36" s="113">
        <v>948116.51</v>
      </c>
      <c r="E36" s="114">
        <f t="shared" si="1"/>
        <v>948116.51</v>
      </c>
      <c r="F36" s="115">
        <f t="shared" si="2"/>
        <v>0</v>
      </c>
      <c r="G36" s="106"/>
      <c r="H36" s="137"/>
    </row>
    <row r="37" spans="1:8" s="104" customFormat="1" ht="15.6" customHeight="1">
      <c r="A37" s="110">
        <v>5914650000166</v>
      </c>
      <c r="B37" s="111" t="s">
        <v>59</v>
      </c>
      <c r="C37" s="112">
        <f t="shared" si="0"/>
        <v>1.1622360777000001E-2</v>
      </c>
      <c r="D37" s="113">
        <v>1019940.38</v>
      </c>
      <c r="E37" s="114">
        <f t="shared" si="1"/>
        <v>1019940.38</v>
      </c>
      <c r="F37" s="115">
        <f t="shared" si="2"/>
        <v>0</v>
      </c>
      <c r="G37" s="106"/>
      <c r="H37" s="137"/>
    </row>
    <row r="38" spans="1:8" s="104" customFormat="1" ht="15.6" customHeight="1">
      <c r="A38" s="110">
        <v>15139629000194</v>
      </c>
      <c r="B38" s="111" t="s">
        <v>29</v>
      </c>
      <c r="C38" s="112">
        <f t="shared" si="0"/>
        <v>5.5219564061000002E-2</v>
      </c>
      <c r="D38" s="113">
        <v>4845888.3899999997</v>
      </c>
      <c r="E38" s="114">
        <f t="shared" si="1"/>
        <v>4845888.3899999997</v>
      </c>
      <c r="F38" s="115">
        <f t="shared" si="2"/>
        <v>0</v>
      </c>
      <c r="G38" s="106"/>
      <c r="H38" s="137"/>
    </row>
    <row r="39" spans="1:8" s="104" customFormat="1" ht="15.6" customHeight="1">
      <c r="A39" s="110">
        <v>7047251000170</v>
      </c>
      <c r="B39" s="111" t="s">
        <v>38</v>
      </c>
      <c r="C39" s="112">
        <f t="shared" si="0"/>
        <v>3.3365177693999999E-2</v>
      </c>
      <c r="D39" s="113">
        <v>2928018.9</v>
      </c>
      <c r="E39" s="114">
        <f t="shared" si="1"/>
        <v>2928018.9</v>
      </c>
      <c r="F39" s="115">
        <f t="shared" si="2"/>
        <v>0</v>
      </c>
      <c r="G39" s="106"/>
      <c r="H39" s="137"/>
    </row>
    <row r="40" spans="1:8" s="104" customFormat="1" ht="15.6" customHeight="1">
      <c r="A40" s="110">
        <v>4368898000106</v>
      </c>
      <c r="B40" s="111" t="s">
        <v>21</v>
      </c>
      <c r="C40" s="112">
        <f t="shared" si="0"/>
        <v>5.7558376927999998E-2</v>
      </c>
      <c r="D40" s="113">
        <v>5051134.96</v>
      </c>
      <c r="E40" s="114">
        <f t="shared" si="1"/>
        <v>5051134.96</v>
      </c>
      <c r="F40" s="115">
        <f t="shared" si="2"/>
        <v>0</v>
      </c>
      <c r="G40" s="106"/>
      <c r="H40" s="137"/>
    </row>
    <row r="41" spans="1:8" s="104" customFormat="1" ht="15.6" customHeight="1">
      <c r="A41" s="110">
        <v>8324196000181</v>
      </c>
      <c r="B41" s="111" t="s">
        <v>31</v>
      </c>
      <c r="C41" s="112">
        <f t="shared" si="0"/>
        <v>1.292163799E-2</v>
      </c>
      <c r="D41" s="113">
        <v>1133960.7</v>
      </c>
      <c r="E41" s="114">
        <f t="shared" si="1"/>
        <v>1133960.7</v>
      </c>
      <c r="F41" s="115">
        <f t="shared" si="2"/>
        <v>0</v>
      </c>
      <c r="G41" s="106"/>
      <c r="H41" s="137"/>
    </row>
    <row r="42" spans="1:8" s="104" customFormat="1" ht="15.6" customHeight="1">
      <c r="A42" s="110">
        <v>53859112000169</v>
      </c>
      <c r="B42" s="111" t="s">
        <v>45</v>
      </c>
      <c r="C42" s="112">
        <f t="shared" si="0"/>
        <v>6.2189848940000002E-3</v>
      </c>
      <c r="D42" s="113">
        <v>545757.78</v>
      </c>
      <c r="E42" s="114">
        <f t="shared" si="1"/>
        <v>545757.78</v>
      </c>
      <c r="F42" s="115">
        <f t="shared" si="2"/>
        <v>0</v>
      </c>
      <c r="G42" s="106"/>
      <c r="H42" s="137"/>
    </row>
    <row r="43" spans="1:8" s="104" customFormat="1" ht="15.6" customHeight="1">
      <c r="A43" s="110">
        <v>33050196000188</v>
      </c>
      <c r="B43" s="111" t="s">
        <v>24</v>
      </c>
      <c r="C43" s="112">
        <f t="shared" si="0"/>
        <v>6.2147283540999999E-2</v>
      </c>
      <c r="D43" s="113">
        <v>5453842.4000000004</v>
      </c>
      <c r="E43" s="114">
        <f t="shared" si="1"/>
        <v>5453842.4000000004</v>
      </c>
      <c r="F43" s="115">
        <f t="shared" si="2"/>
        <v>0</v>
      </c>
      <c r="G43" s="106"/>
      <c r="H43" s="137"/>
    </row>
    <row r="44" spans="1:8" s="104" customFormat="1" ht="15.6" customHeight="1">
      <c r="A44" s="110">
        <v>4172213000151</v>
      </c>
      <c r="B44" s="111" t="s">
        <v>53</v>
      </c>
      <c r="C44" s="112">
        <f t="shared" si="0"/>
        <v>2.3679333460999999E-2</v>
      </c>
      <c r="D44" s="113">
        <v>2078020.88</v>
      </c>
      <c r="E44" s="114">
        <f t="shared" si="1"/>
        <v>2078020.88</v>
      </c>
      <c r="F44" s="115">
        <f t="shared" si="2"/>
        <v>0</v>
      </c>
      <c r="G44" s="106"/>
      <c r="H44" s="137"/>
    </row>
    <row r="45" spans="1:8" s="104" customFormat="1" ht="15.6" customHeight="1">
      <c r="A45" s="110">
        <v>23664303000104</v>
      </c>
      <c r="B45" s="111" t="s">
        <v>55</v>
      </c>
      <c r="C45" s="112">
        <f t="shared" si="0"/>
        <v>8.63225872E-4</v>
      </c>
      <c r="D45" s="113">
        <v>75753.88</v>
      </c>
      <c r="E45" s="114">
        <f t="shared" si="1"/>
        <v>75753.88</v>
      </c>
      <c r="F45" s="115">
        <f t="shared" si="2"/>
        <v>0</v>
      </c>
      <c r="G45" s="106"/>
      <c r="H45" s="137"/>
    </row>
    <row r="46" spans="1:8" s="104" customFormat="1" ht="15.6" customHeight="1">
      <c r="A46" s="110">
        <v>2328280000197</v>
      </c>
      <c r="B46" s="111" t="s">
        <v>46</v>
      </c>
      <c r="C46" s="112">
        <f t="shared" si="0"/>
        <v>3.2007950851E-2</v>
      </c>
      <c r="D46" s="113">
        <v>2808913.11</v>
      </c>
      <c r="E46" s="114">
        <f t="shared" si="1"/>
        <v>2808913.11</v>
      </c>
      <c r="F46" s="115">
        <f t="shared" si="2"/>
        <v>0</v>
      </c>
      <c r="G46" s="106"/>
      <c r="H46" s="137"/>
    </row>
    <row r="47" spans="1:8" s="104" customFormat="1" ht="15.6" customHeight="1">
      <c r="A47" s="110">
        <v>4065033000170</v>
      </c>
      <c r="B47" s="111" t="s">
        <v>57</v>
      </c>
      <c r="C47" s="112">
        <f t="shared" si="0"/>
        <v>4.299454512E-3</v>
      </c>
      <c r="D47" s="113">
        <v>377306.07</v>
      </c>
      <c r="E47" s="114">
        <f t="shared" si="1"/>
        <v>377306.07</v>
      </c>
      <c r="F47" s="115">
        <f t="shared" si="2"/>
        <v>0</v>
      </c>
      <c r="G47" s="106"/>
      <c r="H47" s="137"/>
    </row>
    <row r="48" spans="1:8" s="104" customFormat="1" ht="15.6" customHeight="1">
      <c r="A48" s="110">
        <v>61695227000193</v>
      </c>
      <c r="B48" s="111" t="s">
        <v>18</v>
      </c>
      <c r="C48" s="112">
        <f t="shared" si="0"/>
        <v>9.2556755056000001E-2</v>
      </c>
      <c r="D48" s="113">
        <v>8122478.1900000004</v>
      </c>
      <c r="E48" s="114">
        <f t="shared" si="1"/>
        <v>8122478.1900000004</v>
      </c>
      <c r="F48" s="115">
        <f t="shared" si="2"/>
        <v>0</v>
      </c>
      <c r="G48" s="106"/>
      <c r="H48" s="137"/>
    </row>
    <row r="49" spans="1:8" s="104" customFormat="1" ht="15.6" customHeight="1">
      <c r="A49" s="110">
        <v>19527639000158</v>
      </c>
      <c r="B49" s="111" t="s">
        <v>83</v>
      </c>
      <c r="C49" s="112">
        <f t="shared" si="0"/>
        <v>4.0803143970000004E-3</v>
      </c>
      <c r="D49" s="113">
        <v>358075.05</v>
      </c>
      <c r="E49" s="114">
        <f t="shared" si="1"/>
        <v>358075.05</v>
      </c>
      <c r="F49" s="115">
        <f t="shared" si="2"/>
        <v>0</v>
      </c>
      <c r="G49" s="106"/>
      <c r="H49" s="137"/>
    </row>
    <row r="50" spans="1:8" s="104" customFormat="1" ht="15.6" customHeight="1">
      <c r="A50" s="110">
        <v>9095183000140</v>
      </c>
      <c r="B50" s="111" t="s">
        <v>54</v>
      </c>
      <c r="C50" s="112">
        <f t="shared" si="0"/>
        <v>1.4760649419E-2</v>
      </c>
      <c r="D50" s="113">
        <v>1295346.33</v>
      </c>
      <c r="E50" s="114">
        <f t="shared" si="1"/>
        <v>1295346.33</v>
      </c>
      <c r="F50" s="115">
        <f t="shared" si="2"/>
        <v>0</v>
      </c>
      <c r="G50" s="106"/>
      <c r="H50" s="137"/>
    </row>
    <row r="51" spans="1:8" s="104" customFormat="1" ht="15.6" customHeight="1">
      <c r="A51" s="110">
        <v>13017462000163</v>
      </c>
      <c r="B51" s="111" t="s">
        <v>32</v>
      </c>
      <c r="C51" s="112">
        <f t="shared" si="0"/>
        <v>7.9292542889999994E-3</v>
      </c>
      <c r="D51" s="113">
        <v>695845.43</v>
      </c>
      <c r="E51" s="114">
        <f t="shared" si="1"/>
        <v>695845.43</v>
      </c>
      <c r="F51" s="115">
        <f t="shared" si="2"/>
        <v>0</v>
      </c>
      <c r="G51" s="106"/>
      <c r="H51" s="137"/>
    </row>
    <row r="52" spans="1:8" s="104" customFormat="1" ht="15.6" customHeight="1">
      <c r="A52" s="110">
        <v>15413826000150</v>
      </c>
      <c r="B52" s="111" t="s">
        <v>43</v>
      </c>
      <c r="C52" s="112">
        <f t="shared" si="0"/>
        <v>1.3860486438000001E-2</v>
      </c>
      <c r="D52" s="113">
        <v>1216350.97</v>
      </c>
      <c r="E52" s="114">
        <f t="shared" si="1"/>
        <v>1216350.97</v>
      </c>
      <c r="F52" s="115">
        <f t="shared" si="2"/>
        <v>0</v>
      </c>
      <c r="G52" s="106"/>
      <c r="H52" s="137"/>
    </row>
    <row r="53" spans="1:8" s="104" customFormat="1" ht="15.6" customHeight="1">
      <c r="A53" s="110">
        <v>28152650000171</v>
      </c>
      <c r="B53" s="111" t="s">
        <v>40</v>
      </c>
      <c r="C53" s="112">
        <f t="shared" si="0"/>
        <v>2.0589618072999999E-2</v>
      </c>
      <c r="D53" s="113">
        <v>1806877.56</v>
      </c>
      <c r="E53" s="114">
        <f t="shared" si="1"/>
        <v>1806877.56</v>
      </c>
      <c r="F53" s="115">
        <f t="shared" si="2"/>
        <v>0</v>
      </c>
      <c r="G53" s="106"/>
      <c r="H53" s="137"/>
    </row>
    <row r="54" spans="1:8" s="104" customFormat="1" ht="15.6" customHeight="1">
      <c r="A54" s="110">
        <v>83855973000130</v>
      </c>
      <c r="B54" s="111" t="s">
        <v>60</v>
      </c>
      <c r="C54" s="112">
        <f t="shared" si="0"/>
        <v>1.0318886050000001E-3</v>
      </c>
      <c r="D54" s="113">
        <v>90555.17</v>
      </c>
      <c r="E54" s="114">
        <f t="shared" si="1"/>
        <v>90555.17</v>
      </c>
      <c r="F54" s="115">
        <f t="shared" si="2"/>
        <v>0</v>
      </c>
      <c r="G54" s="106"/>
      <c r="H54" s="137"/>
    </row>
    <row r="55" spans="1:8" s="104" customFormat="1" ht="15.6" customHeight="1">
      <c r="A55" s="110">
        <v>60444437000146</v>
      </c>
      <c r="B55" s="111" t="s">
        <v>35</v>
      </c>
      <c r="C55" s="112">
        <f t="shared" si="0"/>
        <v>6.9931087788999993E-2</v>
      </c>
      <c r="D55" s="113">
        <v>6136923.6100000003</v>
      </c>
      <c r="E55" s="114">
        <f t="shared" si="1"/>
        <v>6136923.6100000003</v>
      </c>
      <c r="F55" s="115">
        <f t="shared" si="2"/>
        <v>0</v>
      </c>
      <c r="G55" s="106"/>
      <c r="H55" s="137"/>
    </row>
    <row r="56" spans="1:8" s="104" customFormat="1" ht="15.6" customHeight="1">
      <c r="A56" s="110">
        <v>75805895000130</v>
      </c>
      <c r="B56" s="111" t="s">
        <v>48</v>
      </c>
      <c r="C56" s="112">
        <f t="shared" si="0"/>
        <v>6.2617772800000002E-4</v>
      </c>
      <c r="D56" s="113">
        <v>54951.31</v>
      </c>
      <c r="E56" s="114">
        <f t="shared" si="1"/>
        <v>54951.31</v>
      </c>
      <c r="F56" s="115">
        <f t="shared" si="2"/>
        <v>0</v>
      </c>
      <c r="G56" s="106"/>
      <c r="H56" s="137"/>
    </row>
    <row r="57" spans="1:8" s="104" customFormat="1" ht="15.6" customHeight="1">
      <c r="A57" s="110">
        <v>1377555000110</v>
      </c>
      <c r="B57" s="111" t="s">
        <v>51</v>
      </c>
      <c r="C57" s="112">
        <f t="shared" si="0"/>
        <v>3.89053921E-4</v>
      </c>
      <c r="D57" s="113">
        <v>34142.1</v>
      </c>
      <c r="E57" s="114">
        <f t="shared" si="1"/>
        <v>34142.1</v>
      </c>
      <c r="F57" s="115">
        <f t="shared" si="2"/>
        <v>0</v>
      </c>
      <c r="G57" s="106"/>
      <c r="H57" s="137"/>
    </row>
    <row r="58" spans="1:8" s="104" customFormat="1" ht="15.6" customHeight="1">
      <c r="A58" s="110">
        <v>83647990000181</v>
      </c>
      <c r="B58" s="111" t="s">
        <v>67</v>
      </c>
      <c r="C58" s="112">
        <f t="shared" si="0"/>
        <v>5.1940084700000002E-4</v>
      </c>
      <c r="D58" s="113">
        <v>45580.92</v>
      </c>
      <c r="E58" s="114">
        <f t="shared" si="1"/>
        <v>45580.92</v>
      </c>
      <c r="F58" s="115">
        <f t="shared" si="2"/>
        <v>0</v>
      </c>
      <c r="G58" s="106"/>
      <c r="H58" s="137"/>
    </row>
    <row r="59" spans="1:8" s="104" customFormat="1" ht="15.6" customHeight="1">
      <c r="A59" s="110">
        <v>95289500000100</v>
      </c>
      <c r="B59" s="111" t="s">
        <v>49</v>
      </c>
      <c r="C59" s="112">
        <f t="shared" si="0"/>
        <v>3.90474781E-4</v>
      </c>
      <c r="D59" s="113">
        <v>34266.79</v>
      </c>
      <c r="E59" s="114">
        <f t="shared" si="1"/>
        <v>34266.79</v>
      </c>
      <c r="F59" s="115">
        <f t="shared" si="2"/>
        <v>0</v>
      </c>
      <c r="G59" s="106"/>
      <c r="H59" s="137"/>
    </row>
    <row r="60" spans="1:8" s="104" customFormat="1" ht="15.6" customHeight="1">
      <c r="A60" s="110">
        <v>86301124000122</v>
      </c>
      <c r="B60" s="111" t="s">
        <v>112</v>
      </c>
      <c r="C60" s="112">
        <f t="shared" si="0"/>
        <v>1.2529999999999999E-9</v>
      </c>
      <c r="D60" s="113">
        <v>0.11</v>
      </c>
      <c r="E60" s="114">
        <f t="shared" si="1"/>
        <v>0.11</v>
      </c>
      <c r="F60" s="115">
        <f t="shared" si="2"/>
        <v>0</v>
      </c>
      <c r="G60" s="106"/>
      <c r="H60" s="137"/>
    </row>
    <row r="61" spans="1:8" s="104" customFormat="1" ht="15.6" customHeight="1">
      <c r="A61" s="110">
        <v>86531175000140</v>
      </c>
      <c r="B61" s="111" t="s">
        <v>109</v>
      </c>
      <c r="C61" s="112">
        <f t="shared" si="0"/>
        <v>8.2112448999999997E-5</v>
      </c>
      <c r="D61" s="113">
        <v>7205.92</v>
      </c>
      <c r="E61" s="114">
        <f t="shared" si="1"/>
        <v>7205.92</v>
      </c>
      <c r="F61" s="115">
        <f t="shared" si="2"/>
        <v>0</v>
      </c>
      <c r="G61" s="106"/>
      <c r="H61" s="137"/>
    </row>
    <row r="62" spans="1:8" s="104" customFormat="1" ht="15.6" customHeight="1">
      <c r="A62" s="110">
        <v>88446034000155</v>
      </c>
      <c r="B62" s="111" t="s">
        <v>50</v>
      </c>
      <c r="C62" s="112">
        <f t="shared" si="0"/>
        <v>4.0726665500000003E-4</v>
      </c>
      <c r="D62" s="113">
        <v>35740.39</v>
      </c>
      <c r="E62" s="114">
        <f t="shared" si="1"/>
        <v>35740.39</v>
      </c>
      <c r="F62" s="115">
        <f t="shared" si="2"/>
        <v>0</v>
      </c>
      <c r="G62" s="106"/>
      <c r="H62" s="137"/>
    </row>
    <row r="63" spans="1:8" s="104" customFormat="1" ht="15.6" customHeight="1">
      <c r="A63" s="110">
        <v>27485069000109</v>
      </c>
      <c r="B63" s="111" t="s">
        <v>33</v>
      </c>
      <c r="C63" s="112">
        <f t="shared" si="0"/>
        <v>1.4865652989999999E-3</v>
      </c>
      <c r="D63" s="113">
        <v>130456.11</v>
      </c>
      <c r="E63" s="114">
        <f t="shared" si="1"/>
        <v>130456.11</v>
      </c>
      <c r="F63" s="115">
        <f t="shared" si="2"/>
        <v>0</v>
      </c>
      <c r="G63" s="106"/>
      <c r="H63" s="137"/>
    </row>
    <row r="64" spans="1:8" s="104" customFormat="1" ht="15.6" customHeight="1">
      <c r="A64" s="110">
        <v>91982348000187</v>
      </c>
      <c r="B64" s="111" t="s">
        <v>110</v>
      </c>
      <c r="C64" s="112">
        <f t="shared" si="0"/>
        <v>2.1938089500000001E-4</v>
      </c>
      <c r="D64" s="113">
        <v>19252.150000000001</v>
      </c>
      <c r="E64" s="114">
        <f t="shared" si="1"/>
        <v>19252.150000000001</v>
      </c>
      <c r="F64" s="115">
        <f t="shared" si="2"/>
        <v>0</v>
      </c>
      <c r="G64" s="106"/>
      <c r="H64" s="137"/>
    </row>
    <row r="65" spans="1:8" s="104" customFormat="1" ht="15.6" customHeight="1">
      <c r="A65" s="110">
        <v>13255658000196</v>
      </c>
      <c r="B65" s="111" t="s">
        <v>68</v>
      </c>
      <c r="C65" s="112">
        <f t="shared" si="0"/>
        <v>1.090896273E-3</v>
      </c>
      <c r="D65" s="113">
        <v>95733.49</v>
      </c>
      <c r="E65" s="114">
        <f t="shared" si="1"/>
        <v>95733.49</v>
      </c>
      <c r="F65" s="115">
        <f t="shared" si="2"/>
        <v>0</v>
      </c>
      <c r="G65" s="106"/>
      <c r="H65" s="137"/>
    </row>
    <row r="66" spans="1:8" s="104" customFormat="1" ht="15.6" customHeight="1">
      <c r="A66" s="110">
        <v>49606312000132</v>
      </c>
      <c r="B66" s="111" t="s">
        <v>69</v>
      </c>
      <c r="C66" s="112">
        <f t="shared" si="0"/>
        <v>4.37058444E-4</v>
      </c>
      <c r="D66" s="113">
        <v>38354.82</v>
      </c>
      <c r="E66" s="114">
        <f t="shared" si="1"/>
        <v>38354.82</v>
      </c>
      <c r="F66" s="115">
        <f t="shared" si="2"/>
        <v>0</v>
      </c>
      <c r="G66" s="106"/>
      <c r="H66" s="137"/>
    </row>
    <row r="67" spans="1:8" s="104" customFormat="1" ht="15.6" customHeight="1">
      <c r="A67" s="110">
        <v>44560381000139</v>
      </c>
      <c r="B67" s="111" t="s">
        <v>105</v>
      </c>
      <c r="C67" s="112">
        <f t="shared" si="0"/>
        <v>3.4408871000000003E-5</v>
      </c>
      <c r="D67" s="113">
        <v>3019.61</v>
      </c>
      <c r="E67" s="114">
        <f t="shared" si="1"/>
        <v>3019.61</v>
      </c>
      <c r="F67" s="115">
        <f t="shared" si="2"/>
        <v>0</v>
      </c>
      <c r="G67" s="106"/>
      <c r="H67" s="137"/>
    </row>
    <row r="68" spans="1:8" s="104" customFormat="1" ht="15.6" customHeight="1">
      <c r="A68" s="110">
        <v>86433042000131</v>
      </c>
      <c r="B68" s="111" t="s">
        <v>71</v>
      </c>
      <c r="C68" s="112">
        <f t="shared" si="0"/>
        <v>4.6929335099999997E-4</v>
      </c>
      <c r="D68" s="113">
        <v>41183.65</v>
      </c>
      <c r="E68" s="114">
        <f t="shared" si="1"/>
        <v>41183.65</v>
      </c>
      <c r="F68" s="115">
        <f t="shared" si="2"/>
        <v>0</v>
      </c>
      <c r="G68" s="106"/>
      <c r="H68" s="137"/>
    </row>
    <row r="69" spans="1:8" s="104" customFormat="1" ht="15.6" customHeight="1">
      <c r="A69" s="110">
        <v>87656989000174</v>
      </c>
      <c r="B69" s="111" t="s">
        <v>64</v>
      </c>
      <c r="C69" s="112">
        <f t="shared" si="0"/>
        <v>2.4099952099999999E-4</v>
      </c>
      <c r="D69" s="113">
        <v>21149.33</v>
      </c>
      <c r="E69" s="114">
        <f t="shared" si="1"/>
        <v>21149.33</v>
      </c>
      <c r="F69" s="115">
        <f t="shared" si="2"/>
        <v>0</v>
      </c>
      <c r="G69" s="106"/>
      <c r="H69" s="137"/>
    </row>
    <row r="70" spans="1:8" s="104" customFormat="1" ht="15.6" customHeight="1">
      <c r="A70" s="110">
        <v>97839922000129</v>
      </c>
      <c r="B70" s="111" t="s">
        <v>62</v>
      </c>
      <c r="C70" s="112">
        <f t="shared" si="0"/>
        <v>3.3096413100000002E-4</v>
      </c>
      <c r="D70" s="113">
        <v>29044.33</v>
      </c>
      <c r="E70" s="114">
        <f t="shared" si="1"/>
        <v>29044.33</v>
      </c>
      <c r="F70" s="115">
        <f t="shared" si="2"/>
        <v>0</v>
      </c>
      <c r="G70" s="106"/>
      <c r="H70" s="137"/>
    </row>
    <row r="71" spans="1:8" s="104" customFormat="1" ht="15.6" customHeight="1">
      <c r="A71" s="110">
        <v>9257558000121</v>
      </c>
      <c r="B71" s="111" t="s">
        <v>72</v>
      </c>
      <c r="C71" s="112">
        <f t="shared" si="0"/>
        <v>9.8267801999999999E-4</v>
      </c>
      <c r="D71" s="113">
        <v>86236.61</v>
      </c>
      <c r="E71" s="114">
        <f t="shared" si="1"/>
        <v>86236.61</v>
      </c>
      <c r="F71" s="115">
        <f t="shared" si="2"/>
        <v>0</v>
      </c>
      <c r="G71" s="106"/>
      <c r="H71" s="137"/>
    </row>
    <row r="72" spans="1:8" s="104" customFormat="1" ht="15.6" customHeight="1">
      <c r="A72" s="110">
        <v>95824322000161</v>
      </c>
      <c r="B72" s="111" t="s">
        <v>73</v>
      </c>
      <c r="C72" s="112">
        <f t="shared" si="0"/>
        <v>2.24216193E-4</v>
      </c>
      <c r="D72" s="113">
        <v>19676.48</v>
      </c>
      <c r="E72" s="114">
        <f t="shared" si="1"/>
        <v>19676.48</v>
      </c>
      <c r="F72" s="115">
        <f t="shared" si="2"/>
        <v>0</v>
      </c>
      <c r="G72" s="106"/>
      <c r="H72" s="137"/>
    </row>
    <row r="73" spans="1:8" s="104" customFormat="1" ht="15.6" customHeight="1">
      <c r="A73" s="110">
        <v>90660754000160</v>
      </c>
      <c r="B73" s="111" t="s">
        <v>63</v>
      </c>
      <c r="C73" s="112">
        <f t="shared" si="0"/>
        <v>9.6281572600000003E-4</v>
      </c>
      <c r="D73" s="113">
        <v>84493.56</v>
      </c>
      <c r="E73" s="114">
        <f t="shared" si="1"/>
        <v>84493.56</v>
      </c>
      <c r="F73" s="115">
        <f t="shared" si="2"/>
        <v>0</v>
      </c>
      <c r="G73" s="106"/>
      <c r="H73" s="137"/>
    </row>
    <row r="74" spans="1:8" s="104" customFormat="1" ht="15.6" customHeight="1">
      <c r="A74" s="110">
        <v>91950261000128</v>
      </c>
      <c r="B74" s="111" t="s">
        <v>65</v>
      </c>
      <c r="C74" s="112">
        <f t="shared" si="0"/>
        <v>3.2059193500000001E-4</v>
      </c>
      <c r="D74" s="113">
        <v>28134.1</v>
      </c>
      <c r="E74" s="114">
        <f t="shared" si="1"/>
        <v>28134.1</v>
      </c>
      <c r="F74" s="115">
        <f t="shared" si="2"/>
        <v>0</v>
      </c>
      <c r="G74" s="106"/>
      <c r="H74" s="137"/>
    </row>
    <row r="75" spans="1:8" s="104" customFormat="1" ht="15.6" customHeight="1">
      <c r="A75" s="110">
        <v>11810343000138</v>
      </c>
      <c r="B75" s="111" t="s">
        <v>84</v>
      </c>
      <c r="C75" s="112">
        <f t="shared" si="0"/>
        <v>5.0483080000000003E-5</v>
      </c>
      <c r="D75" s="113">
        <v>4430.2299999999996</v>
      </c>
      <c r="E75" s="114">
        <f t="shared" si="1"/>
        <v>4430.2299999999996</v>
      </c>
      <c r="F75" s="115">
        <f t="shared" si="2"/>
        <v>0</v>
      </c>
      <c r="G75" s="106"/>
      <c r="H75" s="137"/>
    </row>
    <row r="76" spans="1:8" s="104" customFormat="1" ht="15.6" customHeight="1">
      <c r="A76" s="110">
        <v>78829843000192</v>
      </c>
      <c r="B76" s="111" t="s">
        <v>85</v>
      </c>
      <c r="C76" s="112">
        <f t="shared" si="0"/>
        <v>1.66948791E-4</v>
      </c>
      <c r="D76" s="113">
        <v>14650.88</v>
      </c>
      <c r="E76" s="114">
        <f t="shared" si="1"/>
        <v>14650.88</v>
      </c>
      <c r="F76" s="115">
        <f t="shared" si="2"/>
        <v>0</v>
      </c>
      <c r="G76" s="106"/>
      <c r="H76" s="137"/>
    </row>
    <row r="77" spans="1:8" s="104" customFormat="1" ht="15.6" customHeight="1">
      <c r="A77" s="110"/>
      <c r="B77" s="111"/>
      <c r="C77" s="112"/>
      <c r="D77" s="113"/>
      <c r="E77" s="114"/>
      <c r="F77" s="115"/>
      <c r="G77" s="106"/>
      <c r="H77" s="137"/>
    </row>
    <row r="78" spans="1:8" s="104" customFormat="1" ht="15.6" customHeight="1">
      <c r="A78" s="110"/>
      <c r="B78" s="111"/>
      <c r="C78" s="112"/>
      <c r="D78" s="113"/>
      <c r="E78" s="114"/>
      <c r="F78" s="115"/>
      <c r="G78" s="106"/>
      <c r="H78" s="137"/>
    </row>
    <row r="79" spans="1:8" s="104" customFormat="1" ht="15.6" customHeight="1">
      <c r="A79" s="110"/>
      <c r="B79" s="111"/>
      <c r="C79" s="112"/>
      <c r="D79" s="113"/>
      <c r="E79" s="114"/>
      <c r="F79" s="115"/>
      <c r="G79" s="106"/>
      <c r="H79" s="137"/>
    </row>
    <row r="80" spans="1:8" s="104" customFormat="1" ht="15.6" customHeight="1">
      <c r="A80" s="110"/>
      <c r="B80" s="111"/>
      <c r="C80" s="112"/>
      <c r="D80" s="113"/>
      <c r="E80" s="114"/>
      <c r="F80" s="115"/>
      <c r="G80" s="106"/>
      <c r="H80" s="137"/>
    </row>
    <row r="81" spans="1:8" s="104" customFormat="1" ht="15.6" customHeight="1">
      <c r="A81" s="110"/>
      <c r="B81" s="111"/>
      <c r="C81" s="112"/>
      <c r="D81" s="113"/>
      <c r="E81" s="114"/>
      <c r="F81" s="115"/>
      <c r="G81" s="106"/>
      <c r="H81" s="137"/>
    </row>
    <row r="82" spans="1:8" s="104" customFormat="1" ht="15.6" customHeight="1">
      <c r="A82" s="110"/>
      <c r="B82" s="111"/>
      <c r="C82" s="112"/>
      <c r="D82" s="113"/>
      <c r="E82" s="114"/>
      <c r="F82" s="115"/>
      <c r="G82" s="106"/>
      <c r="H82" s="137"/>
    </row>
    <row r="83" spans="1:8" s="104" customFormat="1" ht="15.6" customHeight="1">
      <c r="A83" s="110"/>
      <c r="B83" s="111"/>
      <c r="C83" s="112"/>
      <c r="D83" s="113"/>
      <c r="E83" s="114"/>
      <c r="F83" s="115"/>
      <c r="G83" s="106"/>
      <c r="H83" s="137"/>
    </row>
    <row r="84" spans="1:8" s="104" customFormat="1" ht="15.6" customHeight="1">
      <c r="A84" s="110"/>
      <c r="B84" s="111"/>
      <c r="C84" s="112"/>
      <c r="D84" s="113"/>
      <c r="E84" s="114"/>
      <c r="F84" s="115"/>
      <c r="G84" s="106"/>
      <c r="H84" s="137"/>
    </row>
    <row r="85" spans="1:8" s="104" customFormat="1" ht="15.6" customHeight="1">
      <c r="A85" s="110"/>
      <c r="B85" s="111"/>
      <c r="C85" s="112"/>
      <c r="D85" s="113"/>
      <c r="E85" s="114"/>
      <c r="F85" s="115"/>
      <c r="G85" s="106"/>
      <c r="H85" s="137"/>
    </row>
    <row r="86" spans="1:8" s="104" customFormat="1" ht="15.6" customHeight="1">
      <c r="A86" s="110"/>
      <c r="B86" s="111"/>
      <c r="C86" s="112"/>
      <c r="D86" s="113"/>
      <c r="E86" s="114"/>
      <c r="F86" s="115"/>
      <c r="G86" s="106"/>
      <c r="H86" s="137"/>
    </row>
    <row r="87" spans="1:8" s="104" customFormat="1" ht="15.6" customHeight="1">
      <c r="A87" s="110"/>
      <c r="B87" s="111"/>
      <c r="C87" s="112"/>
      <c r="D87" s="113"/>
      <c r="E87" s="114"/>
      <c r="F87" s="115"/>
      <c r="G87" s="106"/>
      <c r="H87" s="137"/>
    </row>
    <row r="88" spans="1:8" s="104" customFormat="1" ht="15.6" customHeight="1">
      <c r="A88" s="110"/>
      <c r="B88" s="111"/>
      <c r="C88" s="112"/>
      <c r="D88" s="113"/>
      <c r="E88" s="114"/>
      <c r="F88" s="115"/>
      <c r="G88" s="106"/>
      <c r="H88" s="137"/>
    </row>
    <row r="89" spans="1:8" s="104" customFormat="1" ht="15.6" customHeight="1">
      <c r="A89" s="110"/>
      <c r="B89" s="111"/>
      <c r="C89" s="112"/>
      <c r="D89" s="113"/>
      <c r="E89" s="114"/>
      <c r="F89" s="115"/>
      <c r="G89" s="106"/>
      <c r="H89" s="137"/>
    </row>
    <row r="90" spans="1:8" s="104" customFormat="1" ht="15.6" customHeight="1">
      <c r="A90" s="110"/>
      <c r="B90" s="111"/>
      <c r="C90" s="112"/>
      <c r="D90" s="113"/>
      <c r="E90" s="114"/>
      <c r="F90" s="115"/>
      <c r="G90" s="106"/>
      <c r="H90" s="137"/>
    </row>
    <row r="91" spans="1:8" s="104" customFormat="1" ht="15.6" customHeight="1">
      <c r="A91" s="110"/>
      <c r="B91" s="111"/>
      <c r="C91" s="112"/>
      <c r="D91" s="113"/>
      <c r="E91" s="114"/>
      <c r="F91" s="115"/>
      <c r="G91" s="106"/>
      <c r="H91" s="137"/>
    </row>
    <row r="92" spans="1:8" s="104" customFormat="1" ht="15.6" customHeight="1">
      <c r="A92" s="110"/>
      <c r="B92" s="111"/>
      <c r="C92" s="112"/>
      <c r="D92" s="113"/>
      <c r="E92" s="114"/>
      <c r="F92" s="115"/>
      <c r="G92" s="106"/>
      <c r="H92" s="137"/>
    </row>
    <row r="93" spans="1:8" s="104" customFormat="1" ht="15.6" customHeight="1">
      <c r="A93" s="110"/>
      <c r="B93" s="111"/>
      <c r="C93" s="112"/>
      <c r="D93" s="113"/>
      <c r="E93" s="114"/>
      <c r="F93" s="115"/>
      <c r="G93" s="106"/>
      <c r="H93" s="137"/>
    </row>
    <row r="94" spans="1:8" s="104" customFormat="1" ht="15.6" customHeight="1">
      <c r="A94" s="110"/>
      <c r="B94" s="111"/>
      <c r="C94" s="112"/>
      <c r="D94" s="113"/>
      <c r="E94" s="114"/>
      <c r="F94" s="115"/>
      <c r="G94" s="106"/>
      <c r="H94" s="137"/>
    </row>
    <row r="95" spans="1:8" s="104" customFormat="1" ht="15.6" customHeight="1">
      <c r="A95" s="110"/>
      <c r="B95" s="111"/>
      <c r="C95" s="112"/>
      <c r="D95" s="113"/>
      <c r="E95" s="114"/>
      <c r="F95" s="115"/>
      <c r="G95" s="106"/>
      <c r="H95" s="137"/>
    </row>
    <row r="96" spans="1:8" s="104" customFormat="1" ht="15.6" customHeight="1">
      <c r="A96" s="110"/>
      <c r="B96" s="111"/>
      <c r="C96" s="112"/>
      <c r="D96" s="113"/>
      <c r="E96" s="114"/>
      <c r="F96" s="115"/>
      <c r="G96" s="106"/>
      <c r="H96" s="137"/>
    </row>
    <row r="97" spans="1:8" s="104" customFormat="1" ht="15.6" customHeight="1">
      <c r="A97" s="110"/>
      <c r="B97" s="111"/>
      <c r="C97" s="112"/>
      <c r="D97" s="113"/>
      <c r="E97" s="114"/>
      <c r="F97" s="115"/>
      <c r="G97" s="106"/>
      <c r="H97" s="137"/>
    </row>
  </sheetData>
  <autoFilter ref="A17:K92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F2F60-39FD-46EA-974B-D569E989AB81}">
  <sheetPr>
    <pageSetUpPr fitToPage="1"/>
  </sheetPr>
  <dimension ref="A1:AA1048576"/>
  <sheetViews>
    <sheetView showGridLines="0" zoomScale="90" zoomScaleNormal="90" workbookViewId="0">
      <selection activeCell="G24" sqref="G24"/>
    </sheetView>
  </sheetViews>
  <sheetFormatPr defaultColWidth="8" defaultRowHeight="12.75"/>
  <cols>
    <col min="1" max="1" width="18" style="116" customWidth="1"/>
    <col min="2" max="2" width="27.625" style="116" customWidth="1"/>
    <col min="3" max="3" width="18.375" style="116" customWidth="1"/>
    <col min="4" max="4" width="14.375" style="114" customWidth="1"/>
    <col min="5" max="5" width="14.375" style="164" customWidth="1"/>
    <col min="6" max="6" width="10" style="116" customWidth="1"/>
    <col min="7" max="7" width="18.25" style="116" customWidth="1"/>
    <col min="8" max="8" width="15.625" style="116" customWidth="1"/>
    <col min="9" max="9" width="30.5" style="116" customWidth="1"/>
    <col min="10" max="10" width="18.25" style="116" customWidth="1"/>
    <col min="11" max="11" width="16.75" style="160" customWidth="1"/>
    <col min="12" max="12" width="11" style="116" bestFit="1" customWidth="1"/>
    <col min="13" max="13" width="9.5" style="116" bestFit="1" customWidth="1"/>
    <col min="14" max="16384" width="8" style="116"/>
  </cols>
  <sheetData>
    <row r="1" spans="1:27" s="63" customFormat="1" ht="14.25">
      <c r="AA1" s="135"/>
    </row>
    <row r="2" spans="1:27" s="65" customFormat="1" ht="21" customHeight="1">
      <c r="A2" s="63"/>
      <c r="B2" s="64" t="s">
        <v>86</v>
      </c>
      <c r="F2" s="66"/>
      <c r="G2" s="66"/>
      <c r="K2" s="138"/>
    </row>
    <row r="3" spans="1:27" s="65" customFormat="1" ht="18.600000000000001" customHeight="1">
      <c r="A3" s="63"/>
      <c r="B3" s="64" t="s">
        <v>87</v>
      </c>
      <c r="K3" s="138"/>
    </row>
    <row r="4" spans="1:27" s="65" customFormat="1" ht="15" customHeight="1">
      <c r="F4" s="67"/>
      <c r="G4" s="67"/>
      <c r="H4" s="67"/>
      <c r="I4" s="67"/>
      <c r="J4" s="67"/>
      <c r="L4" s="66"/>
      <c r="AA4" s="136"/>
    </row>
    <row r="5" spans="1:27" s="65" customFormat="1" ht="16.5" customHeight="1">
      <c r="A5" s="68"/>
      <c r="B5" s="69" t="str">
        <f>CONCATENATE("débito da liquidação de bandeiras tarifárias - ",[1]Prévia!C4,"/",[1]Prévia!C3)</f>
        <v>débito da liquidação de bandeiras tarifárias - abril/2024</v>
      </c>
      <c r="C5" s="68"/>
      <c r="D5" s="68"/>
      <c r="E5" s="68"/>
      <c r="F5" s="68"/>
      <c r="G5" s="68"/>
      <c r="H5" s="68"/>
      <c r="I5" s="68"/>
      <c r="J5" s="68"/>
      <c r="K5" s="139"/>
    </row>
    <row r="6" spans="1:27" s="65" customFormat="1" ht="11.25" customHeight="1">
      <c r="A6" s="140"/>
      <c r="B6" s="72"/>
      <c r="C6" s="72"/>
      <c r="D6" s="72"/>
      <c r="E6" s="73"/>
      <c r="F6" s="72"/>
      <c r="G6" s="72"/>
      <c r="H6" s="72"/>
      <c r="I6" s="72"/>
      <c r="J6" s="72"/>
      <c r="K6" s="139"/>
    </row>
    <row r="7" spans="1:27" s="65" customFormat="1" ht="23.1" customHeight="1">
      <c r="B7" s="78"/>
      <c r="C7" s="78" t="s">
        <v>88</v>
      </c>
      <c r="D7" s="78" t="s">
        <v>89</v>
      </c>
      <c r="E7" s="78" t="s">
        <v>90</v>
      </c>
      <c r="F7" s="141"/>
      <c r="G7" s="141"/>
      <c r="H7" s="141"/>
      <c r="I7" s="72"/>
      <c r="J7" s="142"/>
      <c r="K7" s="139"/>
    </row>
    <row r="8" spans="1:27" s="65" customFormat="1" ht="15.95" customHeight="1">
      <c r="B8" s="81" t="s">
        <v>114</v>
      </c>
      <c r="C8" s="143">
        <f>SUM(C14:C1048576)</f>
        <v>935.75</v>
      </c>
      <c r="D8" s="144">
        <v>1</v>
      </c>
      <c r="E8" s="145">
        <f>COUNTA(A14:A1048576)</f>
        <v>3</v>
      </c>
      <c r="F8" s="146"/>
      <c r="G8" s="146"/>
      <c r="H8" s="146"/>
      <c r="I8" s="146"/>
      <c r="J8" s="147"/>
      <c r="K8" s="139"/>
    </row>
    <row r="9" spans="1:27" s="65" customFormat="1" ht="15.95" customHeight="1">
      <c r="B9" s="89" t="s">
        <v>115</v>
      </c>
      <c r="C9" s="90">
        <f>IFERROR(SUM(D14:D1048576),0)</f>
        <v>935.75</v>
      </c>
      <c r="D9" s="148">
        <f>IFERROR(C9/C8,0)</f>
        <v>1</v>
      </c>
      <c r="E9" s="92">
        <f>COUNTIF(E14:E1048576,0)</f>
        <v>3</v>
      </c>
      <c r="F9" s="149"/>
      <c r="G9" s="149"/>
      <c r="H9" s="150"/>
      <c r="I9" s="150"/>
      <c r="J9" s="147"/>
      <c r="K9" s="139"/>
    </row>
    <row r="10" spans="1:27" s="65" customFormat="1" ht="15.95" customHeight="1">
      <c r="A10" s="138"/>
      <c r="B10" s="151" t="s">
        <v>116</v>
      </c>
      <c r="C10" s="152">
        <f>IFERROR(-SUM(E14:E1048576),0)</f>
        <v>0</v>
      </c>
      <c r="D10" s="153">
        <f>IFERROR(C10/C8,0)</f>
        <v>0</v>
      </c>
      <c r="E10" s="154">
        <f>COUNTIF(E14:E1048576,"&lt;0")</f>
        <v>0</v>
      </c>
      <c r="F10" s="138"/>
      <c r="G10" s="138"/>
      <c r="H10" s="138"/>
      <c r="I10" s="138"/>
      <c r="J10" s="138"/>
      <c r="K10" s="139"/>
    </row>
    <row r="11" spans="1:27" s="157" customFormat="1" ht="11.25" customHeight="1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6"/>
    </row>
    <row r="12" spans="1:27" ht="15.95" customHeight="1">
      <c r="A12" s="158"/>
      <c r="B12" s="158"/>
      <c r="C12" s="159">
        <f>SUBTOTAL(9,C14:C1048576)</f>
        <v>935.75</v>
      </c>
      <c r="D12" s="159">
        <f t="shared" ref="D12:E12" si="0">SUBTOTAL(9,D14:D1048576)</f>
        <v>935.75</v>
      </c>
      <c r="E12" s="159">
        <f t="shared" si="0"/>
        <v>0</v>
      </c>
      <c r="F12" s="158"/>
      <c r="G12" s="158"/>
      <c r="H12" s="158"/>
      <c r="I12" s="158"/>
      <c r="J12" s="158"/>
      <c r="K12" s="119"/>
    </row>
    <row r="13" spans="1:27" ht="42" customHeight="1">
      <c r="A13" s="78" t="s">
        <v>98</v>
      </c>
      <c r="B13" s="78" t="s">
        <v>99</v>
      </c>
      <c r="C13" s="78" t="s">
        <v>117</v>
      </c>
      <c r="D13" s="78" t="s">
        <v>118</v>
      </c>
      <c r="E13" s="103" t="s">
        <v>97</v>
      </c>
      <c r="F13" s="78" t="s">
        <v>119</v>
      </c>
      <c r="G13" s="78" t="s">
        <v>120</v>
      </c>
      <c r="H13" s="78" t="s">
        <v>121</v>
      </c>
      <c r="I13" s="78" t="s">
        <v>122</v>
      </c>
      <c r="J13" s="78" t="s">
        <v>104</v>
      </c>
    </row>
    <row r="14" spans="1:27" s="167" customFormat="1" ht="15.95" customHeight="1">
      <c r="A14" s="161">
        <v>49313653000110</v>
      </c>
      <c r="B14" s="162" t="s">
        <v>70</v>
      </c>
      <c r="C14" s="163">
        <v>4.76</v>
      </c>
      <c r="D14" s="114">
        <v>4.76</v>
      </c>
      <c r="E14" s="164">
        <f>ROUND(D14-C14,2)</f>
        <v>0</v>
      </c>
      <c r="F14" s="162" t="s">
        <v>152</v>
      </c>
      <c r="G14" s="162"/>
      <c r="H14" s="162"/>
      <c r="I14" s="162"/>
      <c r="J14" s="162"/>
      <c r="K14" s="165"/>
      <c r="L14" s="165"/>
      <c r="M14" s="165"/>
      <c r="N14" s="166"/>
      <c r="O14" s="166"/>
      <c r="P14" s="166"/>
    </row>
    <row r="15" spans="1:27" s="167" customFormat="1" ht="15.95" customHeight="1">
      <c r="A15" s="161">
        <v>85318640000105</v>
      </c>
      <c r="B15" s="162" t="s">
        <v>153</v>
      </c>
      <c r="C15" s="163">
        <v>856.63</v>
      </c>
      <c r="D15" s="114">
        <v>856.63</v>
      </c>
      <c r="E15" s="164">
        <f t="shared" ref="E15:E16" si="1">ROUND(D15-C15,2)</f>
        <v>0</v>
      </c>
      <c r="F15" s="162" t="s">
        <v>152</v>
      </c>
      <c r="G15" s="162"/>
      <c r="H15" s="162"/>
      <c r="I15" s="162"/>
      <c r="J15" s="162"/>
      <c r="K15" s="165"/>
      <c r="L15" s="165"/>
      <c r="M15" s="165"/>
      <c r="N15" s="166"/>
      <c r="O15" s="166"/>
      <c r="P15" s="166"/>
    </row>
    <row r="16" spans="1:27" s="167" customFormat="1" ht="15.95" customHeight="1">
      <c r="A16" s="161">
        <v>52777034000190</v>
      </c>
      <c r="B16" s="162" t="s">
        <v>74</v>
      </c>
      <c r="C16" s="163">
        <v>74.36</v>
      </c>
      <c r="D16" s="114">
        <v>74.36</v>
      </c>
      <c r="E16" s="164">
        <f t="shared" si="1"/>
        <v>0</v>
      </c>
      <c r="F16" s="162" t="s">
        <v>152</v>
      </c>
      <c r="G16" s="162"/>
      <c r="H16" s="162"/>
      <c r="I16" s="162"/>
      <c r="J16" s="162" t="s">
        <v>123</v>
      </c>
      <c r="K16" s="165"/>
      <c r="L16" s="165"/>
      <c r="M16" s="165"/>
      <c r="N16" s="166"/>
      <c r="O16" s="166"/>
      <c r="P16" s="166"/>
    </row>
    <row r="17" spans="1:16" s="167" customFormat="1" ht="15.95" customHeight="1">
      <c r="A17" s="161"/>
      <c r="B17" s="162"/>
      <c r="C17" s="163"/>
      <c r="D17" s="114"/>
      <c r="E17" s="164"/>
      <c r="F17" s="162"/>
      <c r="G17" s="162"/>
      <c r="H17" s="162"/>
      <c r="I17" s="162"/>
      <c r="J17" s="162"/>
      <c r="K17" s="165"/>
      <c r="L17" s="165"/>
      <c r="M17" s="165"/>
      <c r="N17" s="166"/>
      <c r="O17" s="166"/>
      <c r="P17" s="166"/>
    </row>
    <row r="18" spans="1:16" s="167" customFormat="1" ht="15.95" customHeight="1">
      <c r="A18" s="161"/>
      <c r="B18" s="162"/>
      <c r="C18" s="163"/>
      <c r="D18" s="114"/>
      <c r="E18" s="164"/>
      <c r="F18" s="162"/>
      <c r="G18" s="162"/>
      <c r="H18" s="162"/>
      <c r="I18" s="162"/>
      <c r="J18" s="162"/>
      <c r="K18" s="165"/>
      <c r="L18" s="165"/>
      <c r="M18" s="165"/>
      <c r="N18" s="166"/>
      <c r="O18" s="166"/>
      <c r="P18" s="166"/>
    </row>
    <row r="19" spans="1:16" s="167" customFormat="1" ht="15.95" customHeight="1">
      <c r="A19" s="161"/>
      <c r="B19" s="162"/>
      <c r="C19" s="163"/>
      <c r="D19" s="114"/>
      <c r="E19" s="164"/>
      <c r="F19" s="162"/>
      <c r="G19" s="162"/>
      <c r="H19" s="162"/>
      <c r="I19" s="162"/>
      <c r="J19" s="162"/>
      <c r="K19" s="165"/>
      <c r="L19" s="165"/>
      <c r="M19" s="165"/>
      <c r="N19" s="166"/>
      <c r="O19" s="166"/>
      <c r="P19" s="166"/>
    </row>
    <row r="20" spans="1:16" s="167" customFormat="1" ht="15.95" customHeight="1">
      <c r="A20" s="161"/>
      <c r="B20" s="162"/>
      <c r="C20" s="163"/>
      <c r="D20" s="114"/>
      <c r="E20" s="164"/>
      <c r="F20" s="162"/>
      <c r="G20" s="162"/>
      <c r="H20" s="162"/>
      <c r="I20" s="162"/>
      <c r="J20" s="162"/>
      <c r="K20" s="165"/>
      <c r="L20" s="165"/>
      <c r="M20" s="165"/>
      <c r="N20" s="166"/>
      <c r="O20" s="166"/>
      <c r="P20" s="166"/>
    </row>
    <row r="21" spans="1:16" s="167" customFormat="1" ht="15.95" customHeight="1">
      <c r="A21" s="161"/>
      <c r="B21" s="162"/>
      <c r="C21" s="163"/>
      <c r="D21" s="114"/>
      <c r="E21" s="164"/>
      <c r="F21" s="162"/>
      <c r="G21" s="162"/>
      <c r="H21" s="162"/>
      <c r="I21" s="162"/>
      <c r="J21" s="162"/>
      <c r="K21" s="165"/>
      <c r="L21" s="165"/>
      <c r="M21" s="165"/>
      <c r="N21" s="166"/>
      <c r="O21" s="166"/>
      <c r="P21" s="166"/>
    </row>
    <row r="22" spans="1:16" s="167" customFormat="1" ht="15.95" customHeight="1">
      <c r="A22" s="161"/>
      <c r="B22" s="162"/>
      <c r="C22" s="163"/>
      <c r="D22" s="114"/>
      <c r="E22" s="164"/>
      <c r="F22" s="162"/>
      <c r="G22" s="162"/>
      <c r="H22" s="162"/>
      <c r="I22" s="162"/>
      <c r="J22" s="162"/>
      <c r="K22" s="165"/>
      <c r="L22" s="165"/>
      <c r="M22" s="165"/>
      <c r="N22" s="166"/>
      <c r="O22" s="166"/>
      <c r="P22" s="166"/>
    </row>
    <row r="23" spans="1:16" s="167" customFormat="1" ht="15.95" customHeight="1">
      <c r="A23" s="161"/>
      <c r="B23" s="162"/>
      <c r="C23" s="163"/>
      <c r="D23" s="114"/>
      <c r="E23" s="164"/>
      <c r="F23" s="162"/>
      <c r="G23" s="162"/>
      <c r="H23" s="162"/>
      <c r="I23" s="162"/>
      <c r="J23" s="162"/>
      <c r="K23" s="165"/>
      <c r="L23" s="165"/>
      <c r="M23" s="165"/>
      <c r="N23" s="166"/>
      <c r="O23" s="166"/>
      <c r="P23" s="166"/>
    </row>
    <row r="24" spans="1:16" s="167" customFormat="1" ht="15.95" customHeight="1">
      <c r="A24" s="161"/>
      <c r="B24" s="162"/>
      <c r="C24" s="163"/>
      <c r="D24" s="114"/>
      <c r="E24" s="164"/>
      <c r="F24" s="162"/>
      <c r="G24" s="162"/>
      <c r="H24" s="162"/>
      <c r="I24" s="162"/>
      <c r="J24" s="162"/>
      <c r="K24" s="165"/>
      <c r="L24" s="165"/>
      <c r="M24" s="165"/>
      <c r="N24" s="166"/>
      <c r="O24" s="166"/>
      <c r="P24" s="166"/>
    </row>
    <row r="25" spans="1:16" s="167" customFormat="1" ht="15.95" customHeight="1">
      <c r="A25" s="161"/>
      <c r="B25" s="162"/>
      <c r="C25" s="163"/>
      <c r="D25" s="114"/>
      <c r="E25" s="164"/>
      <c r="F25" s="162"/>
      <c r="G25" s="162"/>
      <c r="H25" s="162"/>
      <c r="I25" s="162"/>
      <c r="J25" s="162"/>
      <c r="K25" s="165"/>
      <c r="L25" s="165"/>
      <c r="M25" s="165"/>
      <c r="N25" s="166"/>
      <c r="O25" s="166"/>
      <c r="P25" s="166"/>
    </row>
    <row r="26" spans="1:16" s="167" customFormat="1" ht="15.95" customHeight="1">
      <c r="A26" s="161"/>
      <c r="B26" s="162"/>
      <c r="C26" s="163"/>
      <c r="D26" s="114"/>
      <c r="E26" s="164"/>
      <c r="F26" s="162"/>
      <c r="G26" s="162"/>
      <c r="H26" s="162"/>
      <c r="I26" s="162"/>
      <c r="J26" s="162"/>
      <c r="K26" s="165"/>
      <c r="L26" s="165"/>
      <c r="M26" s="165"/>
      <c r="N26" s="166"/>
      <c r="O26" s="166"/>
      <c r="P26" s="166"/>
    </row>
    <row r="27" spans="1:16" s="167" customFormat="1" ht="15.95" customHeight="1">
      <c r="A27" s="161"/>
      <c r="B27" s="162"/>
      <c r="C27" s="163"/>
      <c r="D27" s="114"/>
      <c r="E27" s="164"/>
      <c r="F27" s="162"/>
      <c r="G27" s="162"/>
      <c r="H27" s="162"/>
      <c r="I27" s="162"/>
      <c r="J27" s="162"/>
      <c r="K27" s="165"/>
      <c r="L27" s="165"/>
      <c r="M27" s="165"/>
      <c r="N27" s="166"/>
      <c r="O27" s="166"/>
      <c r="P27" s="166"/>
    </row>
    <row r="28" spans="1:16" s="167" customFormat="1" ht="15.95" customHeight="1">
      <c r="A28" s="161"/>
      <c r="B28" s="162"/>
      <c r="C28" s="163"/>
      <c r="D28" s="114"/>
      <c r="E28" s="164"/>
      <c r="F28" s="162"/>
      <c r="G28" s="162"/>
      <c r="H28" s="162"/>
      <c r="I28" s="162"/>
      <c r="J28" s="162"/>
      <c r="K28" s="165"/>
      <c r="L28" s="165"/>
      <c r="M28" s="165"/>
      <c r="N28" s="166"/>
      <c r="O28" s="166"/>
      <c r="P28" s="166"/>
    </row>
    <row r="29" spans="1:16" s="167" customFormat="1" ht="15.95" customHeight="1">
      <c r="A29" s="161"/>
      <c r="B29" s="162"/>
      <c r="C29" s="163"/>
      <c r="D29" s="114"/>
      <c r="E29" s="164"/>
      <c r="F29" s="162"/>
      <c r="G29" s="162"/>
      <c r="H29" s="162"/>
      <c r="I29" s="162"/>
      <c r="J29" s="162"/>
      <c r="K29" s="165"/>
      <c r="L29" s="165"/>
      <c r="M29" s="165"/>
      <c r="N29" s="166"/>
      <c r="O29" s="166"/>
      <c r="P29" s="166"/>
    </row>
    <row r="30" spans="1:16" s="167" customFormat="1" ht="15.95" customHeight="1">
      <c r="A30" s="161"/>
      <c r="B30" s="162"/>
      <c r="C30" s="163"/>
      <c r="D30" s="114"/>
      <c r="E30" s="164"/>
      <c r="F30" s="162"/>
      <c r="G30" s="162"/>
      <c r="H30" s="162"/>
      <c r="I30" s="162"/>
      <c r="J30" s="162"/>
      <c r="K30" s="165"/>
      <c r="L30" s="165"/>
      <c r="M30" s="165"/>
      <c r="N30" s="166"/>
      <c r="O30" s="166"/>
      <c r="P30" s="166"/>
    </row>
    <row r="31" spans="1:16" s="167" customFormat="1" ht="15.95" customHeight="1">
      <c r="A31" s="161"/>
      <c r="B31" s="162"/>
      <c r="C31" s="163"/>
      <c r="D31" s="114"/>
      <c r="E31" s="164"/>
      <c r="F31" s="162"/>
      <c r="G31" s="162"/>
      <c r="H31" s="162"/>
      <c r="I31" s="162"/>
      <c r="J31" s="162"/>
      <c r="K31" s="165"/>
      <c r="L31" s="165"/>
      <c r="M31" s="165"/>
      <c r="N31" s="166"/>
      <c r="O31" s="166"/>
      <c r="P31" s="166"/>
    </row>
    <row r="32" spans="1:16" s="167" customFormat="1" ht="15.95" customHeight="1">
      <c r="A32" s="161"/>
      <c r="B32" s="162"/>
      <c r="C32" s="163"/>
      <c r="D32" s="114"/>
      <c r="E32" s="164"/>
      <c r="F32" s="162"/>
      <c r="G32" s="162"/>
      <c r="H32" s="162"/>
      <c r="I32" s="162"/>
      <c r="J32" s="162"/>
      <c r="K32" s="165"/>
      <c r="L32" s="165"/>
      <c r="M32" s="165"/>
      <c r="N32" s="166"/>
      <c r="O32" s="166"/>
      <c r="P32" s="166"/>
    </row>
    <row r="33" spans="1:16" s="167" customFormat="1" ht="15.95" customHeight="1">
      <c r="A33" s="161"/>
      <c r="B33" s="162"/>
      <c r="C33" s="163"/>
      <c r="D33" s="114"/>
      <c r="E33" s="164"/>
      <c r="F33" s="162"/>
      <c r="G33" s="162"/>
      <c r="H33" s="162"/>
      <c r="I33" s="162"/>
      <c r="J33" s="162"/>
      <c r="K33" s="165"/>
      <c r="L33" s="165"/>
      <c r="M33" s="165"/>
      <c r="N33" s="166"/>
      <c r="O33" s="166"/>
      <c r="P33" s="166"/>
    </row>
    <row r="34" spans="1:16" s="167" customFormat="1" ht="15.95" customHeight="1">
      <c r="A34" s="161"/>
      <c r="B34" s="162"/>
      <c r="C34" s="163"/>
      <c r="D34" s="114"/>
      <c r="E34" s="164"/>
      <c r="F34" s="162"/>
      <c r="G34" s="162"/>
      <c r="H34" s="162"/>
      <c r="I34" s="162"/>
      <c r="J34" s="162"/>
      <c r="K34" s="165"/>
      <c r="L34" s="165"/>
      <c r="M34" s="165"/>
      <c r="N34" s="166"/>
      <c r="O34" s="166"/>
      <c r="P34" s="166"/>
    </row>
    <row r="35" spans="1:16" s="167" customFormat="1" ht="15.95" customHeight="1">
      <c r="A35" s="161"/>
      <c r="B35" s="162"/>
      <c r="C35" s="163"/>
      <c r="D35" s="114"/>
      <c r="E35" s="164"/>
      <c r="F35" s="162"/>
      <c r="G35" s="162"/>
      <c r="H35" s="162"/>
      <c r="I35" s="162"/>
      <c r="J35" s="162"/>
      <c r="K35" s="165"/>
      <c r="L35" s="165"/>
      <c r="M35" s="165"/>
      <c r="N35" s="166"/>
      <c r="O35" s="166"/>
      <c r="P35" s="166"/>
    </row>
    <row r="36" spans="1:16" s="167" customFormat="1" ht="15.95" customHeight="1">
      <c r="A36" s="161"/>
      <c r="B36" s="162"/>
      <c r="C36" s="163"/>
      <c r="D36" s="114"/>
      <c r="E36" s="164"/>
      <c r="F36" s="162"/>
      <c r="G36" s="162"/>
      <c r="H36" s="162"/>
      <c r="I36" s="162"/>
      <c r="J36" s="162"/>
      <c r="K36" s="165"/>
      <c r="L36" s="165"/>
      <c r="M36" s="165"/>
      <c r="N36" s="166"/>
      <c r="O36" s="166"/>
      <c r="P36" s="166"/>
    </row>
    <row r="37" spans="1:16" s="167" customFormat="1" ht="15.95" customHeight="1">
      <c r="A37" s="161"/>
      <c r="B37" s="162"/>
      <c r="C37" s="163"/>
      <c r="D37" s="114"/>
      <c r="E37" s="164"/>
      <c r="F37" s="162"/>
      <c r="G37" s="162"/>
      <c r="H37" s="162"/>
      <c r="I37" s="162"/>
      <c r="J37" s="162"/>
      <c r="K37" s="165"/>
      <c r="L37" s="165"/>
      <c r="M37" s="165"/>
      <c r="N37" s="166"/>
      <c r="O37" s="166"/>
      <c r="P37" s="166"/>
    </row>
    <row r="38" spans="1:16" s="167" customFormat="1" ht="15.95" customHeight="1">
      <c r="A38" s="161"/>
      <c r="B38" s="162"/>
      <c r="C38" s="163"/>
      <c r="D38" s="114"/>
      <c r="E38" s="164"/>
      <c r="F38" s="162"/>
      <c r="G38" s="162"/>
      <c r="H38" s="162"/>
      <c r="I38" s="162"/>
      <c r="J38" s="162"/>
      <c r="K38" s="165"/>
      <c r="L38" s="165"/>
      <c r="M38" s="165"/>
      <c r="N38" s="166"/>
      <c r="O38" s="166"/>
      <c r="P38" s="166"/>
    </row>
    <row r="39" spans="1:16" s="167" customFormat="1" ht="15.95" customHeight="1">
      <c r="A39" s="161"/>
      <c r="B39" s="162"/>
      <c r="C39" s="163"/>
      <c r="D39" s="114"/>
      <c r="E39" s="164"/>
      <c r="F39" s="162"/>
      <c r="G39" s="162"/>
      <c r="H39" s="162"/>
      <c r="I39" s="162"/>
      <c r="J39" s="162"/>
      <c r="K39" s="165"/>
      <c r="L39" s="165"/>
      <c r="M39" s="165"/>
      <c r="N39" s="166"/>
      <c r="O39" s="166"/>
      <c r="P39" s="166"/>
    </row>
    <row r="40" spans="1:16" s="167" customFormat="1" ht="15.95" customHeight="1">
      <c r="A40" s="161"/>
      <c r="B40" s="162"/>
      <c r="C40" s="163"/>
      <c r="D40" s="114"/>
      <c r="E40" s="164"/>
      <c r="F40" s="162"/>
      <c r="G40" s="162"/>
      <c r="H40" s="162"/>
      <c r="I40" s="162"/>
      <c r="J40" s="162"/>
      <c r="K40" s="165"/>
      <c r="L40" s="165"/>
      <c r="M40" s="165"/>
      <c r="N40" s="166"/>
      <c r="O40" s="166"/>
      <c r="P40" s="166"/>
    </row>
    <row r="41" spans="1:16" s="167" customFormat="1" ht="15.95" customHeight="1">
      <c r="A41" s="161"/>
      <c r="B41" s="162"/>
      <c r="C41" s="163"/>
      <c r="D41" s="114"/>
      <c r="E41" s="164"/>
      <c r="F41" s="162"/>
      <c r="G41" s="162"/>
      <c r="H41" s="162"/>
      <c r="I41" s="162"/>
      <c r="J41" s="162"/>
      <c r="K41" s="165"/>
      <c r="L41" s="165"/>
      <c r="M41" s="165"/>
      <c r="N41" s="166"/>
      <c r="O41" s="166"/>
      <c r="P41" s="166"/>
    </row>
    <row r="42" spans="1:16" s="167" customFormat="1" ht="15.95" customHeight="1">
      <c r="A42" s="161"/>
      <c r="B42" s="162"/>
      <c r="C42" s="163"/>
      <c r="D42" s="114"/>
      <c r="E42" s="164"/>
      <c r="F42" s="162"/>
      <c r="G42" s="162"/>
      <c r="H42" s="162"/>
      <c r="I42" s="162"/>
      <c r="J42" s="162"/>
      <c r="K42" s="165"/>
      <c r="L42" s="165"/>
      <c r="M42" s="165"/>
      <c r="N42" s="166"/>
      <c r="O42" s="166"/>
      <c r="P42" s="166"/>
    </row>
    <row r="43" spans="1:16" s="167" customFormat="1" ht="15.95" customHeight="1">
      <c r="A43" s="161"/>
      <c r="B43" s="162"/>
      <c r="C43" s="163"/>
      <c r="D43" s="114"/>
      <c r="E43" s="164"/>
      <c r="F43" s="162"/>
      <c r="G43" s="162"/>
      <c r="H43" s="162"/>
      <c r="I43" s="162"/>
      <c r="J43" s="162"/>
      <c r="K43" s="165"/>
      <c r="L43" s="165"/>
      <c r="M43" s="165"/>
      <c r="N43" s="166"/>
      <c r="O43" s="166"/>
      <c r="P43" s="166"/>
    </row>
    <row r="44" spans="1:16" s="167" customFormat="1" ht="15.95" customHeight="1">
      <c r="A44" s="161"/>
      <c r="B44" s="162"/>
      <c r="C44" s="163"/>
      <c r="D44" s="114"/>
      <c r="E44" s="164"/>
      <c r="F44" s="162"/>
      <c r="G44" s="162"/>
      <c r="H44" s="162"/>
      <c r="I44" s="162"/>
      <c r="J44" s="162"/>
      <c r="K44" s="165"/>
      <c r="L44" s="165"/>
      <c r="M44" s="165"/>
      <c r="N44" s="166"/>
      <c r="O44" s="166"/>
      <c r="P44" s="166"/>
    </row>
    <row r="45" spans="1:16" s="167" customFormat="1" ht="15.95" customHeight="1">
      <c r="A45" s="161"/>
      <c r="B45" s="162"/>
      <c r="C45" s="163"/>
      <c r="D45" s="114"/>
      <c r="E45" s="164"/>
      <c r="F45" s="162"/>
      <c r="G45" s="162"/>
      <c r="H45" s="162"/>
      <c r="I45" s="162"/>
      <c r="J45" s="162"/>
      <c r="K45" s="165"/>
      <c r="L45" s="165"/>
      <c r="M45" s="165"/>
      <c r="N45" s="166"/>
      <c r="O45" s="166"/>
      <c r="P45" s="166"/>
    </row>
    <row r="46" spans="1:16" s="167" customFormat="1" ht="15.95" customHeight="1">
      <c r="A46" s="161"/>
      <c r="B46" s="162"/>
      <c r="C46" s="163"/>
      <c r="D46" s="114"/>
      <c r="E46" s="164"/>
      <c r="F46" s="162"/>
      <c r="G46" s="162"/>
      <c r="H46" s="162"/>
      <c r="I46" s="162"/>
      <c r="J46" s="162"/>
      <c r="K46" s="165"/>
      <c r="L46" s="165"/>
      <c r="M46" s="165"/>
      <c r="N46" s="166"/>
      <c r="O46" s="166"/>
      <c r="P46" s="166"/>
    </row>
    <row r="47" spans="1:16" s="167" customFormat="1" ht="15.95" customHeight="1">
      <c r="A47" s="161"/>
      <c r="B47" s="162"/>
      <c r="C47" s="163"/>
      <c r="D47" s="114"/>
      <c r="E47" s="164"/>
      <c r="F47" s="162"/>
      <c r="G47" s="162"/>
      <c r="H47" s="162"/>
      <c r="I47" s="162"/>
      <c r="J47" s="162"/>
      <c r="K47" s="165"/>
      <c r="L47" s="165"/>
      <c r="M47" s="165"/>
      <c r="N47" s="166"/>
      <c r="O47" s="166"/>
      <c r="P47" s="166"/>
    </row>
    <row r="48" spans="1:16" s="167" customFormat="1" ht="15.95" customHeight="1">
      <c r="A48" s="161"/>
      <c r="B48" s="162"/>
      <c r="C48" s="163"/>
      <c r="D48" s="114"/>
      <c r="E48" s="164"/>
      <c r="F48" s="162"/>
      <c r="G48" s="162"/>
      <c r="H48" s="162"/>
      <c r="I48" s="162"/>
      <c r="J48" s="162"/>
      <c r="K48" s="165"/>
      <c r="L48" s="165"/>
      <c r="M48" s="165"/>
      <c r="N48" s="166"/>
      <c r="O48" s="166"/>
      <c r="P48" s="166"/>
    </row>
    <row r="49" spans="1:16" s="167" customFormat="1" ht="15.95" customHeight="1">
      <c r="A49" s="161"/>
      <c r="B49" s="162"/>
      <c r="C49" s="163"/>
      <c r="D49" s="114"/>
      <c r="E49" s="164"/>
      <c r="F49" s="162"/>
      <c r="G49" s="162"/>
      <c r="H49" s="162"/>
      <c r="I49" s="162"/>
      <c r="J49" s="162"/>
      <c r="K49" s="165"/>
      <c r="L49" s="165"/>
      <c r="M49" s="165"/>
      <c r="N49" s="166"/>
      <c r="O49" s="166"/>
      <c r="P49" s="166"/>
    </row>
    <row r="50" spans="1:16" s="167" customFormat="1" ht="15.95" customHeight="1">
      <c r="A50" s="161"/>
      <c r="B50" s="162"/>
      <c r="C50" s="163"/>
      <c r="D50" s="114"/>
      <c r="E50" s="164"/>
      <c r="F50" s="162"/>
      <c r="G50" s="162"/>
      <c r="H50" s="162"/>
      <c r="I50" s="162"/>
      <c r="J50" s="162"/>
      <c r="K50" s="165"/>
      <c r="L50" s="165"/>
      <c r="M50" s="165"/>
      <c r="N50" s="166"/>
      <c r="O50" s="166"/>
      <c r="P50" s="166"/>
    </row>
    <row r="1048576" spans="9:9" ht="13.5">
      <c r="I1048576" s="162"/>
    </row>
  </sheetData>
  <autoFilter ref="A13:J50" xr:uid="{574D5F18-46AF-4B54-B434-ABC925DE5B9A}"/>
  <conditionalFormatting sqref="E40:E50">
    <cfRule type="cellIs" dxfId="2" priority="1" operator="lessThan">
      <formula>0</formula>
    </cfRule>
  </conditionalFormatting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755E4-2EB1-4050-B4AA-77FB03A09C3B}">
  <sheetPr>
    <pageSetUpPr fitToPage="1"/>
  </sheetPr>
  <dimension ref="A1:Q97"/>
  <sheetViews>
    <sheetView showGridLines="0" zoomScale="90" zoomScaleNormal="90" workbookViewId="0">
      <selection activeCell="J21" sqref="J21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8" width="5.875" style="119" bestFit="1" customWidth="1"/>
    <col min="9" max="16384" width="8" style="116"/>
  </cols>
  <sheetData>
    <row r="1" spans="1:17" s="63" customFormat="1" ht="14.25">
      <c r="Q1" s="135"/>
    </row>
    <row r="2" spans="1:17" s="65" customFormat="1" ht="21" customHeight="1">
      <c r="A2" s="63"/>
      <c r="B2" s="64" t="s">
        <v>86</v>
      </c>
      <c r="F2" s="66"/>
    </row>
    <row r="3" spans="1:17" s="65" customFormat="1" ht="18.600000000000001" customHeight="1">
      <c r="A3" s="63"/>
      <c r="B3" s="64" t="s">
        <v>87</v>
      </c>
    </row>
    <row r="4" spans="1:17" s="65" customFormat="1" ht="15" customHeight="1">
      <c r="F4" s="67"/>
      <c r="G4" s="67"/>
      <c r="H4" s="67"/>
      <c r="Q4" s="136"/>
    </row>
    <row r="5" spans="1:17" s="65" customFormat="1" ht="16.5" customHeight="1">
      <c r="A5" s="68"/>
      <c r="B5" s="69" t="s">
        <v>128</v>
      </c>
      <c r="C5" s="68"/>
      <c r="D5" s="68"/>
      <c r="E5" s="68"/>
      <c r="F5" s="68"/>
      <c r="G5" s="68"/>
      <c r="H5" s="70"/>
    </row>
    <row r="6" spans="1:17" s="65" customFormat="1" ht="14.25">
      <c r="C6" s="71"/>
      <c r="D6" s="72" t="s">
        <v>25</v>
      </c>
      <c r="E6" s="72"/>
      <c r="F6" s="73"/>
      <c r="G6" s="74"/>
      <c r="H6" s="75"/>
    </row>
    <row r="7" spans="1:17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  <c r="H7" s="80"/>
    </row>
    <row r="8" spans="1:17" s="76" customFormat="1" ht="15" customHeight="1">
      <c r="C8" s="81" t="s">
        <v>91</v>
      </c>
      <c r="D8" s="81">
        <v>84892653.969999999</v>
      </c>
      <c r="E8" s="82">
        <v>1</v>
      </c>
      <c r="F8" s="83">
        <v>79</v>
      </c>
      <c r="G8" s="79"/>
      <c r="H8" s="80"/>
    </row>
    <row r="9" spans="1:17" s="76" customFormat="1" ht="15" customHeight="1">
      <c r="B9" s="130"/>
      <c r="C9" s="131" t="s">
        <v>92</v>
      </c>
      <c r="D9" s="132"/>
      <c r="E9" s="84" t="s">
        <v>16</v>
      </c>
      <c r="F9" s="84" t="s">
        <v>16</v>
      </c>
      <c r="G9" s="79"/>
      <c r="H9" s="80"/>
    </row>
    <row r="10" spans="1:17" s="76" customFormat="1" ht="15" customHeight="1">
      <c r="B10" s="130">
        <v>31534.7</v>
      </c>
      <c r="C10" s="85" t="s">
        <v>93</v>
      </c>
      <c r="D10" s="86">
        <v>31534.7</v>
      </c>
      <c r="E10" s="87" t="s">
        <v>16</v>
      </c>
      <c r="F10" s="87" t="s">
        <v>16</v>
      </c>
      <c r="G10" s="133"/>
      <c r="H10" s="80"/>
    </row>
    <row r="11" spans="1:17" s="76" customFormat="1" ht="15" customHeight="1">
      <c r="B11" s="134"/>
      <c r="C11" s="85" t="s">
        <v>94</v>
      </c>
      <c r="D11" s="86">
        <v>84861119.26000008</v>
      </c>
      <c r="E11" s="87" t="s">
        <v>16</v>
      </c>
      <c r="F11" s="87" t="s">
        <v>16</v>
      </c>
      <c r="G11" s="88"/>
      <c r="H11" s="80"/>
    </row>
    <row r="12" spans="1:17" s="76" customFormat="1" ht="15" customHeight="1">
      <c r="B12" s="134"/>
      <c r="C12" s="89" t="s">
        <v>95</v>
      </c>
      <c r="D12" s="90">
        <v>3581098.67</v>
      </c>
      <c r="E12" s="91" t="s">
        <v>16</v>
      </c>
      <c r="F12" s="92" t="s">
        <v>16</v>
      </c>
      <c r="G12" s="88"/>
      <c r="H12" s="80"/>
    </row>
    <row r="13" spans="1:17" s="76" customFormat="1" ht="15" customHeight="1">
      <c r="B13" s="93"/>
      <c r="C13" s="89" t="s">
        <v>96</v>
      </c>
      <c r="D13" s="90">
        <v>88473752.629999995</v>
      </c>
      <c r="E13" s="91">
        <v>1.0421838462167234</v>
      </c>
      <c r="F13" s="92" t="s">
        <v>16</v>
      </c>
      <c r="G13" s="94"/>
      <c r="H13" s="94"/>
    </row>
    <row r="14" spans="1:17" s="76" customFormat="1" ht="15" customHeight="1">
      <c r="B14" s="95"/>
      <c r="C14" s="96" t="s">
        <v>97</v>
      </c>
      <c r="D14" s="97">
        <v>0</v>
      </c>
      <c r="E14" s="98">
        <v>0</v>
      </c>
      <c r="F14" s="99" t="s">
        <v>16</v>
      </c>
      <c r="G14" s="88"/>
      <c r="H14" s="80"/>
    </row>
    <row r="15" spans="1:17" s="76" customFormat="1" ht="13.5">
      <c r="A15" s="100"/>
      <c r="B15" s="100"/>
      <c r="G15" s="79"/>
      <c r="H15" s="80"/>
    </row>
    <row r="16" spans="1:17" s="76" customFormat="1" ht="15" customHeight="1">
      <c r="A16" s="101"/>
      <c r="B16" s="101"/>
      <c r="C16" s="102">
        <v>0.99999999999999989</v>
      </c>
      <c r="D16" s="101">
        <v>84892653.969999939</v>
      </c>
      <c r="E16" s="101">
        <v>84892653.969999939</v>
      </c>
      <c r="F16" s="101">
        <v>0</v>
      </c>
      <c r="G16" s="101">
        <v>-3581098.660000056</v>
      </c>
      <c r="H16" s="80"/>
    </row>
    <row r="17" spans="1:8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  <c r="H17" s="120" t="s">
        <v>113</v>
      </c>
    </row>
    <row r="18" spans="1:8" s="104" customFormat="1" ht="15.6" customHeight="1">
      <c r="A18" s="105">
        <v>3034433000156</v>
      </c>
      <c r="B18" s="106" t="s">
        <v>66</v>
      </c>
      <c r="C18" s="107">
        <v>0</v>
      </c>
      <c r="D18" s="108">
        <v>84892653.969999939</v>
      </c>
      <c r="E18" s="108">
        <v>84892653.969999939</v>
      </c>
      <c r="F18" s="109">
        <v>0</v>
      </c>
      <c r="G18" s="106"/>
      <c r="H18" s="137"/>
    </row>
    <row r="19" spans="1:8" s="104" customFormat="1" ht="15.6" customHeight="1">
      <c r="A19" s="110">
        <v>2016440000162</v>
      </c>
      <c r="B19" s="111" t="s">
        <v>30</v>
      </c>
      <c r="C19" s="112">
        <v>3.2796594991000003E-2</v>
      </c>
      <c r="D19" s="113">
        <v>2784189.99</v>
      </c>
      <c r="E19" s="114">
        <v>2784189.99</v>
      </c>
      <c r="F19" s="115">
        <v>0</v>
      </c>
      <c r="G19" s="106"/>
      <c r="H19" s="137"/>
    </row>
    <row r="20" spans="1:8" s="104" customFormat="1" ht="15.6" customHeight="1">
      <c r="A20" s="110">
        <v>2341467000120</v>
      </c>
      <c r="B20" s="111" t="s">
        <v>56</v>
      </c>
      <c r="C20" s="112">
        <v>2.1262926596999999E-2</v>
      </c>
      <c r="D20" s="113">
        <v>1805066.27</v>
      </c>
      <c r="E20" s="114">
        <v>1805066.27</v>
      </c>
      <c r="F20" s="115">
        <v>0</v>
      </c>
      <c r="G20" s="106"/>
      <c r="H20" s="137"/>
    </row>
    <row r="21" spans="1:8" s="104" customFormat="1" ht="15.6" customHeight="1">
      <c r="A21" s="110">
        <v>33050071000158</v>
      </c>
      <c r="B21" s="111" t="s">
        <v>36</v>
      </c>
      <c r="C21" s="112">
        <v>3.1713634031999997E-2</v>
      </c>
      <c r="D21" s="113">
        <v>2692254.56</v>
      </c>
      <c r="E21" s="114">
        <v>2692254.56</v>
      </c>
      <c r="F21" s="115">
        <v>0</v>
      </c>
      <c r="G21" s="106"/>
      <c r="H21" s="137"/>
    </row>
    <row r="22" spans="1:8" s="104" customFormat="1" ht="15.6" customHeight="1">
      <c r="A22" s="110">
        <v>2302100000106</v>
      </c>
      <c r="B22" s="111" t="s">
        <v>39</v>
      </c>
      <c r="C22" s="112">
        <v>2.3534597596E-2</v>
      </c>
      <c r="D22" s="113">
        <v>1997914.45</v>
      </c>
      <c r="E22" s="114">
        <v>1997914.45</v>
      </c>
      <c r="F22" s="115">
        <v>0</v>
      </c>
      <c r="G22" s="106"/>
      <c r="H22" s="137"/>
    </row>
    <row r="23" spans="1:8" s="104" customFormat="1" ht="15.6" customHeight="1">
      <c r="A23" s="110">
        <v>7282377000120</v>
      </c>
      <c r="B23" s="111" t="s">
        <v>58</v>
      </c>
      <c r="C23" s="112">
        <v>9.2817097020000006E-3</v>
      </c>
      <c r="D23" s="113">
        <v>787948.97</v>
      </c>
      <c r="E23" s="114">
        <v>787948.97</v>
      </c>
      <c r="F23" s="115">
        <v>0</v>
      </c>
      <c r="G23" s="106"/>
      <c r="H23" s="137"/>
    </row>
    <row r="24" spans="1:8" s="104" customFormat="1" ht="15.6" customHeight="1">
      <c r="A24" s="110">
        <v>5965546000109</v>
      </c>
      <c r="B24" s="111" t="s">
        <v>20</v>
      </c>
      <c r="C24" s="112">
        <v>4.8299651479999997E-3</v>
      </c>
      <c r="D24" s="113">
        <v>410028.56</v>
      </c>
      <c r="E24" s="114">
        <v>410028.56</v>
      </c>
      <c r="F24" s="115">
        <v>0</v>
      </c>
      <c r="G24" s="106"/>
      <c r="H24" s="137"/>
    </row>
    <row r="25" spans="1:8" s="104" customFormat="1" ht="15.6" customHeight="1">
      <c r="A25" s="110">
        <v>12272084000100</v>
      </c>
      <c r="B25" s="111" t="s">
        <v>19</v>
      </c>
      <c r="C25" s="112">
        <v>1.0865005709E-2</v>
      </c>
      <c r="D25" s="113">
        <v>922359.17</v>
      </c>
      <c r="E25" s="114">
        <v>922359.17</v>
      </c>
      <c r="F25" s="115">
        <v>0</v>
      </c>
      <c r="G25" s="106"/>
      <c r="H25" s="137"/>
    </row>
    <row r="26" spans="1:8" s="104" customFormat="1" ht="15.6" customHeight="1">
      <c r="A26" s="110">
        <v>7522669000192</v>
      </c>
      <c r="B26" s="111" t="s">
        <v>34</v>
      </c>
      <c r="C26" s="112">
        <v>2.0711135626E-2</v>
      </c>
      <c r="D26" s="113">
        <v>1758223.27</v>
      </c>
      <c r="E26" s="114">
        <v>1758223.27</v>
      </c>
      <c r="F26" s="115">
        <v>0</v>
      </c>
      <c r="G26" s="106"/>
      <c r="H26" s="137"/>
    </row>
    <row r="27" spans="1:8" s="104" customFormat="1" ht="15.6" customHeight="1">
      <c r="A27" s="110">
        <v>8467115000100</v>
      </c>
      <c r="B27" s="111" t="s">
        <v>47</v>
      </c>
      <c r="C27" s="112">
        <v>1.7347848855E-2</v>
      </c>
      <c r="D27" s="113">
        <v>1472704.93</v>
      </c>
      <c r="E27" s="114">
        <v>1472704.93</v>
      </c>
      <c r="F27" s="115">
        <v>0</v>
      </c>
      <c r="G27" s="106"/>
      <c r="H27" s="137"/>
    </row>
    <row r="28" spans="1:8" s="104" customFormat="1" ht="15.6" customHeight="1">
      <c r="A28" s="110">
        <v>8336783000190</v>
      </c>
      <c r="B28" s="111" t="s">
        <v>28</v>
      </c>
      <c r="C28" s="112">
        <v>4.6849222565000001E-2</v>
      </c>
      <c r="D28" s="113">
        <v>3977154.84</v>
      </c>
      <c r="E28" s="114">
        <v>3977154.84</v>
      </c>
      <c r="F28" s="115">
        <v>0</v>
      </c>
      <c r="G28" s="106"/>
      <c r="H28" s="137"/>
    </row>
    <row r="29" spans="1:8" s="104" customFormat="1" ht="15.6" customHeight="1">
      <c r="A29" s="110">
        <v>1543032000104</v>
      </c>
      <c r="B29" s="111" t="s">
        <v>52</v>
      </c>
      <c r="C29" s="112">
        <v>3.6589867493999999E-2</v>
      </c>
      <c r="D29" s="113">
        <v>3106210.96</v>
      </c>
      <c r="E29" s="114">
        <v>3106210.96</v>
      </c>
      <c r="F29" s="115">
        <v>0</v>
      </c>
      <c r="G29" s="106"/>
      <c r="H29" s="137"/>
    </row>
    <row r="30" spans="1:8" s="104" customFormat="1" ht="15.6" customHeight="1">
      <c r="A30" s="110">
        <v>4895728000180</v>
      </c>
      <c r="B30" s="111" t="s">
        <v>17</v>
      </c>
      <c r="C30" s="112">
        <v>3.2263441204000001E-2</v>
      </c>
      <c r="D30" s="113">
        <v>2738929.15</v>
      </c>
      <c r="E30" s="114">
        <v>2738929.15</v>
      </c>
      <c r="F30" s="115">
        <v>0</v>
      </c>
      <c r="G30" s="106"/>
      <c r="H30" s="137"/>
    </row>
    <row r="31" spans="1:8" s="104" customFormat="1" ht="15.6" customHeight="1">
      <c r="A31" s="110">
        <v>10835932000108</v>
      </c>
      <c r="B31" s="111" t="s">
        <v>37</v>
      </c>
      <c r="C31" s="112">
        <v>3.5061984291999998E-2</v>
      </c>
      <c r="D31" s="113">
        <v>2976504.9</v>
      </c>
      <c r="E31" s="114">
        <v>2976504.9</v>
      </c>
      <c r="F31" s="115">
        <v>0</v>
      </c>
      <c r="G31" s="106"/>
      <c r="H31" s="137"/>
    </row>
    <row r="32" spans="1:8" s="104" customFormat="1" ht="15.6" customHeight="1">
      <c r="A32" s="110">
        <v>25086034000171</v>
      </c>
      <c r="B32" s="111" t="s">
        <v>44</v>
      </c>
      <c r="C32" s="112">
        <v>7.6294508380000004E-3</v>
      </c>
      <c r="D32" s="113">
        <v>647684.32999999996</v>
      </c>
      <c r="E32" s="114">
        <v>647684.32999999996</v>
      </c>
      <c r="F32" s="115">
        <v>0</v>
      </c>
      <c r="G32" s="106"/>
      <c r="H32" s="137"/>
    </row>
    <row r="33" spans="1:8" s="104" customFormat="1" ht="15.6" customHeight="1">
      <c r="A33" s="110">
        <v>6272793000184</v>
      </c>
      <c r="B33" s="111" t="s">
        <v>42</v>
      </c>
      <c r="C33" s="112">
        <v>2.3447089199000001E-2</v>
      </c>
      <c r="D33" s="113">
        <v>1990485.63</v>
      </c>
      <c r="E33" s="114">
        <v>1990485.63</v>
      </c>
      <c r="F33" s="115">
        <v>0</v>
      </c>
      <c r="G33" s="106"/>
      <c r="H33" s="137"/>
    </row>
    <row r="34" spans="1:8" s="104" customFormat="1" ht="15.6" customHeight="1">
      <c r="A34" s="110">
        <v>3467321000199</v>
      </c>
      <c r="B34" s="111" t="s">
        <v>41</v>
      </c>
      <c r="C34" s="112">
        <v>2.2440859850000001E-2</v>
      </c>
      <c r="D34" s="113">
        <v>1905064.15</v>
      </c>
      <c r="E34" s="114">
        <v>1905064.15</v>
      </c>
      <c r="F34" s="115">
        <v>0</v>
      </c>
      <c r="G34" s="106"/>
      <c r="H34" s="137"/>
    </row>
    <row r="35" spans="1:8" s="104" customFormat="1" ht="15.6" customHeight="1">
      <c r="A35" s="110">
        <v>6981180000116</v>
      </c>
      <c r="B35" s="111" t="s">
        <v>23</v>
      </c>
      <c r="C35" s="112">
        <v>7.8665769977999997E-2</v>
      </c>
      <c r="D35" s="113">
        <v>6678145.9900000002</v>
      </c>
      <c r="E35" s="114">
        <v>6678145.9900000002</v>
      </c>
      <c r="F35" s="115">
        <v>0</v>
      </c>
      <c r="G35" s="106"/>
      <c r="H35" s="137"/>
    </row>
    <row r="36" spans="1:8" s="104" customFormat="1" ht="15.6" customHeight="1">
      <c r="A36" s="110">
        <v>6840748000189</v>
      </c>
      <c r="B36" s="111" t="s">
        <v>22</v>
      </c>
      <c r="C36" s="112">
        <v>1.0915512081000001E-2</v>
      </c>
      <c r="D36" s="113">
        <v>926646.79</v>
      </c>
      <c r="E36" s="114">
        <v>926646.79</v>
      </c>
      <c r="F36" s="115">
        <v>0</v>
      </c>
      <c r="G36" s="106"/>
      <c r="H36" s="137"/>
    </row>
    <row r="37" spans="1:8" s="104" customFormat="1" ht="15.6" customHeight="1">
      <c r="A37" s="110">
        <v>5914650000166</v>
      </c>
      <c r="B37" s="111" t="s">
        <v>59</v>
      </c>
      <c r="C37" s="112">
        <v>1.1032280488E-2</v>
      </c>
      <c r="D37" s="113">
        <v>936559.57</v>
      </c>
      <c r="E37" s="114">
        <v>936559.57</v>
      </c>
      <c r="F37" s="115">
        <v>0</v>
      </c>
      <c r="G37" s="106"/>
      <c r="H37" s="137"/>
    </row>
    <row r="38" spans="1:8" s="104" customFormat="1" ht="15.6" customHeight="1">
      <c r="A38" s="110">
        <v>15139629000194</v>
      </c>
      <c r="B38" s="111" t="s">
        <v>29</v>
      </c>
      <c r="C38" s="112">
        <v>5.5358506776000002E-2</v>
      </c>
      <c r="D38" s="113">
        <v>4699530.5599999996</v>
      </c>
      <c r="E38" s="114">
        <v>4699530.5599999996</v>
      </c>
      <c r="F38" s="115">
        <v>0</v>
      </c>
      <c r="G38" s="106"/>
      <c r="H38" s="137"/>
    </row>
    <row r="39" spans="1:8" s="104" customFormat="1" ht="15.6" customHeight="1">
      <c r="A39" s="110">
        <v>7047251000170</v>
      </c>
      <c r="B39" s="111" t="s">
        <v>38</v>
      </c>
      <c r="C39" s="112">
        <v>3.4592303840999997E-2</v>
      </c>
      <c r="D39" s="113">
        <v>2936632.48</v>
      </c>
      <c r="E39" s="114">
        <v>2936632.48</v>
      </c>
      <c r="F39" s="115">
        <v>0</v>
      </c>
      <c r="G39" s="106"/>
      <c r="H39" s="137"/>
    </row>
    <row r="40" spans="1:8" s="104" customFormat="1" ht="15.6" customHeight="1">
      <c r="A40" s="110">
        <v>4368898000106</v>
      </c>
      <c r="B40" s="111" t="s">
        <v>21</v>
      </c>
      <c r="C40" s="112">
        <v>5.5944277601E-2</v>
      </c>
      <c r="D40" s="113">
        <v>4749258.2</v>
      </c>
      <c r="E40" s="114">
        <v>4749258.2</v>
      </c>
      <c r="F40" s="115">
        <v>0</v>
      </c>
      <c r="G40" s="106"/>
      <c r="H40" s="137"/>
    </row>
    <row r="41" spans="1:8" s="104" customFormat="1" ht="15.6" customHeight="1">
      <c r="A41" s="110">
        <v>8324196000181</v>
      </c>
      <c r="B41" s="111" t="s">
        <v>31</v>
      </c>
      <c r="C41" s="112">
        <v>1.2885082617000001E-2</v>
      </c>
      <c r="D41" s="113">
        <v>1093848.8600000001</v>
      </c>
      <c r="E41" s="114">
        <v>1093848.8600000001</v>
      </c>
      <c r="F41" s="115">
        <v>0</v>
      </c>
      <c r="G41" s="106"/>
      <c r="H41" s="137"/>
    </row>
    <row r="42" spans="1:8" s="104" customFormat="1" ht="15.6" customHeight="1">
      <c r="A42" s="110">
        <v>53859112000169</v>
      </c>
      <c r="B42" s="111" t="s">
        <v>45</v>
      </c>
      <c r="C42" s="112">
        <v>6.243666032E-3</v>
      </c>
      <c r="D42" s="113">
        <v>530041.38</v>
      </c>
      <c r="E42" s="114">
        <v>530041.38</v>
      </c>
      <c r="F42" s="115">
        <v>0</v>
      </c>
      <c r="G42" s="106"/>
      <c r="H42" s="137"/>
    </row>
    <row r="43" spans="1:8" s="104" customFormat="1" ht="15.6" customHeight="1">
      <c r="A43" s="110">
        <v>33050196000188</v>
      </c>
      <c r="B43" s="111" t="s">
        <v>24</v>
      </c>
      <c r="C43" s="112">
        <v>5.9841901417999999E-2</v>
      </c>
      <c r="D43" s="113">
        <v>5080137.83</v>
      </c>
      <c r="E43" s="114">
        <v>5080137.83</v>
      </c>
      <c r="F43" s="115">
        <v>0</v>
      </c>
      <c r="G43" s="106"/>
      <c r="H43" s="137"/>
    </row>
    <row r="44" spans="1:8" s="104" customFormat="1" ht="15.6" customHeight="1">
      <c r="A44" s="110">
        <v>4172213000151</v>
      </c>
      <c r="B44" s="111" t="s">
        <v>53</v>
      </c>
      <c r="C44" s="112">
        <v>2.2909952734999999E-2</v>
      </c>
      <c r="D44" s="113">
        <v>1944886.69</v>
      </c>
      <c r="E44" s="114">
        <v>1944886.69</v>
      </c>
      <c r="F44" s="115">
        <v>0</v>
      </c>
      <c r="G44" s="106"/>
      <c r="H44" s="137"/>
    </row>
    <row r="45" spans="1:8" s="104" customFormat="1" ht="15.6" customHeight="1">
      <c r="A45" s="110">
        <v>23664303000104</v>
      </c>
      <c r="B45" s="111" t="s">
        <v>55</v>
      </c>
      <c r="C45" s="112">
        <v>7.5598484699999999E-4</v>
      </c>
      <c r="D45" s="113">
        <v>64177.56</v>
      </c>
      <c r="E45" s="114">
        <v>64177.56</v>
      </c>
      <c r="F45" s="115">
        <v>0</v>
      </c>
      <c r="G45" s="106"/>
      <c r="H45" s="137"/>
    </row>
    <row r="46" spans="1:8" s="104" customFormat="1" ht="15.6" customHeight="1">
      <c r="A46" s="110">
        <v>2328280000197</v>
      </c>
      <c r="B46" s="111" t="s">
        <v>46</v>
      </c>
      <c r="C46" s="112">
        <v>3.1455236643999997E-2</v>
      </c>
      <c r="D46" s="113">
        <v>2670318.52</v>
      </c>
      <c r="E46" s="114">
        <v>2670318.52</v>
      </c>
      <c r="F46" s="115">
        <v>0</v>
      </c>
      <c r="G46" s="106"/>
      <c r="H46" s="137"/>
    </row>
    <row r="47" spans="1:8" s="104" customFormat="1" ht="15.6" customHeight="1">
      <c r="A47" s="110">
        <v>4065033000170</v>
      </c>
      <c r="B47" s="111" t="s">
        <v>57</v>
      </c>
      <c r="C47" s="112">
        <v>4.00296603E-3</v>
      </c>
      <c r="D47" s="113">
        <v>339822.41</v>
      </c>
      <c r="E47" s="114">
        <v>339822.41</v>
      </c>
      <c r="F47" s="115">
        <v>0</v>
      </c>
      <c r="G47" s="106"/>
      <c r="H47" s="137"/>
    </row>
    <row r="48" spans="1:8" s="104" customFormat="1" ht="15.6" customHeight="1">
      <c r="A48" s="110">
        <v>61695227000193</v>
      </c>
      <c r="B48" s="111" t="s">
        <v>18</v>
      </c>
      <c r="C48" s="112">
        <v>9.2812325230999998E-2</v>
      </c>
      <c r="D48" s="113">
        <v>7879084.6100000003</v>
      </c>
      <c r="E48" s="114">
        <v>7879084.6100000003</v>
      </c>
      <c r="F48" s="115">
        <v>0</v>
      </c>
      <c r="G48" s="106"/>
      <c r="H48" s="137"/>
    </row>
    <row r="49" spans="1:8" s="104" customFormat="1" ht="15.6" customHeight="1">
      <c r="A49" s="110">
        <v>19527639000158</v>
      </c>
      <c r="B49" s="111" t="s">
        <v>83</v>
      </c>
      <c r="C49" s="112">
        <v>4.2228783439999997E-3</v>
      </c>
      <c r="D49" s="113">
        <v>358491.35</v>
      </c>
      <c r="E49" s="114">
        <v>358491.35</v>
      </c>
      <c r="F49" s="115">
        <v>0</v>
      </c>
      <c r="G49" s="106"/>
      <c r="H49" s="137"/>
    </row>
    <row r="50" spans="1:8" s="104" customFormat="1" ht="15.6" customHeight="1">
      <c r="A50" s="110">
        <v>9095183000140</v>
      </c>
      <c r="B50" s="111" t="s">
        <v>54</v>
      </c>
      <c r="C50" s="112">
        <v>1.4433852315000001E-2</v>
      </c>
      <c r="D50" s="113">
        <v>1225328.03</v>
      </c>
      <c r="E50" s="114">
        <v>1225328.03</v>
      </c>
      <c r="F50" s="115">
        <v>0</v>
      </c>
      <c r="G50" s="106"/>
      <c r="H50" s="137"/>
    </row>
    <row r="51" spans="1:8" s="104" customFormat="1" ht="15.6" customHeight="1">
      <c r="A51" s="110">
        <v>13017462000163</v>
      </c>
      <c r="B51" s="111" t="s">
        <v>32</v>
      </c>
      <c r="C51" s="112">
        <v>7.2879775940000004E-3</v>
      </c>
      <c r="D51" s="113">
        <v>618695.76</v>
      </c>
      <c r="E51" s="114">
        <v>618695.76</v>
      </c>
      <c r="F51" s="115">
        <v>0</v>
      </c>
      <c r="G51" s="106"/>
      <c r="H51" s="137"/>
    </row>
    <row r="52" spans="1:8" s="104" customFormat="1" ht="15.6" customHeight="1">
      <c r="A52" s="110">
        <v>15413826000150</v>
      </c>
      <c r="B52" s="111" t="s">
        <v>43</v>
      </c>
      <c r="C52" s="112">
        <v>1.2128412551999999E-2</v>
      </c>
      <c r="D52" s="113">
        <v>1029613.13</v>
      </c>
      <c r="E52" s="114">
        <v>1029613.13</v>
      </c>
      <c r="F52" s="115">
        <v>0</v>
      </c>
      <c r="G52" s="106"/>
      <c r="H52" s="137"/>
    </row>
    <row r="53" spans="1:8" s="104" customFormat="1" ht="15.6" customHeight="1">
      <c r="A53" s="110">
        <v>28152650000171</v>
      </c>
      <c r="B53" s="111" t="s">
        <v>40</v>
      </c>
      <c r="C53" s="112">
        <v>2.1142610062000002E-2</v>
      </c>
      <c r="D53" s="113">
        <v>1794852.28</v>
      </c>
      <c r="E53" s="114">
        <v>1794852.28</v>
      </c>
      <c r="F53" s="115">
        <v>0</v>
      </c>
      <c r="G53" s="106"/>
      <c r="H53" s="137"/>
    </row>
    <row r="54" spans="1:8" s="104" customFormat="1" ht="15.6" customHeight="1">
      <c r="A54" s="110">
        <v>83855973000130</v>
      </c>
      <c r="B54" s="111" t="s">
        <v>60</v>
      </c>
      <c r="C54" s="112">
        <v>9.6023915100000004E-4</v>
      </c>
      <c r="D54" s="113">
        <v>81517.25</v>
      </c>
      <c r="E54" s="114">
        <v>81517.25</v>
      </c>
      <c r="F54" s="115">
        <v>0</v>
      </c>
      <c r="G54" s="106"/>
      <c r="H54" s="137"/>
    </row>
    <row r="55" spans="1:8" s="104" customFormat="1" ht="15.6" customHeight="1">
      <c r="A55" s="110">
        <v>60444437000146</v>
      </c>
      <c r="B55" s="111" t="s">
        <v>35</v>
      </c>
      <c r="C55" s="112">
        <v>6.9877983342000002E-2</v>
      </c>
      <c r="D55" s="113">
        <v>5932127.46</v>
      </c>
      <c r="E55" s="114">
        <v>5932127.46</v>
      </c>
      <c r="F55" s="115">
        <v>0</v>
      </c>
      <c r="G55" s="106"/>
      <c r="H55" s="137"/>
    </row>
    <row r="56" spans="1:8" s="104" customFormat="1" ht="15.6" customHeight="1">
      <c r="A56" s="110">
        <v>75805895000130</v>
      </c>
      <c r="B56" s="111" t="s">
        <v>48</v>
      </c>
      <c r="C56" s="112">
        <v>6.1828600599999999E-4</v>
      </c>
      <c r="D56" s="113">
        <v>52487.94</v>
      </c>
      <c r="E56" s="114">
        <v>52487.94</v>
      </c>
      <c r="F56" s="115">
        <v>0</v>
      </c>
      <c r="G56" s="106"/>
      <c r="H56" s="137"/>
    </row>
    <row r="57" spans="1:8" s="104" customFormat="1" ht="15.6" customHeight="1">
      <c r="A57" s="110">
        <v>1377555000110</v>
      </c>
      <c r="B57" s="111" t="s">
        <v>51</v>
      </c>
      <c r="C57" s="112">
        <v>3.8718320700000002E-4</v>
      </c>
      <c r="D57" s="113">
        <v>32869.01</v>
      </c>
      <c r="E57" s="114">
        <v>32869.01</v>
      </c>
      <c r="F57" s="115">
        <v>0</v>
      </c>
      <c r="G57" s="106"/>
      <c r="H57" s="137"/>
    </row>
    <row r="58" spans="1:8" s="104" customFormat="1" ht="15.6" customHeight="1">
      <c r="A58" s="110">
        <v>83647990000181</v>
      </c>
      <c r="B58" s="111" t="s">
        <v>67</v>
      </c>
      <c r="C58" s="112">
        <v>4.9398644100000005E-4</v>
      </c>
      <c r="D58" s="113">
        <v>41935.82</v>
      </c>
      <c r="E58" s="114">
        <v>41935.82</v>
      </c>
      <c r="F58" s="115">
        <v>0</v>
      </c>
      <c r="G58" s="106"/>
      <c r="H58" s="137"/>
    </row>
    <row r="59" spans="1:8" s="104" customFormat="1" ht="15.6" customHeight="1">
      <c r="A59" s="110">
        <v>95289500000100</v>
      </c>
      <c r="B59" s="111" t="s">
        <v>49</v>
      </c>
      <c r="C59" s="112">
        <v>3.8402686799999999E-4</v>
      </c>
      <c r="D59" s="113">
        <v>32601.06</v>
      </c>
      <c r="E59" s="114">
        <v>32601.06</v>
      </c>
      <c r="F59" s="115">
        <v>0</v>
      </c>
      <c r="G59" s="106"/>
      <c r="H59" s="137"/>
    </row>
    <row r="60" spans="1:8" s="104" customFormat="1" ht="15.6" customHeight="1">
      <c r="A60" s="110">
        <v>86301124000122</v>
      </c>
      <c r="B60" s="111" t="s">
        <v>112</v>
      </c>
      <c r="C60" s="112">
        <v>8.2500000000000005E-10</v>
      </c>
      <c r="D60" s="113">
        <v>7.0000000000000007E-2</v>
      </c>
      <c r="E60" s="114">
        <v>7.0000000000000007E-2</v>
      </c>
      <c r="F60" s="115">
        <v>0</v>
      </c>
      <c r="G60" s="106"/>
      <c r="H60" s="137"/>
    </row>
    <row r="61" spans="1:8" s="104" customFormat="1" ht="15.6" customHeight="1">
      <c r="A61" s="110">
        <v>86531175000140</v>
      </c>
      <c r="B61" s="111" t="s">
        <v>109</v>
      </c>
      <c r="C61" s="112">
        <v>8.0312721000000005E-5</v>
      </c>
      <c r="D61" s="113">
        <v>6817.96</v>
      </c>
      <c r="E61" s="114">
        <v>6817.96</v>
      </c>
      <c r="F61" s="115">
        <v>0</v>
      </c>
      <c r="G61" s="106"/>
      <c r="H61" s="137"/>
    </row>
    <row r="62" spans="1:8" s="104" customFormat="1" ht="15.6" customHeight="1">
      <c r="A62" s="110">
        <v>88446034000155</v>
      </c>
      <c r="B62" s="111" t="s">
        <v>50</v>
      </c>
      <c r="C62" s="112">
        <v>4.1935595499999998E-4</v>
      </c>
      <c r="D62" s="113">
        <v>35600.239999999998</v>
      </c>
      <c r="E62" s="114">
        <v>35600.239999999998</v>
      </c>
      <c r="F62" s="115">
        <v>0</v>
      </c>
      <c r="G62" s="106"/>
      <c r="H62" s="137"/>
    </row>
    <row r="63" spans="1:8" s="104" customFormat="1" ht="15.6" customHeight="1">
      <c r="A63" s="110">
        <v>27485069000109</v>
      </c>
      <c r="B63" s="111" t="s">
        <v>33</v>
      </c>
      <c r="C63" s="112">
        <v>1.77306437E-3</v>
      </c>
      <c r="D63" s="113">
        <v>150520.14000000001</v>
      </c>
      <c r="E63" s="114">
        <v>150520.14000000001</v>
      </c>
      <c r="F63" s="115">
        <v>0</v>
      </c>
      <c r="G63" s="106"/>
      <c r="H63" s="137"/>
    </row>
    <row r="64" spans="1:8" s="104" customFormat="1" ht="15.6" customHeight="1">
      <c r="A64" s="110">
        <v>79850574000109</v>
      </c>
      <c r="B64" s="111" t="s">
        <v>129</v>
      </c>
      <c r="C64" s="112">
        <v>1.7269998400000001E-4</v>
      </c>
      <c r="D64" s="113">
        <v>14660.96</v>
      </c>
      <c r="E64" s="114">
        <v>14660.96</v>
      </c>
      <c r="F64" s="115">
        <v>0</v>
      </c>
      <c r="G64" s="106"/>
      <c r="H64" s="137"/>
    </row>
    <row r="65" spans="1:8" s="104" customFormat="1" ht="15.6" customHeight="1">
      <c r="A65" s="110">
        <v>91982348000187</v>
      </c>
      <c r="B65" s="111" t="s">
        <v>110</v>
      </c>
      <c r="C65" s="112">
        <v>2.22847904E-4</v>
      </c>
      <c r="D65" s="113">
        <v>18918.150000000001</v>
      </c>
      <c r="E65" s="114">
        <v>18918.150000000001</v>
      </c>
      <c r="F65" s="115">
        <v>0</v>
      </c>
      <c r="G65" s="106"/>
      <c r="H65" s="137"/>
    </row>
    <row r="66" spans="1:8" s="104" customFormat="1" ht="15.6" customHeight="1">
      <c r="A66" s="110">
        <v>97578090000134</v>
      </c>
      <c r="B66" s="111" t="s">
        <v>130</v>
      </c>
      <c r="C66" s="112">
        <v>2.3704241800000001E-4</v>
      </c>
      <c r="D66" s="113">
        <v>20123.16</v>
      </c>
      <c r="E66" s="114">
        <v>20123.16</v>
      </c>
      <c r="F66" s="115">
        <v>0</v>
      </c>
      <c r="G66" s="106"/>
      <c r="H66" s="137"/>
    </row>
    <row r="67" spans="1:8" s="104" customFormat="1" ht="15.6" customHeight="1">
      <c r="A67" s="110">
        <v>13255658000196</v>
      </c>
      <c r="B67" s="111" t="s">
        <v>68</v>
      </c>
      <c r="C67" s="112">
        <v>1.0256631869999999E-3</v>
      </c>
      <c r="D67" s="113">
        <v>87071.27</v>
      </c>
      <c r="E67" s="114">
        <v>87071.27</v>
      </c>
      <c r="F67" s="115">
        <v>0</v>
      </c>
      <c r="G67" s="106"/>
      <c r="H67" s="137"/>
    </row>
    <row r="68" spans="1:8" s="104" customFormat="1" ht="15.6" customHeight="1">
      <c r="A68" s="110">
        <v>89889604000144</v>
      </c>
      <c r="B68" s="111" t="s">
        <v>131</v>
      </c>
      <c r="C68" s="112">
        <v>4.2592978700000002E-4</v>
      </c>
      <c r="D68" s="113">
        <v>36158.31</v>
      </c>
      <c r="E68" s="114">
        <v>36158.31</v>
      </c>
      <c r="F68" s="115">
        <v>0</v>
      </c>
      <c r="G68" s="106"/>
      <c r="H68" s="137"/>
    </row>
    <row r="69" spans="1:8" s="104" customFormat="1" ht="15.6" customHeight="1">
      <c r="A69" s="110">
        <v>50235449000107</v>
      </c>
      <c r="B69" s="111" t="s">
        <v>132</v>
      </c>
      <c r="C69" s="112">
        <v>2.7880951900000002E-4</v>
      </c>
      <c r="D69" s="113">
        <v>23668.880000000001</v>
      </c>
      <c r="E69" s="114">
        <v>23668.880000000001</v>
      </c>
      <c r="F69" s="115">
        <v>0</v>
      </c>
      <c r="G69" s="106"/>
      <c r="H69" s="137"/>
    </row>
    <row r="70" spans="1:8" s="104" customFormat="1" ht="15.6" customHeight="1">
      <c r="A70" s="110">
        <v>49606312000132</v>
      </c>
      <c r="B70" s="111" t="s">
        <v>69</v>
      </c>
      <c r="C70" s="112">
        <v>4.6806688399999999E-4</v>
      </c>
      <c r="D70" s="113">
        <v>39735.440000000002</v>
      </c>
      <c r="E70" s="114">
        <v>39735.440000000002</v>
      </c>
      <c r="F70" s="115">
        <v>0</v>
      </c>
      <c r="G70" s="106"/>
      <c r="H70" s="137"/>
    </row>
    <row r="71" spans="1:8" s="104" customFormat="1" ht="15.6" customHeight="1">
      <c r="A71" s="110">
        <v>53176038000186</v>
      </c>
      <c r="B71" s="111" t="s">
        <v>133</v>
      </c>
      <c r="C71" s="112">
        <v>1.5361717900000001E-4</v>
      </c>
      <c r="D71" s="113">
        <v>13040.97</v>
      </c>
      <c r="E71" s="114">
        <v>13040.97</v>
      </c>
      <c r="F71" s="115">
        <v>0</v>
      </c>
      <c r="G71" s="106"/>
      <c r="H71" s="137"/>
    </row>
    <row r="72" spans="1:8" s="104" customFormat="1" ht="15.6" customHeight="1">
      <c r="A72" s="110">
        <v>44560381000139</v>
      </c>
      <c r="B72" s="111" t="s">
        <v>105</v>
      </c>
      <c r="C72" s="112">
        <v>3.5043197000000002E-5</v>
      </c>
      <c r="D72" s="113">
        <v>2974.91</v>
      </c>
      <c r="E72" s="114">
        <v>2974.91</v>
      </c>
      <c r="F72" s="115">
        <v>0</v>
      </c>
      <c r="G72" s="106"/>
      <c r="H72" s="137"/>
    </row>
    <row r="73" spans="1:8" s="104" customFormat="1" ht="15.6" customHeight="1">
      <c r="A73" s="110">
        <v>49313653000110</v>
      </c>
      <c r="B73" s="111" t="s">
        <v>70</v>
      </c>
      <c r="C73" s="112">
        <v>5.0280440099999995E-4</v>
      </c>
      <c r="D73" s="113">
        <v>42684.4</v>
      </c>
      <c r="E73" s="114">
        <v>42684.4</v>
      </c>
      <c r="F73" s="115">
        <v>0</v>
      </c>
      <c r="G73" s="106"/>
      <c r="H73" s="137"/>
    </row>
    <row r="74" spans="1:8" s="104" customFormat="1" ht="15.6" customHeight="1">
      <c r="A74" s="110">
        <v>85665990000130</v>
      </c>
      <c r="B74" s="111" t="s">
        <v>134</v>
      </c>
      <c r="C74" s="112">
        <v>1.7631490200000001E-4</v>
      </c>
      <c r="D74" s="113">
        <v>14967.84</v>
      </c>
      <c r="E74" s="114">
        <v>14967.84</v>
      </c>
      <c r="F74" s="115">
        <v>0</v>
      </c>
      <c r="G74" s="106"/>
      <c r="H74" s="137"/>
    </row>
    <row r="75" spans="1:8" s="104" customFormat="1" ht="15.6" customHeight="1">
      <c r="A75" s="110">
        <v>78274610000170</v>
      </c>
      <c r="B75" s="111" t="s">
        <v>135</v>
      </c>
      <c r="C75" s="112">
        <v>3.79389717E-4</v>
      </c>
      <c r="D75" s="113">
        <v>32207.4</v>
      </c>
      <c r="E75" s="114">
        <v>32207.4</v>
      </c>
      <c r="F75" s="115">
        <v>0</v>
      </c>
      <c r="G75" s="106"/>
      <c r="H75" s="137"/>
    </row>
    <row r="76" spans="1:8" s="104" customFormat="1" ht="15.6" customHeight="1">
      <c r="A76" s="110">
        <v>86433042000131</v>
      </c>
      <c r="B76" s="111" t="s">
        <v>71</v>
      </c>
      <c r="C76" s="112">
        <v>4.4781507299999999E-4</v>
      </c>
      <c r="D76" s="113">
        <v>38016.21</v>
      </c>
      <c r="E76" s="114">
        <v>38016.21</v>
      </c>
      <c r="F76" s="115">
        <v>0</v>
      </c>
      <c r="G76" s="106"/>
      <c r="H76" s="137"/>
    </row>
    <row r="77" spans="1:8" s="104" customFormat="1" ht="15.6" customHeight="1">
      <c r="A77" s="110">
        <v>86439510000185</v>
      </c>
      <c r="B77" s="111" t="s">
        <v>136</v>
      </c>
      <c r="C77" s="112">
        <v>3.41551461E-4</v>
      </c>
      <c r="D77" s="113">
        <v>28995.21</v>
      </c>
      <c r="E77" s="114">
        <v>28995.21</v>
      </c>
      <c r="F77" s="115">
        <v>0</v>
      </c>
      <c r="G77" s="106"/>
      <c r="H77" s="137"/>
    </row>
    <row r="78" spans="1:8" s="104" customFormat="1" ht="15.6" customHeight="1">
      <c r="A78" s="110">
        <v>1229747000189</v>
      </c>
      <c r="B78" s="111" t="s">
        <v>137</v>
      </c>
      <c r="C78" s="112">
        <v>1.7178494600000001E-4</v>
      </c>
      <c r="D78" s="113">
        <v>14583.28</v>
      </c>
      <c r="E78" s="114">
        <v>14583.28</v>
      </c>
      <c r="F78" s="115">
        <v>0</v>
      </c>
      <c r="G78" s="106"/>
      <c r="H78" s="137"/>
    </row>
    <row r="79" spans="1:8" s="104" customFormat="1" ht="15.6" customHeight="1">
      <c r="A79" s="110">
        <v>86449170000173</v>
      </c>
      <c r="B79" s="111" t="s">
        <v>138</v>
      </c>
      <c r="C79" s="112">
        <v>1.8030723799999999E-4</v>
      </c>
      <c r="D79" s="113">
        <v>15306.76</v>
      </c>
      <c r="E79" s="114">
        <v>15306.76</v>
      </c>
      <c r="F79" s="115">
        <v>0</v>
      </c>
      <c r="G79" s="106"/>
      <c r="H79" s="137"/>
    </row>
    <row r="80" spans="1:8" s="104" customFormat="1" ht="15.6" customHeight="1">
      <c r="A80" s="110">
        <v>75568154000183</v>
      </c>
      <c r="B80" s="111" t="s">
        <v>139</v>
      </c>
      <c r="C80" s="112">
        <v>1.1704617E-4</v>
      </c>
      <c r="D80" s="113">
        <v>9936.36</v>
      </c>
      <c r="E80" s="114">
        <v>9936.36</v>
      </c>
      <c r="F80" s="115">
        <v>0</v>
      </c>
      <c r="G80" s="106"/>
      <c r="H80" s="137"/>
    </row>
    <row r="81" spans="1:8" s="104" customFormat="1" ht="15.6" customHeight="1">
      <c r="A81" s="110">
        <v>86448057000173</v>
      </c>
      <c r="B81" s="111" t="s">
        <v>140</v>
      </c>
      <c r="C81" s="112">
        <v>2.6886095499999998E-4</v>
      </c>
      <c r="D81" s="113">
        <v>22824.32</v>
      </c>
      <c r="E81" s="114">
        <v>22824.32</v>
      </c>
      <c r="F81" s="115">
        <v>0</v>
      </c>
      <c r="G81" s="106"/>
      <c r="H81" s="137"/>
    </row>
    <row r="82" spans="1:8" s="104" customFormat="1" ht="15.6" customHeight="1">
      <c r="A82" s="110">
        <v>87656989000174</v>
      </c>
      <c r="B82" s="111" t="s">
        <v>64</v>
      </c>
      <c r="C82" s="112">
        <v>1.9680006699999999E-4</v>
      </c>
      <c r="D82" s="113">
        <v>16706.88</v>
      </c>
      <c r="E82" s="114">
        <v>16706.88</v>
      </c>
      <c r="F82" s="115">
        <v>0</v>
      </c>
      <c r="G82" s="106"/>
      <c r="H82" s="137"/>
    </row>
    <row r="83" spans="1:8" s="104" customFormat="1" ht="15.6" customHeight="1">
      <c r="A83" s="110">
        <v>97081434000103</v>
      </c>
      <c r="B83" s="111" t="s">
        <v>141</v>
      </c>
      <c r="C83" s="112">
        <v>6.1455199699999999E-4</v>
      </c>
      <c r="D83" s="113">
        <v>52170.95</v>
      </c>
      <c r="E83" s="114">
        <v>52170.95</v>
      </c>
      <c r="F83" s="115">
        <v>0</v>
      </c>
      <c r="G83" s="106"/>
      <c r="H83" s="137"/>
    </row>
    <row r="84" spans="1:8" s="104" customFormat="1" ht="15.6" customHeight="1">
      <c r="A84" s="110">
        <v>97839922000129</v>
      </c>
      <c r="B84" s="111" t="s">
        <v>62</v>
      </c>
      <c r="C84" s="112">
        <v>3.1358579E-4</v>
      </c>
      <c r="D84" s="113">
        <v>26621.13</v>
      </c>
      <c r="E84" s="114">
        <v>26621.13</v>
      </c>
      <c r="F84" s="115">
        <v>0</v>
      </c>
      <c r="G84" s="106"/>
      <c r="H84" s="137"/>
    </row>
    <row r="85" spans="1:8" s="104" customFormat="1" ht="15.6" customHeight="1">
      <c r="A85" s="110">
        <v>9257558000121</v>
      </c>
      <c r="B85" s="111" t="s">
        <v>72</v>
      </c>
      <c r="C85" s="112">
        <v>8.8214923799999996E-4</v>
      </c>
      <c r="D85" s="113">
        <v>74887.990000000005</v>
      </c>
      <c r="E85" s="114">
        <v>74887.990000000005</v>
      </c>
      <c r="F85" s="115">
        <v>0</v>
      </c>
      <c r="G85" s="106"/>
      <c r="H85" s="137"/>
    </row>
    <row r="86" spans="1:8" s="104" customFormat="1" ht="15.6" customHeight="1">
      <c r="A86" s="110">
        <v>95824322000161</v>
      </c>
      <c r="B86" s="111" t="s">
        <v>73</v>
      </c>
      <c r="C86" s="112">
        <v>2.0663967E-4</v>
      </c>
      <c r="D86" s="113">
        <v>17542.189999999999</v>
      </c>
      <c r="E86" s="114">
        <v>17542.189999999999</v>
      </c>
      <c r="F86" s="115">
        <v>0</v>
      </c>
      <c r="G86" s="106"/>
      <c r="H86" s="137"/>
    </row>
    <row r="87" spans="1:8" s="104" customFormat="1" ht="15.6" customHeight="1">
      <c r="A87" s="110">
        <v>90660754000160</v>
      </c>
      <c r="B87" s="111" t="s">
        <v>63</v>
      </c>
      <c r="C87" s="112">
        <v>9.1643076699999995E-4</v>
      </c>
      <c r="D87" s="113">
        <v>77798.240000000005</v>
      </c>
      <c r="E87" s="114">
        <v>77798.240000000005</v>
      </c>
      <c r="F87" s="115">
        <v>0</v>
      </c>
      <c r="G87" s="106"/>
      <c r="H87" s="137"/>
    </row>
    <row r="88" spans="1:8" s="104" customFormat="1" ht="15.6" customHeight="1">
      <c r="A88" s="110">
        <v>91950261000128</v>
      </c>
      <c r="B88" s="111" t="s">
        <v>65</v>
      </c>
      <c r="C88" s="112">
        <v>3.14986383E-4</v>
      </c>
      <c r="D88" s="113">
        <v>26740.03</v>
      </c>
      <c r="E88" s="114">
        <v>26740.03</v>
      </c>
      <c r="F88" s="115">
        <v>0</v>
      </c>
      <c r="G88" s="106"/>
      <c r="H88" s="137"/>
    </row>
    <row r="89" spans="1:8" s="104" customFormat="1" ht="15.6" customHeight="1">
      <c r="A89" s="110">
        <v>89435598000155</v>
      </c>
      <c r="B89" s="111" t="s">
        <v>142</v>
      </c>
      <c r="C89" s="112">
        <v>5.1213170899999997E-4</v>
      </c>
      <c r="D89" s="113">
        <v>43476.22</v>
      </c>
      <c r="E89" s="114">
        <v>43476.22</v>
      </c>
      <c r="F89" s="115">
        <v>0</v>
      </c>
      <c r="G89" s="106"/>
      <c r="H89" s="137"/>
    </row>
    <row r="90" spans="1:8" s="104" customFormat="1" ht="15.6" customHeight="1">
      <c r="A90" s="110">
        <v>97505838000179</v>
      </c>
      <c r="B90" s="111" t="s">
        <v>143</v>
      </c>
      <c r="C90" s="112">
        <v>3.5227088100000002E-4</v>
      </c>
      <c r="D90" s="113">
        <v>29905.21</v>
      </c>
      <c r="E90" s="114">
        <v>29905.21</v>
      </c>
      <c r="F90" s="115">
        <v>0</v>
      </c>
      <c r="G90" s="106"/>
      <c r="H90" s="137"/>
    </row>
    <row r="91" spans="1:8" s="104" customFormat="1" ht="15.6" customHeight="1">
      <c r="A91" s="110">
        <v>98042963000152</v>
      </c>
      <c r="B91" s="111" t="s">
        <v>144</v>
      </c>
      <c r="C91" s="112">
        <v>2.5639768599999997E-4</v>
      </c>
      <c r="D91" s="113">
        <v>21766.28</v>
      </c>
      <c r="E91" s="114">
        <v>21766.28</v>
      </c>
      <c r="F91" s="115">
        <v>0</v>
      </c>
      <c r="G91" s="106"/>
      <c r="H91" s="137"/>
    </row>
    <row r="92" spans="1:8" s="104" customFormat="1" ht="15.6" customHeight="1">
      <c r="A92" s="110">
        <v>55188502000180</v>
      </c>
      <c r="B92" s="111" t="s">
        <v>145</v>
      </c>
      <c r="C92" s="112">
        <v>1.7005275899999999E-4</v>
      </c>
      <c r="D92" s="113">
        <v>14436.23</v>
      </c>
      <c r="E92" s="114">
        <v>14436.23</v>
      </c>
      <c r="F92" s="115">
        <v>0</v>
      </c>
      <c r="G92" s="106"/>
      <c r="H92" s="137"/>
    </row>
    <row r="93" spans="1:8" s="104" customFormat="1" ht="15.6" customHeight="1">
      <c r="A93" s="110">
        <v>86444163000189</v>
      </c>
      <c r="B93" s="111" t="s">
        <v>146</v>
      </c>
      <c r="C93" s="112">
        <v>3.7246556099999997E-4</v>
      </c>
      <c r="D93" s="113">
        <v>31619.59</v>
      </c>
      <c r="E93" s="114">
        <v>31619.59</v>
      </c>
      <c r="F93" s="115">
        <v>0</v>
      </c>
      <c r="G93" s="106"/>
      <c r="H93" s="137"/>
    </row>
    <row r="94" spans="1:8" s="104" customFormat="1" ht="15.6" customHeight="1">
      <c r="A94" s="110">
        <v>11615872000180</v>
      </c>
      <c r="B94" s="111" t="s">
        <v>147</v>
      </c>
      <c r="C94" s="112">
        <v>5.0719700999999998E-5</v>
      </c>
      <c r="D94" s="113">
        <v>4305.7299999999996</v>
      </c>
      <c r="E94" s="114">
        <v>4305.7299999999996</v>
      </c>
      <c r="F94" s="115">
        <v>0</v>
      </c>
      <c r="G94" s="106"/>
      <c r="H94" s="137"/>
    </row>
    <row r="95" spans="1:8" s="104" customFormat="1" ht="15.6" customHeight="1">
      <c r="A95" s="110">
        <v>11810343000138</v>
      </c>
      <c r="B95" s="111" t="s">
        <v>84</v>
      </c>
      <c r="C95" s="112">
        <v>5.0470916000000002E-5</v>
      </c>
      <c r="D95" s="113">
        <v>4284.6099999999997</v>
      </c>
      <c r="E95" s="114">
        <v>4284.6099999999997</v>
      </c>
      <c r="F95" s="115">
        <v>0</v>
      </c>
      <c r="G95" s="106"/>
      <c r="H95" s="137"/>
    </row>
    <row r="96" spans="1:8" s="104" customFormat="1" ht="15.6" customHeight="1">
      <c r="A96" s="110">
        <v>78829843000192</v>
      </c>
      <c r="B96" s="111" t="s">
        <v>85</v>
      </c>
      <c r="C96" s="112">
        <v>1.6324934300000001E-4</v>
      </c>
      <c r="D96" s="113">
        <v>13858.67</v>
      </c>
      <c r="E96" s="114">
        <v>13858.67</v>
      </c>
      <c r="F96" s="115">
        <v>0</v>
      </c>
      <c r="G96" s="106"/>
      <c r="H96" s="137"/>
    </row>
    <row r="97" spans="1:8" s="104" customFormat="1" ht="15.6" customHeight="1">
      <c r="A97" s="110">
        <v>52777034000190</v>
      </c>
      <c r="B97" s="111" t="s">
        <v>74</v>
      </c>
      <c r="C97" s="112">
        <v>7.7023284000000004E-4</v>
      </c>
      <c r="D97" s="113">
        <v>65387.11</v>
      </c>
      <c r="E97" s="114">
        <v>65387.11</v>
      </c>
      <c r="F97" s="115">
        <v>0</v>
      </c>
      <c r="G97" s="106"/>
      <c r="H97" s="137"/>
    </row>
  </sheetData>
  <autoFilter ref="A17:Q92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97974-AC7B-4FD7-BBC5-CE91E425BFE6}">
  <sheetPr>
    <pageSetUpPr fitToPage="1"/>
  </sheetPr>
  <dimension ref="A1:AA1048576"/>
  <sheetViews>
    <sheetView showGridLines="0" zoomScale="90" zoomScaleNormal="90" workbookViewId="0">
      <selection activeCell="I18" sqref="I18"/>
    </sheetView>
  </sheetViews>
  <sheetFormatPr defaultColWidth="8" defaultRowHeight="12.75"/>
  <cols>
    <col min="1" max="1" width="18" style="116" customWidth="1"/>
    <col min="2" max="2" width="27.625" style="116" customWidth="1"/>
    <col min="3" max="3" width="18.375" style="116" customWidth="1"/>
    <col min="4" max="4" width="14.375" style="114" customWidth="1"/>
    <col min="5" max="5" width="14.375" style="164" customWidth="1"/>
    <col min="6" max="6" width="10" style="116" customWidth="1"/>
    <col min="7" max="7" width="18.25" style="116" customWidth="1"/>
    <col min="8" max="8" width="15.625" style="116" customWidth="1"/>
    <col min="9" max="9" width="30.5" style="116" customWidth="1"/>
    <col min="10" max="10" width="18.25" style="116" customWidth="1"/>
    <col min="11" max="11" width="16.75" style="160" customWidth="1"/>
    <col min="12" max="12" width="11" style="116" bestFit="1" customWidth="1"/>
    <col min="13" max="13" width="9.5" style="116" bestFit="1" customWidth="1"/>
    <col min="14" max="16384" width="8" style="116"/>
  </cols>
  <sheetData>
    <row r="1" spans="1:27" s="63" customFormat="1" ht="14.25">
      <c r="AA1" s="135"/>
    </row>
    <row r="2" spans="1:27" s="65" customFormat="1" ht="21" customHeight="1">
      <c r="A2" s="63"/>
      <c r="B2" s="64" t="s">
        <v>86</v>
      </c>
      <c r="F2" s="66"/>
      <c r="G2" s="66"/>
      <c r="K2" s="138"/>
    </row>
    <row r="3" spans="1:27" s="65" customFormat="1" ht="18.600000000000001" customHeight="1">
      <c r="A3" s="63"/>
      <c r="B3" s="64" t="s">
        <v>87</v>
      </c>
      <c r="K3" s="138"/>
    </row>
    <row r="4" spans="1:27" s="65" customFormat="1" ht="15" customHeight="1">
      <c r="F4" s="67"/>
      <c r="G4" s="67"/>
      <c r="H4" s="67"/>
      <c r="I4" s="67"/>
      <c r="J4" s="67"/>
      <c r="L4" s="66"/>
      <c r="AA4" s="136"/>
    </row>
    <row r="5" spans="1:27" s="65" customFormat="1" ht="16.5" customHeight="1">
      <c r="A5" s="68"/>
      <c r="B5" s="69" t="s">
        <v>124</v>
      </c>
      <c r="C5" s="68"/>
      <c r="D5" s="68"/>
      <c r="E5" s="68"/>
      <c r="F5" s="68"/>
      <c r="G5" s="68"/>
      <c r="H5" s="68"/>
      <c r="I5" s="68"/>
      <c r="J5" s="68"/>
      <c r="K5" s="139"/>
    </row>
    <row r="6" spans="1:27" s="65" customFormat="1" ht="11.25" customHeight="1">
      <c r="A6" s="140"/>
      <c r="B6" s="72"/>
      <c r="C6" s="72"/>
      <c r="D6" s="72"/>
      <c r="E6" s="73"/>
      <c r="F6" s="72"/>
      <c r="G6" s="72"/>
      <c r="H6" s="72"/>
      <c r="I6" s="72"/>
      <c r="J6" s="72"/>
      <c r="K6" s="139"/>
    </row>
    <row r="7" spans="1:27" s="65" customFormat="1" ht="23.1" customHeight="1">
      <c r="B7" s="78"/>
      <c r="C7" s="78" t="s">
        <v>88</v>
      </c>
      <c r="D7" s="78" t="s">
        <v>89</v>
      </c>
      <c r="E7" s="78" t="s">
        <v>90</v>
      </c>
      <c r="F7" s="141"/>
      <c r="G7" s="141"/>
      <c r="H7" s="141"/>
      <c r="I7" s="72"/>
      <c r="J7" s="142"/>
      <c r="K7" s="139"/>
    </row>
    <row r="8" spans="1:27" s="65" customFormat="1" ht="15.95" customHeight="1">
      <c r="B8" s="81" t="s">
        <v>114</v>
      </c>
      <c r="C8" s="143">
        <v>3581098.67</v>
      </c>
      <c r="D8" s="144">
        <v>1</v>
      </c>
      <c r="E8" s="145">
        <v>2</v>
      </c>
      <c r="F8" s="146"/>
      <c r="G8" s="146"/>
      <c r="H8" s="146"/>
      <c r="I8" s="146"/>
      <c r="J8" s="147"/>
      <c r="K8" s="139"/>
    </row>
    <row r="9" spans="1:27" s="65" customFormat="1" ht="15.95" customHeight="1">
      <c r="B9" s="89" t="s">
        <v>115</v>
      </c>
      <c r="C9" s="90">
        <v>3581098.67</v>
      </c>
      <c r="D9" s="148">
        <v>1</v>
      </c>
      <c r="E9" s="92">
        <v>2</v>
      </c>
      <c r="F9" s="149"/>
      <c r="G9" s="149"/>
      <c r="H9" s="150"/>
      <c r="I9" s="150"/>
      <c r="J9" s="147"/>
      <c r="K9" s="139"/>
    </row>
    <row r="10" spans="1:27" s="65" customFormat="1" ht="15.95" customHeight="1">
      <c r="A10" s="138"/>
      <c r="B10" s="151" t="s">
        <v>116</v>
      </c>
      <c r="C10" s="152">
        <v>0</v>
      </c>
      <c r="D10" s="153">
        <v>0</v>
      </c>
      <c r="E10" s="154">
        <v>0</v>
      </c>
      <c r="F10" s="138"/>
      <c r="G10" s="138"/>
      <c r="H10" s="138"/>
      <c r="I10" s="138"/>
      <c r="J10" s="138"/>
      <c r="K10" s="139"/>
    </row>
    <row r="11" spans="1:27" s="157" customFormat="1" ht="11.25" customHeight="1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6"/>
    </row>
    <row r="12" spans="1:27" ht="15.95" customHeight="1">
      <c r="A12" s="158"/>
      <c r="B12" s="158"/>
      <c r="C12" s="159">
        <v>3581098.67</v>
      </c>
      <c r="D12" s="159">
        <v>3581098.67</v>
      </c>
      <c r="E12" s="159">
        <v>0</v>
      </c>
      <c r="F12" s="158"/>
      <c r="G12" s="158"/>
      <c r="H12" s="158"/>
      <c r="I12" s="158"/>
      <c r="J12" s="158"/>
      <c r="K12" s="119"/>
    </row>
    <row r="13" spans="1:27" ht="42" customHeight="1">
      <c r="A13" s="78" t="s">
        <v>98</v>
      </c>
      <c r="B13" s="78" t="s">
        <v>99</v>
      </c>
      <c r="C13" s="78" t="s">
        <v>117</v>
      </c>
      <c r="D13" s="78" t="s">
        <v>118</v>
      </c>
      <c r="E13" s="103" t="s">
        <v>97</v>
      </c>
      <c r="F13" s="78" t="s">
        <v>119</v>
      </c>
      <c r="G13" s="78" t="s">
        <v>120</v>
      </c>
      <c r="H13" s="78" t="s">
        <v>121</v>
      </c>
      <c r="I13" s="78" t="s">
        <v>122</v>
      </c>
      <c r="J13" s="78" t="s">
        <v>104</v>
      </c>
    </row>
    <row r="14" spans="1:27" s="167" customFormat="1" ht="15.95" customHeight="1">
      <c r="A14" s="161">
        <v>33000167000101</v>
      </c>
      <c r="B14" s="162" t="s">
        <v>125</v>
      </c>
      <c r="C14" s="163">
        <v>702177.06</v>
      </c>
      <c r="D14" s="114">
        <v>702177.06</v>
      </c>
      <c r="E14" s="164">
        <v>0</v>
      </c>
      <c r="F14" s="162" t="s">
        <v>126</v>
      </c>
      <c r="G14" s="162"/>
      <c r="H14" s="162"/>
      <c r="I14" s="162"/>
      <c r="J14" s="162"/>
      <c r="K14" s="165"/>
      <c r="L14" s="165"/>
      <c r="M14" s="165"/>
      <c r="N14" s="166"/>
      <c r="O14" s="166"/>
      <c r="P14" s="166"/>
    </row>
    <row r="15" spans="1:27" s="167" customFormat="1" ht="15.95" customHeight="1">
      <c r="A15" s="161">
        <v>15743303000171</v>
      </c>
      <c r="B15" s="162" t="s">
        <v>127</v>
      </c>
      <c r="C15" s="163">
        <v>2878921.61</v>
      </c>
      <c r="D15" s="114">
        <v>2878921.61</v>
      </c>
      <c r="E15" s="164">
        <v>0</v>
      </c>
      <c r="F15" s="162" t="s">
        <v>126</v>
      </c>
      <c r="G15" s="162"/>
      <c r="H15" s="162"/>
      <c r="I15" s="162"/>
      <c r="J15" s="162"/>
      <c r="K15" s="165"/>
      <c r="L15" s="165"/>
      <c r="M15" s="165"/>
      <c r="N15" s="166"/>
      <c r="O15" s="166"/>
      <c r="P15" s="166"/>
    </row>
    <row r="16" spans="1:27" s="167" customFormat="1" ht="15.95" customHeight="1">
      <c r="A16" s="161"/>
      <c r="B16" s="162"/>
      <c r="C16" s="163"/>
      <c r="D16" s="114"/>
      <c r="E16" s="164"/>
      <c r="F16" s="162"/>
      <c r="G16" s="162"/>
      <c r="H16" s="162"/>
      <c r="I16" s="162"/>
      <c r="J16" s="162" t="s">
        <v>123</v>
      </c>
      <c r="K16" s="165"/>
      <c r="L16" s="165"/>
      <c r="M16" s="165"/>
      <c r="N16" s="166"/>
      <c r="O16" s="166"/>
      <c r="P16" s="166"/>
    </row>
    <row r="17" spans="1:16" s="167" customFormat="1" ht="15.95" customHeight="1">
      <c r="A17" s="161"/>
      <c r="B17" s="162"/>
      <c r="C17" s="163"/>
      <c r="D17" s="114"/>
      <c r="E17" s="164"/>
      <c r="F17" s="162"/>
      <c r="G17" s="162"/>
      <c r="H17" s="162"/>
      <c r="I17" s="162"/>
      <c r="J17" s="162"/>
      <c r="K17" s="165"/>
      <c r="L17" s="165"/>
      <c r="M17" s="165"/>
      <c r="N17" s="166"/>
      <c r="O17" s="166"/>
      <c r="P17" s="166"/>
    </row>
    <row r="18" spans="1:16" s="167" customFormat="1" ht="15.95" customHeight="1">
      <c r="A18" s="161"/>
      <c r="B18" s="162"/>
      <c r="C18" s="163"/>
      <c r="D18" s="114"/>
      <c r="E18" s="164"/>
      <c r="F18" s="162"/>
      <c r="G18" s="162"/>
      <c r="H18" s="162"/>
      <c r="I18" s="162"/>
      <c r="J18" s="162"/>
      <c r="K18" s="165"/>
      <c r="L18" s="165"/>
      <c r="M18" s="165"/>
      <c r="N18" s="166"/>
      <c r="O18" s="166"/>
      <c r="P18" s="166"/>
    </row>
    <row r="19" spans="1:16" s="167" customFormat="1" ht="15.95" customHeight="1">
      <c r="A19" s="161"/>
      <c r="B19" s="162"/>
      <c r="C19" s="163"/>
      <c r="D19" s="114"/>
      <c r="E19" s="164"/>
      <c r="F19" s="162"/>
      <c r="G19" s="162"/>
      <c r="H19" s="162"/>
      <c r="I19" s="162"/>
      <c r="J19" s="162"/>
      <c r="K19" s="165"/>
      <c r="L19" s="165"/>
      <c r="M19" s="165"/>
      <c r="N19" s="166"/>
      <c r="O19" s="166"/>
      <c r="P19" s="166"/>
    </row>
    <row r="20" spans="1:16" s="167" customFormat="1" ht="15.95" customHeight="1">
      <c r="A20" s="161"/>
      <c r="B20" s="162"/>
      <c r="C20" s="163"/>
      <c r="D20" s="114"/>
      <c r="E20" s="164"/>
      <c r="F20" s="162"/>
      <c r="G20" s="162"/>
      <c r="H20" s="162"/>
      <c r="I20" s="162"/>
      <c r="J20" s="162"/>
      <c r="K20" s="165"/>
      <c r="L20" s="165"/>
      <c r="M20" s="165"/>
      <c r="N20" s="166"/>
      <c r="O20" s="166"/>
      <c r="P20" s="166"/>
    </row>
    <row r="21" spans="1:16" s="167" customFormat="1" ht="15.95" customHeight="1">
      <c r="A21" s="161"/>
      <c r="B21" s="162"/>
      <c r="C21" s="163"/>
      <c r="D21" s="114"/>
      <c r="E21" s="164"/>
      <c r="F21" s="162"/>
      <c r="G21" s="162"/>
      <c r="H21" s="162"/>
      <c r="I21" s="162"/>
      <c r="J21" s="162"/>
      <c r="K21" s="165"/>
      <c r="L21" s="165"/>
      <c r="M21" s="165"/>
      <c r="N21" s="166"/>
      <c r="O21" s="166"/>
      <c r="P21" s="166"/>
    </row>
    <row r="22" spans="1:16" s="167" customFormat="1" ht="15.95" customHeight="1">
      <c r="A22" s="161"/>
      <c r="B22" s="162"/>
      <c r="C22" s="163"/>
      <c r="D22" s="114"/>
      <c r="E22" s="164"/>
      <c r="F22" s="162"/>
      <c r="G22" s="162"/>
      <c r="H22" s="162"/>
      <c r="I22" s="162"/>
      <c r="J22" s="162"/>
      <c r="K22" s="165"/>
      <c r="L22" s="165"/>
      <c r="M22" s="165"/>
      <c r="N22" s="166"/>
      <c r="O22" s="166"/>
      <c r="P22" s="166"/>
    </row>
    <row r="23" spans="1:16" s="167" customFormat="1" ht="15.95" customHeight="1">
      <c r="A23" s="161"/>
      <c r="B23" s="162"/>
      <c r="C23" s="163"/>
      <c r="D23" s="114"/>
      <c r="E23" s="164"/>
      <c r="F23" s="162"/>
      <c r="G23" s="162"/>
      <c r="H23" s="162"/>
      <c r="I23" s="162"/>
      <c r="J23" s="162"/>
      <c r="K23" s="165"/>
      <c r="L23" s="165"/>
      <c r="M23" s="165"/>
      <c r="N23" s="166"/>
      <c r="O23" s="166"/>
      <c r="P23" s="166"/>
    </row>
    <row r="24" spans="1:16" s="167" customFormat="1" ht="15.95" customHeight="1">
      <c r="A24" s="161"/>
      <c r="B24" s="162"/>
      <c r="C24" s="163"/>
      <c r="D24" s="114"/>
      <c r="E24" s="164"/>
      <c r="F24" s="162"/>
      <c r="G24" s="162"/>
      <c r="H24" s="162"/>
      <c r="I24" s="162"/>
      <c r="J24" s="162"/>
      <c r="K24" s="165"/>
      <c r="L24" s="165"/>
      <c r="M24" s="165"/>
      <c r="N24" s="166"/>
      <c r="O24" s="166"/>
      <c r="P24" s="166"/>
    </row>
    <row r="25" spans="1:16" s="167" customFormat="1" ht="15.95" customHeight="1">
      <c r="A25" s="161"/>
      <c r="B25" s="162"/>
      <c r="C25" s="163"/>
      <c r="D25" s="114"/>
      <c r="E25" s="164"/>
      <c r="F25" s="162"/>
      <c r="G25" s="162"/>
      <c r="H25" s="162"/>
      <c r="I25" s="162"/>
      <c r="J25" s="162"/>
      <c r="K25" s="165"/>
      <c r="L25" s="165"/>
      <c r="M25" s="165"/>
      <c r="N25" s="166"/>
      <c r="O25" s="166"/>
      <c r="P25" s="166"/>
    </row>
    <row r="26" spans="1:16" s="167" customFormat="1" ht="15.95" customHeight="1">
      <c r="A26" s="161"/>
      <c r="B26" s="162"/>
      <c r="C26" s="163"/>
      <c r="D26" s="114"/>
      <c r="E26" s="164"/>
      <c r="F26" s="162"/>
      <c r="G26" s="162"/>
      <c r="H26" s="162"/>
      <c r="I26" s="162"/>
      <c r="J26" s="162"/>
      <c r="K26" s="165"/>
      <c r="L26" s="165"/>
      <c r="M26" s="165"/>
      <c r="N26" s="166"/>
      <c r="O26" s="166"/>
      <c r="P26" s="166"/>
    </row>
    <row r="27" spans="1:16" s="167" customFormat="1" ht="15.95" customHeight="1">
      <c r="A27" s="161"/>
      <c r="B27" s="162"/>
      <c r="C27" s="163"/>
      <c r="D27" s="114"/>
      <c r="E27" s="164"/>
      <c r="F27" s="162"/>
      <c r="G27" s="162"/>
      <c r="H27" s="162"/>
      <c r="I27" s="162"/>
      <c r="J27" s="162"/>
      <c r="K27" s="165"/>
      <c r="L27" s="165"/>
      <c r="M27" s="165"/>
      <c r="N27" s="166"/>
      <c r="O27" s="166"/>
      <c r="P27" s="166"/>
    </row>
    <row r="28" spans="1:16" s="167" customFormat="1" ht="15.95" customHeight="1">
      <c r="A28" s="161"/>
      <c r="B28" s="162"/>
      <c r="C28" s="163"/>
      <c r="D28" s="114"/>
      <c r="E28" s="164"/>
      <c r="F28" s="162"/>
      <c r="G28" s="162"/>
      <c r="H28" s="162"/>
      <c r="I28" s="162"/>
      <c r="J28" s="162"/>
      <c r="K28" s="165"/>
      <c r="L28" s="165"/>
      <c r="M28" s="165"/>
      <c r="N28" s="166"/>
      <c r="O28" s="166"/>
      <c r="P28" s="166"/>
    </row>
    <row r="29" spans="1:16" s="167" customFormat="1" ht="15.95" customHeight="1">
      <c r="A29" s="161"/>
      <c r="B29" s="162"/>
      <c r="C29" s="163"/>
      <c r="D29" s="114"/>
      <c r="E29" s="164"/>
      <c r="F29" s="162"/>
      <c r="G29" s="162"/>
      <c r="H29" s="162"/>
      <c r="I29" s="162"/>
      <c r="J29" s="162"/>
      <c r="K29" s="165"/>
      <c r="L29" s="165"/>
      <c r="M29" s="165"/>
      <c r="N29" s="166"/>
      <c r="O29" s="166"/>
      <c r="P29" s="166"/>
    </row>
    <row r="30" spans="1:16" s="167" customFormat="1" ht="15.95" customHeight="1">
      <c r="A30" s="161"/>
      <c r="B30" s="162"/>
      <c r="C30" s="163"/>
      <c r="D30" s="114"/>
      <c r="E30" s="164"/>
      <c r="F30" s="162"/>
      <c r="G30" s="162"/>
      <c r="H30" s="162"/>
      <c r="I30" s="162"/>
      <c r="J30" s="162"/>
      <c r="K30" s="165"/>
      <c r="L30" s="165"/>
      <c r="M30" s="165"/>
      <c r="N30" s="166"/>
      <c r="O30" s="166"/>
      <c r="P30" s="166"/>
    </row>
    <row r="31" spans="1:16" s="167" customFormat="1" ht="15.95" customHeight="1">
      <c r="A31" s="161"/>
      <c r="B31" s="162"/>
      <c r="C31" s="163"/>
      <c r="D31" s="114"/>
      <c r="E31" s="164"/>
      <c r="F31" s="162"/>
      <c r="G31" s="162"/>
      <c r="H31" s="162"/>
      <c r="I31" s="162"/>
      <c r="J31" s="162"/>
      <c r="K31" s="165"/>
      <c r="L31" s="165"/>
      <c r="M31" s="165"/>
      <c r="N31" s="166"/>
      <c r="O31" s="166"/>
      <c r="P31" s="166"/>
    </row>
    <row r="32" spans="1:16" s="167" customFormat="1" ht="15.95" customHeight="1">
      <c r="A32" s="161"/>
      <c r="B32" s="162"/>
      <c r="C32" s="163"/>
      <c r="D32" s="114"/>
      <c r="E32" s="164"/>
      <c r="F32" s="162"/>
      <c r="G32" s="162"/>
      <c r="H32" s="162"/>
      <c r="I32" s="162"/>
      <c r="J32" s="162"/>
      <c r="K32" s="165"/>
      <c r="L32" s="165"/>
      <c r="M32" s="165"/>
      <c r="N32" s="166"/>
      <c r="O32" s="166"/>
      <c r="P32" s="166"/>
    </row>
    <row r="33" spans="1:16" s="167" customFormat="1" ht="15.95" customHeight="1">
      <c r="A33" s="161"/>
      <c r="B33" s="162"/>
      <c r="C33" s="163"/>
      <c r="D33" s="114"/>
      <c r="E33" s="164"/>
      <c r="F33" s="162"/>
      <c r="G33" s="162"/>
      <c r="H33" s="162"/>
      <c r="I33" s="162"/>
      <c r="J33" s="162"/>
      <c r="K33" s="165"/>
      <c r="L33" s="165"/>
      <c r="M33" s="165"/>
      <c r="N33" s="166"/>
      <c r="O33" s="166"/>
      <c r="P33" s="166"/>
    </row>
    <row r="34" spans="1:16" s="167" customFormat="1" ht="15.95" customHeight="1">
      <c r="A34" s="161"/>
      <c r="B34" s="162"/>
      <c r="C34" s="163"/>
      <c r="D34" s="114"/>
      <c r="E34" s="164"/>
      <c r="F34" s="162"/>
      <c r="G34" s="162"/>
      <c r="H34" s="162"/>
      <c r="I34" s="162"/>
      <c r="J34" s="162"/>
      <c r="K34" s="165"/>
      <c r="L34" s="165"/>
      <c r="M34" s="165"/>
      <c r="N34" s="166"/>
      <c r="O34" s="166"/>
      <c r="P34" s="166"/>
    </row>
    <row r="35" spans="1:16" s="167" customFormat="1" ht="15.95" customHeight="1">
      <c r="A35" s="161"/>
      <c r="B35" s="162"/>
      <c r="C35" s="163"/>
      <c r="D35" s="114"/>
      <c r="E35" s="164"/>
      <c r="F35" s="162"/>
      <c r="G35" s="162"/>
      <c r="H35" s="162"/>
      <c r="I35" s="162"/>
      <c r="J35" s="162"/>
      <c r="K35" s="165"/>
      <c r="L35" s="165"/>
      <c r="M35" s="165"/>
      <c r="N35" s="166"/>
      <c r="O35" s="166"/>
      <c r="P35" s="166"/>
    </row>
    <row r="36" spans="1:16" s="167" customFormat="1" ht="15.95" customHeight="1">
      <c r="A36" s="161"/>
      <c r="B36" s="162"/>
      <c r="C36" s="163"/>
      <c r="D36" s="114"/>
      <c r="E36" s="164"/>
      <c r="F36" s="162"/>
      <c r="G36" s="162"/>
      <c r="H36" s="162"/>
      <c r="I36" s="162"/>
      <c r="J36" s="162"/>
      <c r="K36" s="165"/>
      <c r="L36" s="165"/>
      <c r="M36" s="165"/>
      <c r="N36" s="166"/>
      <c r="O36" s="166"/>
      <c r="P36" s="166"/>
    </row>
    <row r="37" spans="1:16" s="167" customFormat="1" ht="15.95" customHeight="1">
      <c r="A37" s="161"/>
      <c r="B37" s="162"/>
      <c r="C37" s="163"/>
      <c r="D37" s="114"/>
      <c r="E37" s="164"/>
      <c r="F37" s="162"/>
      <c r="G37" s="162"/>
      <c r="H37" s="162"/>
      <c r="I37" s="162"/>
      <c r="J37" s="162"/>
      <c r="K37" s="165"/>
      <c r="L37" s="165"/>
      <c r="M37" s="165"/>
      <c r="N37" s="166"/>
      <c r="O37" s="166"/>
      <c r="P37" s="166"/>
    </row>
    <row r="38" spans="1:16" s="167" customFormat="1" ht="15.95" customHeight="1">
      <c r="A38" s="161"/>
      <c r="B38" s="162"/>
      <c r="C38" s="163"/>
      <c r="D38" s="114"/>
      <c r="E38" s="164"/>
      <c r="F38" s="162"/>
      <c r="G38" s="162"/>
      <c r="H38" s="162"/>
      <c r="I38" s="162"/>
      <c r="J38" s="162"/>
      <c r="K38" s="165"/>
      <c r="L38" s="165"/>
      <c r="M38" s="165"/>
      <c r="N38" s="166"/>
      <c r="O38" s="166"/>
      <c r="P38" s="166"/>
    </row>
    <row r="39" spans="1:16" s="167" customFormat="1" ht="15.95" customHeight="1">
      <c r="A39" s="161"/>
      <c r="B39" s="162"/>
      <c r="C39" s="163"/>
      <c r="D39" s="114"/>
      <c r="E39" s="164"/>
      <c r="F39" s="162"/>
      <c r="G39" s="162"/>
      <c r="H39" s="162"/>
      <c r="I39" s="162"/>
      <c r="J39" s="162"/>
      <c r="K39" s="165"/>
      <c r="L39" s="165"/>
      <c r="M39" s="165"/>
      <c r="N39" s="166"/>
      <c r="O39" s="166"/>
      <c r="P39" s="166"/>
    </row>
    <row r="40" spans="1:16" s="167" customFormat="1" ht="15.95" customHeight="1">
      <c r="A40" s="161"/>
      <c r="B40" s="162"/>
      <c r="C40" s="163"/>
      <c r="D40" s="114"/>
      <c r="E40" s="164"/>
      <c r="F40" s="162"/>
      <c r="G40" s="162"/>
      <c r="H40" s="162"/>
      <c r="I40" s="162"/>
      <c r="J40" s="162"/>
      <c r="K40" s="165"/>
      <c r="L40" s="165"/>
      <c r="M40" s="165"/>
      <c r="N40" s="166"/>
      <c r="O40" s="166"/>
      <c r="P40" s="166"/>
    </row>
    <row r="41" spans="1:16" s="167" customFormat="1" ht="15.95" customHeight="1">
      <c r="A41" s="161"/>
      <c r="B41" s="162"/>
      <c r="C41" s="163"/>
      <c r="D41" s="114"/>
      <c r="E41" s="164"/>
      <c r="F41" s="162"/>
      <c r="G41" s="162"/>
      <c r="H41" s="162"/>
      <c r="I41" s="162"/>
      <c r="J41" s="162"/>
      <c r="K41" s="165"/>
      <c r="L41" s="165"/>
      <c r="M41" s="165"/>
      <c r="N41" s="166"/>
      <c r="O41" s="166"/>
      <c r="P41" s="166"/>
    </row>
    <row r="42" spans="1:16" s="167" customFormat="1" ht="15.95" customHeight="1">
      <c r="A42" s="161"/>
      <c r="B42" s="162"/>
      <c r="C42" s="163"/>
      <c r="D42" s="114"/>
      <c r="E42" s="164"/>
      <c r="F42" s="162"/>
      <c r="G42" s="162"/>
      <c r="H42" s="162"/>
      <c r="I42" s="162"/>
      <c r="J42" s="162"/>
      <c r="K42" s="165"/>
      <c r="L42" s="165"/>
      <c r="M42" s="165"/>
      <c r="N42" s="166"/>
      <c r="O42" s="166"/>
      <c r="P42" s="166"/>
    </row>
    <row r="43" spans="1:16" s="167" customFormat="1" ht="15.95" customHeight="1">
      <c r="A43" s="161"/>
      <c r="B43" s="162"/>
      <c r="C43" s="163"/>
      <c r="D43" s="114"/>
      <c r="E43" s="164"/>
      <c r="F43" s="162"/>
      <c r="G43" s="162"/>
      <c r="H43" s="162"/>
      <c r="I43" s="162"/>
      <c r="J43" s="162"/>
      <c r="K43" s="165"/>
      <c r="L43" s="165"/>
      <c r="M43" s="165"/>
      <c r="N43" s="166"/>
      <c r="O43" s="166"/>
      <c r="P43" s="166"/>
    </row>
    <row r="44" spans="1:16" s="167" customFormat="1" ht="15.95" customHeight="1">
      <c r="A44" s="161"/>
      <c r="B44" s="162"/>
      <c r="C44" s="163"/>
      <c r="D44" s="114"/>
      <c r="E44" s="164"/>
      <c r="F44" s="162"/>
      <c r="G44" s="162"/>
      <c r="H44" s="162"/>
      <c r="I44" s="162"/>
      <c r="J44" s="162"/>
      <c r="K44" s="165"/>
      <c r="L44" s="165"/>
      <c r="M44" s="165"/>
      <c r="N44" s="166"/>
      <c r="O44" s="166"/>
      <c r="P44" s="166"/>
    </row>
    <row r="45" spans="1:16" s="167" customFormat="1" ht="15.95" customHeight="1">
      <c r="A45" s="161"/>
      <c r="B45" s="162"/>
      <c r="C45" s="163"/>
      <c r="D45" s="114"/>
      <c r="E45" s="164"/>
      <c r="F45" s="162"/>
      <c r="G45" s="162"/>
      <c r="H45" s="162"/>
      <c r="I45" s="162"/>
      <c r="J45" s="162"/>
      <c r="K45" s="165"/>
      <c r="L45" s="165"/>
      <c r="M45" s="165"/>
      <c r="N45" s="166"/>
      <c r="O45" s="166"/>
      <c r="P45" s="166"/>
    </row>
    <row r="46" spans="1:16" s="167" customFormat="1" ht="15.95" customHeight="1">
      <c r="A46" s="161"/>
      <c r="B46" s="162"/>
      <c r="C46" s="163"/>
      <c r="D46" s="114"/>
      <c r="E46" s="164"/>
      <c r="F46" s="162"/>
      <c r="G46" s="162"/>
      <c r="H46" s="162"/>
      <c r="I46" s="162"/>
      <c r="J46" s="162"/>
      <c r="K46" s="165"/>
      <c r="L46" s="165"/>
      <c r="M46" s="165"/>
      <c r="N46" s="166"/>
      <c r="O46" s="166"/>
      <c r="P46" s="166"/>
    </row>
    <row r="47" spans="1:16" s="167" customFormat="1" ht="15.95" customHeight="1">
      <c r="A47" s="161"/>
      <c r="B47" s="162"/>
      <c r="C47" s="163"/>
      <c r="D47" s="114"/>
      <c r="E47" s="164"/>
      <c r="F47" s="162"/>
      <c r="G47" s="162"/>
      <c r="H47" s="162"/>
      <c r="I47" s="162"/>
      <c r="J47" s="162"/>
      <c r="K47" s="165"/>
      <c r="L47" s="165"/>
      <c r="M47" s="165"/>
      <c r="N47" s="166"/>
      <c r="O47" s="166"/>
      <c r="P47" s="166"/>
    </row>
    <row r="48" spans="1:16" s="167" customFormat="1" ht="15.95" customHeight="1">
      <c r="A48" s="161"/>
      <c r="B48" s="162"/>
      <c r="C48" s="163"/>
      <c r="D48" s="114"/>
      <c r="E48" s="164"/>
      <c r="F48" s="162"/>
      <c r="G48" s="162"/>
      <c r="H48" s="162"/>
      <c r="I48" s="162"/>
      <c r="J48" s="162"/>
      <c r="K48" s="165"/>
      <c r="L48" s="165"/>
      <c r="M48" s="165"/>
      <c r="N48" s="166"/>
      <c r="O48" s="166"/>
      <c r="P48" s="166"/>
    </row>
    <row r="49" spans="1:16" s="167" customFormat="1" ht="15.95" customHeight="1">
      <c r="A49" s="161"/>
      <c r="B49" s="162"/>
      <c r="C49" s="163"/>
      <c r="D49" s="114"/>
      <c r="E49" s="164"/>
      <c r="F49" s="162"/>
      <c r="G49" s="162"/>
      <c r="H49" s="162"/>
      <c r="I49" s="162"/>
      <c r="J49" s="162"/>
      <c r="K49" s="165"/>
      <c r="L49" s="165"/>
      <c r="M49" s="165"/>
      <c r="N49" s="166"/>
      <c r="O49" s="166"/>
      <c r="P49" s="166"/>
    </row>
    <row r="50" spans="1:16" s="167" customFormat="1" ht="15.95" customHeight="1">
      <c r="A50" s="161"/>
      <c r="B50" s="162"/>
      <c r="C50" s="163"/>
      <c r="D50" s="114"/>
      <c r="E50" s="164"/>
      <c r="F50" s="162"/>
      <c r="G50" s="162"/>
      <c r="H50" s="162"/>
      <c r="I50" s="162"/>
      <c r="J50" s="162"/>
      <c r="K50" s="165"/>
      <c r="L50" s="165"/>
      <c r="M50" s="165"/>
      <c r="N50" s="166"/>
      <c r="O50" s="166"/>
      <c r="P50" s="166"/>
    </row>
    <row r="1048576" spans="9:9" ht="13.5">
      <c r="I1048576" s="162"/>
    </row>
  </sheetData>
  <autoFilter ref="A13:J50" xr:uid="{574D5F18-46AF-4B54-B434-ABC925DE5B9A}"/>
  <conditionalFormatting sqref="E40:E50">
    <cfRule type="cellIs" dxfId="1" priority="1" operator="lessThan">
      <formula>0</formula>
    </cfRule>
  </conditionalFormatting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27</vt:i4>
      </vt:variant>
    </vt:vector>
  </HeadingPairs>
  <TitlesOfParts>
    <vt:vector size="42" baseType="lpstr">
      <vt:lpstr>Capa</vt:lpstr>
      <vt:lpstr>Demonstrativo Consolidado</vt:lpstr>
      <vt:lpstr>Dem.Valores Repassados Março</vt:lpstr>
      <vt:lpstr>Dem.Valores Repassados Abril</vt:lpstr>
      <vt:lpstr>Dem.Valores Repassados Maio</vt:lpstr>
      <vt:lpstr>Dem.Valores Repassados Junho</vt:lpstr>
      <vt:lpstr>Dem.Valores Recebidos Junho</vt:lpstr>
      <vt:lpstr>Dem.Valores Repassados Julho</vt:lpstr>
      <vt:lpstr>Dem.Valores Recebidos Julho</vt:lpstr>
      <vt:lpstr>Dem.Valores Recebidos Agosto</vt:lpstr>
      <vt:lpstr>Dem.Valores Repassados Agosto</vt:lpstr>
      <vt:lpstr>Dem.Valores Recebidos Setembro</vt:lpstr>
      <vt:lpstr>Dem.Valores Repassados Setembro</vt:lpstr>
      <vt:lpstr>Dem.Valores Recebidos Outubro</vt:lpstr>
      <vt:lpstr>Dem.Valores Repassados Outubro</vt:lpstr>
      <vt:lpstr>'Dem.Valores Recebidos Agosto'!Area_de_impressao</vt:lpstr>
      <vt:lpstr>'Dem.Valores Recebidos Julho'!Area_de_impressao</vt:lpstr>
      <vt:lpstr>'Dem.Valores Recebidos Junho'!Area_de_impressao</vt:lpstr>
      <vt:lpstr>'Dem.Valores Recebidos Outubro'!Area_de_impressao</vt:lpstr>
      <vt:lpstr>'Dem.Valores Recebidos Setembro'!Area_de_impressao</vt:lpstr>
      <vt:lpstr>'Dem.Valores Repassados Abril'!Area_de_impressao</vt:lpstr>
      <vt:lpstr>'Dem.Valores Repassados Agosto'!Area_de_impressao</vt:lpstr>
      <vt:lpstr>'Dem.Valores Repassados Julho'!Area_de_impressao</vt:lpstr>
      <vt:lpstr>'Dem.Valores Repassados Junho'!Area_de_impressao</vt:lpstr>
      <vt:lpstr>'Dem.Valores Repassados Maio'!Area_de_impressao</vt:lpstr>
      <vt:lpstr>'Dem.Valores Repassados Março'!Area_de_impressao</vt:lpstr>
      <vt:lpstr>'Dem.Valores Repassados Outubro'!Area_de_impressao</vt:lpstr>
      <vt:lpstr>'Dem.Valores Repassados Setembro'!Area_de_impressao</vt:lpstr>
      <vt:lpstr>'Demonstrativo Consolidado'!Area_de_impressao</vt:lpstr>
      <vt:lpstr>'Dem.Valores Recebidos Agosto'!Titulos_de_impressao</vt:lpstr>
      <vt:lpstr>'Dem.Valores Recebidos Julho'!Titulos_de_impressao</vt:lpstr>
      <vt:lpstr>'Dem.Valores Recebidos Junho'!Titulos_de_impressao</vt:lpstr>
      <vt:lpstr>'Dem.Valores Recebidos Outubro'!Titulos_de_impressao</vt:lpstr>
      <vt:lpstr>'Dem.Valores Recebidos Setembro'!Titulos_de_impressao</vt:lpstr>
      <vt:lpstr>'Dem.Valores Repassados Abril'!Titulos_de_impressao</vt:lpstr>
      <vt:lpstr>'Dem.Valores Repassados Agosto'!Titulos_de_impressao</vt:lpstr>
      <vt:lpstr>'Dem.Valores Repassados Julho'!Titulos_de_impressao</vt:lpstr>
      <vt:lpstr>'Dem.Valores Repassados Junho'!Titulos_de_impressao</vt:lpstr>
      <vt:lpstr>'Dem.Valores Repassados Maio'!Titulos_de_impressao</vt:lpstr>
      <vt:lpstr>'Dem.Valores Repassados Março'!Titulos_de_impressao</vt:lpstr>
      <vt:lpstr>'Dem.Valores Repassados Outubro'!Titulos_de_impressao</vt:lpstr>
      <vt:lpstr>'Dem.Valores Repassados Setembro'!Titulos_de_impressao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Kiill</dc:creator>
  <cp:lastModifiedBy>Kauane Araujo Silva</cp:lastModifiedBy>
  <cp:lastPrinted>2023-07-26T15:11:54Z</cp:lastPrinted>
  <dcterms:created xsi:type="dcterms:W3CDTF">2012-10-17T17:08:51Z</dcterms:created>
  <dcterms:modified xsi:type="dcterms:W3CDTF">2024-11-18T20:48:58Z</dcterms:modified>
</cp:coreProperties>
</file>